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20" windowWidth="15135" windowHeight="9000" tabRatio="602" firstSheet="2" activeTab="3"/>
  </bookViews>
  <sheets>
    <sheet name="CX22" sheetId="31" state="hidden" r:id="rId1"/>
    <sheet name="CX22.1.1" sheetId="32" state="hidden" r:id="rId2"/>
    <sheet name="VTVL1" sheetId="39" r:id="rId3"/>
    <sheet name="VTVL2" sheetId="41" r:id="rId4"/>
  </sheets>
  <definedNames>
    <definedName name="_xlnm._FilterDatabase" localSheetId="0" hidden="1">'CX22'!$A$1:$J$7</definedName>
    <definedName name="_xlnm._FilterDatabase" localSheetId="2" hidden="1">VTVL1!$A$1:$MN$83</definedName>
    <definedName name="_xlnm._FilterDatabase" localSheetId="3" hidden="1">VTVL2!$A$1:$MV$55</definedName>
    <definedName name="_xlnm.Print_Titles" localSheetId="0">'CX22'!$A:$E,'CX22'!$1:$1</definedName>
  </definedNames>
  <calcPr calcId="125725"/>
</workbook>
</file>

<file path=xl/calcChain.xml><?xml version="1.0" encoding="utf-8"?>
<calcChain xmlns="http://schemas.openxmlformats.org/spreadsheetml/2006/main">
  <c r="LN8" i="41"/>
  <c r="KM19" i="39"/>
  <c r="KN19"/>
  <c r="KO19" s="1"/>
  <c r="KM75"/>
  <c r="KN75"/>
  <c r="KO75" s="1"/>
  <c r="KX75"/>
  <c r="KY75"/>
  <c r="KZ75" s="1"/>
  <c r="LI75"/>
  <c r="LJ75"/>
  <c r="LK75" s="1"/>
  <c r="LT75"/>
  <c r="LU75"/>
  <c r="LV75" s="1"/>
  <c r="MJ75"/>
  <c r="KM76"/>
  <c r="KN76"/>
  <c r="KO76" s="1"/>
  <c r="KX76"/>
  <c r="KY76"/>
  <c r="KZ76" s="1"/>
  <c r="LI76"/>
  <c r="LJ76"/>
  <c r="LK76" s="1"/>
  <c r="LT76"/>
  <c r="LU76"/>
  <c r="LV76" s="1"/>
  <c r="MJ76"/>
  <c r="KM77"/>
  <c r="KN77"/>
  <c r="KO77" s="1"/>
  <c r="KX77"/>
  <c r="KY77"/>
  <c r="KZ77" s="1"/>
  <c r="LI77"/>
  <c r="LJ77"/>
  <c r="LK77" s="1"/>
  <c r="LT77"/>
  <c r="LU77"/>
  <c r="LV77" s="1"/>
  <c r="MJ77"/>
  <c r="KM78"/>
  <c r="KN78"/>
  <c r="KO78" s="1"/>
  <c r="KX78"/>
  <c r="KY78"/>
  <c r="KZ78" s="1"/>
  <c r="LI78"/>
  <c r="LJ78"/>
  <c r="LK78" s="1"/>
  <c r="LT78"/>
  <c r="LU78"/>
  <c r="LV78" s="1"/>
  <c r="MJ78"/>
  <c r="KM79"/>
  <c r="KN79"/>
  <c r="KO79" s="1"/>
  <c r="KX79"/>
  <c r="KY79"/>
  <c r="KZ79" s="1"/>
  <c r="LI79"/>
  <c r="LJ79"/>
  <c r="LK79" s="1"/>
  <c r="LT79"/>
  <c r="LU79"/>
  <c r="LV79" s="1"/>
  <c r="MJ79"/>
  <c r="KM80"/>
  <c r="KN80"/>
  <c r="KO80" s="1"/>
  <c r="KX80"/>
  <c r="KY80"/>
  <c r="KZ80" s="1"/>
  <c r="LI80"/>
  <c r="LJ80"/>
  <c r="LK80" s="1"/>
  <c r="LT80"/>
  <c r="LU80"/>
  <c r="LV80" s="1"/>
  <c r="MB80"/>
  <c r="MJ80"/>
  <c r="KM81"/>
  <c r="KN81"/>
  <c r="KO81" s="1"/>
  <c r="KX81"/>
  <c r="KY81"/>
  <c r="KZ81" s="1"/>
  <c r="LI81"/>
  <c r="LJ81"/>
  <c r="LK81" s="1"/>
  <c r="LL81"/>
  <c r="LM81" s="1"/>
  <c r="LN81" s="1"/>
  <c r="LT81"/>
  <c r="LU81"/>
  <c r="LV81" s="1"/>
  <c r="MJ81"/>
  <c r="KM82"/>
  <c r="KN82"/>
  <c r="KO82" s="1"/>
  <c r="KX82"/>
  <c r="KY82"/>
  <c r="KZ82" s="1"/>
  <c r="LI82"/>
  <c r="LJ82"/>
  <c r="LK82" s="1"/>
  <c r="LT82"/>
  <c r="LU82"/>
  <c r="LV82" s="1"/>
  <c r="MJ82"/>
  <c r="KM68"/>
  <c r="KN68"/>
  <c r="KO68" s="1"/>
  <c r="KX68"/>
  <c r="KY68"/>
  <c r="KZ68" s="1"/>
  <c r="LI68"/>
  <c r="LJ68"/>
  <c r="LK68" s="1"/>
  <c r="LT68"/>
  <c r="LU68"/>
  <c r="LV68" s="1"/>
  <c r="MJ68"/>
  <c r="KM69"/>
  <c r="KN69"/>
  <c r="KP69" s="1"/>
  <c r="KQ69" s="1"/>
  <c r="KR69" s="1"/>
  <c r="KX69"/>
  <c r="KY69"/>
  <c r="KZ69" s="1"/>
  <c r="LI69"/>
  <c r="LJ69"/>
  <c r="LK69" s="1"/>
  <c r="LT69"/>
  <c r="LU69"/>
  <c r="LV69" s="1"/>
  <c r="MJ69"/>
  <c r="KM70"/>
  <c r="KN70"/>
  <c r="KO70" s="1"/>
  <c r="KX70"/>
  <c r="KY70"/>
  <c r="KZ70" s="1"/>
  <c r="LI70"/>
  <c r="LJ70"/>
  <c r="LK70" s="1"/>
  <c r="LT70"/>
  <c r="MB70" s="1"/>
  <c r="LU70"/>
  <c r="LV70" s="1"/>
  <c r="MJ70"/>
  <c r="KM71"/>
  <c r="KN71"/>
  <c r="KO71" s="1"/>
  <c r="KX71"/>
  <c r="KY71"/>
  <c r="KZ71" s="1"/>
  <c r="LI71"/>
  <c r="LJ71"/>
  <c r="LK71" s="1"/>
  <c r="LT71"/>
  <c r="LU71"/>
  <c r="LV71" s="1"/>
  <c r="MJ71"/>
  <c r="KM72"/>
  <c r="KN72"/>
  <c r="KO72" s="1"/>
  <c r="KX72"/>
  <c r="KY72"/>
  <c r="LA72" s="1"/>
  <c r="LB72" s="1"/>
  <c r="LC72" s="1"/>
  <c r="LI72"/>
  <c r="LJ72"/>
  <c r="LK72" s="1"/>
  <c r="LT72"/>
  <c r="MB72" s="1"/>
  <c r="LU72"/>
  <c r="LW72" s="1"/>
  <c r="LX72" s="1"/>
  <c r="LY72" s="1"/>
  <c r="MJ72"/>
  <c r="KM73"/>
  <c r="KN73"/>
  <c r="KO73" s="1"/>
  <c r="KX73"/>
  <c r="KY73"/>
  <c r="KZ73" s="1"/>
  <c r="LI73"/>
  <c r="LJ73"/>
  <c r="LK73" s="1"/>
  <c r="LT73"/>
  <c r="LU73"/>
  <c r="LV73" s="1"/>
  <c r="MJ73"/>
  <c r="KM74"/>
  <c r="KN74"/>
  <c r="KP74" s="1"/>
  <c r="KQ74" s="1"/>
  <c r="KX74"/>
  <c r="KY74"/>
  <c r="KZ74" s="1"/>
  <c r="LI74"/>
  <c r="LJ74"/>
  <c r="LL74" s="1"/>
  <c r="LM74" s="1"/>
  <c r="LN74" s="1"/>
  <c r="LT74"/>
  <c r="LU74"/>
  <c r="LW74" s="1"/>
  <c r="LX74" s="1"/>
  <c r="LY74" s="1"/>
  <c r="MB74"/>
  <c r="MC74"/>
  <c r="ME74" s="1"/>
  <c r="MF74" s="1"/>
  <c r="MG74" s="1"/>
  <c r="MJ74"/>
  <c r="KP79" l="1"/>
  <c r="KQ79" s="1"/>
  <c r="KR79" s="1"/>
  <c r="MC79"/>
  <c r="MD79" s="1"/>
  <c r="LW77"/>
  <c r="LX77" s="1"/>
  <c r="LY77" s="1"/>
  <c r="MC72"/>
  <c r="MD72" s="1"/>
  <c r="LA69"/>
  <c r="LB69" s="1"/>
  <c r="LC69" s="1"/>
  <c r="LW76"/>
  <c r="LX76" s="1"/>
  <c r="LY76" s="1"/>
  <c r="LW75"/>
  <c r="LX75" s="1"/>
  <c r="LY75" s="1"/>
  <c r="LL73"/>
  <c r="LM73" s="1"/>
  <c r="LN73" s="1"/>
  <c r="LL71"/>
  <c r="LM71" s="1"/>
  <c r="LN71" s="1"/>
  <c r="LW69"/>
  <c r="LX69" s="1"/>
  <c r="LY69" s="1"/>
  <c r="LW82"/>
  <c r="LX82" s="1"/>
  <c r="LY82" s="1"/>
  <c r="LL79"/>
  <c r="LM79" s="1"/>
  <c r="LN79" s="1"/>
  <c r="LA75"/>
  <c r="LB75" s="1"/>
  <c r="LC75" s="1"/>
  <c r="MB81"/>
  <c r="LW73"/>
  <c r="LX73" s="1"/>
  <c r="LY73" s="1"/>
  <c r="LA73"/>
  <c r="LB73" s="1"/>
  <c r="LC73" s="1"/>
  <c r="LW71"/>
  <c r="LX71" s="1"/>
  <c r="LY71" s="1"/>
  <c r="MB71"/>
  <c r="LL69"/>
  <c r="LM69" s="1"/>
  <c r="LN69" s="1"/>
  <c r="LW68"/>
  <c r="LX68" s="1"/>
  <c r="LY68" s="1"/>
  <c r="LL78"/>
  <c r="LM78" s="1"/>
  <c r="LN78" s="1"/>
  <c r="LA77"/>
  <c r="LB77" s="1"/>
  <c r="LL75"/>
  <c r="LM75" s="1"/>
  <c r="LN75" s="1"/>
  <c r="KP75"/>
  <c r="KQ75" s="1"/>
  <c r="KR75" s="1"/>
  <c r="MB77"/>
  <c r="KP81"/>
  <c r="KQ81" s="1"/>
  <c r="KR81" s="1"/>
  <c r="MK74"/>
  <c r="LA68"/>
  <c r="LB68" s="1"/>
  <c r="LC68" s="1"/>
  <c r="LA82"/>
  <c r="LB82" s="1"/>
  <c r="LC82" s="1"/>
  <c r="LW81"/>
  <c r="LX81" s="1"/>
  <c r="LY81" s="1"/>
  <c r="LL80"/>
  <c r="LM80" s="1"/>
  <c r="LN80" s="1"/>
  <c r="LW79"/>
  <c r="LX79" s="1"/>
  <c r="LY79" s="1"/>
  <c r="LA79"/>
  <c r="LB79" s="1"/>
  <c r="LC79" s="1"/>
  <c r="MC78"/>
  <c r="MD78" s="1"/>
  <c r="KP78"/>
  <c r="KQ78" s="1"/>
  <c r="LL77"/>
  <c r="LM77" s="1"/>
  <c r="LN77" s="1"/>
  <c r="KP77"/>
  <c r="KQ77" s="1"/>
  <c r="KR77" s="1"/>
  <c r="KP76"/>
  <c r="KQ76" s="1"/>
  <c r="MB76"/>
  <c r="MB73"/>
  <c r="KP73"/>
  <c r="KQ73" s="1"/>
  <c r="KR73" s="1"/>
  <c r="KP71"/>
  <c r="KQ71" s="1"/>
  <c r="KR71" s="1"/>
  <c r="MK73"/>
  <c r="MC73"/>
  <c r="MC70"/>
  <c r="MD70" s="1"/>
  <c r="LL70"/>
  <c r="LM70" s="1"/>
  <c r="LN70" s="1"/>
  <c r="MC69"/>
  <c r="KO69"/>
  <c r="MC68"/>
  <c r="MD68" s="1"/>
  <c r="LL68"/>
  <c r="LM68" s="1"/>
  <c r="LN68" s="1"/>
  <c r="KP68"/>
  <c r="KQ68" s="1"/>
  <c r="MC82"/>
  <c r="MD82" s="1"/>
  <c r="LL82"/>
  <c r="LM82" s="1"/>
  <c r="LN82" s="1"/>
  <c r="KP82"/>
  <c r="KQ82" s="1"/>
  <c r="LA81"/>
  <c r="LB81" s="1"/>
  <c r="LW80"/>
  <c r="LX80" s="1"/>
  <c r="LY80" s="1"/>
  <c r="KP80"/>
  <c r="KQ80" s="1"/>
  <c r="ME79"/>
  <c r="MF79" s="1"/>
  <c r="MG79" s="1"/>
  <c r="MB79"/>
  <c r="LW78"/>
  <c r="LX78" s="1"/>
  <c r="LY78" s="1"/>
  <c r="LA78"/>
  <c r="LB78" s="1"/>
  <c r="LC78" s="1"/>
  <c r="MB78"/>
  <c r="LL76"/>
  <c r="LM76" s="1"/>
  <c r="LN76" s="1"/>
  <c r="MC75"/>
  <c r="MB69"/>
  <c r="MB68"/>
  <c r="MB82"/>
  <c r="MB75"/>
  <c r="LC81"/>
  <c r="LC77"/>
  <c r="LA71"/>
  <c r="LB71" s="1"/>
  <c r="ML73"/>
  <c r="MM73" s="1"/>
  <c r="MC71"/>
  <c r="LA70"/>
  <c r="LB70" s="1"/>
  <c r="LC70" s="1"/>
  <c r="ME68"/>
  <c r="MF68" s="1"/>
  <c r="MG68" s="1"/>
  <c r="ME82"/>
  <c r="MF82" s="1"/>
  <c r="MG82" s="1"/>
  <c r="MC81"/>
  <c r="MC80"/>
  <c r="LA80"/>
  <c r="LB80" s="1"/>
  <c r="LC80" s="1"/>
  <c r="ME78"/>
  <c r="MF78" s="1"/>
  <c r="MG78" s="1"/>
  <c r="MC77"/>
  <c r="MC76"/>
  <c r="LA76"/>
  <c r="LB76" s="1"/>
  <c r="LC76" s="1"/>
  <c r="KR80"/>
  <c r="KR76"/>
  <c r="KR82"/>
  <c r="KR78"/>
  <c r="KR74"/>
  <c r="KR68"/>
  <c r="LA74"/>
  <c r="LB74" s="1"/>
  <c r="LC74" s="1"/>
  <c r="ME72"/>
  <c r="MF72" s="1"/>
  <c r="MG72" s="1"/>
  <c r="LL72"/>
  <c r="LM72" s="1"/>
  <c r="LN72" s="1"/>
  <c r="KP72"/>
  <c r="KQ72" s="1"/>
  <c r="ME70"/>
  <c r="MF70" s="1"/>
  <c r="MG70" s="1"/>
  <c r="LW70"/>
  <c r="LX70" s="1"/>
  <c r="LY70" s="1"/>
  <c r="KP70"/>
  <c r="KQ70" s="1"/>
  <c r="MD74"/>
  <c r="LV74"/>
  <c r="LK74"/>
  <c r="KO74"/>
  <c r="LV72"/>
  <c r="KZ72"/>
  <c r="MN73" l="1"/>
  <c r="MD75"/>
  <c r="ME75"/>
  <c r="MF75" s="1"/>
  <c r="MG75" s="1"/>
  <c r="MD69"/>
  <c r="ME69"/>
  <c r="MF69" s="1"/>
  <c r="MG69" s="1"/>
  <c r="MD73"/>
  <c r="ME73"/>
  <c r="MF73" s="1"/>
  <c r="MG73" s="1"/>
  <c r="MD76"/>
  <c r="ME76"/>
  <c r="MF76" s="1"/>
  <c r="MG76" s="1"/>
  <c r="MD81"/>
  <c r="ME81"/>
  <c r="MF81" s="1"/>
  <c r="MG81" s="1"/>
  <c r="LC71"/>
  <c r="MD77"/>
  <c r="ME77"/>
  <c r="MF77" s="1"/>
  <c r="MG77" s="1"/>
  <c r="MD80"/>
  <c r="ME80"/>
  <c r="MF80" s="1"/>
  <c r="MG80" s="1"/>
  <c r="MD71"/>
  <c r="ME71"/>
  <c r="MF71" s="1"/>
  <c r="MG71" s="1"/>
  <c r="KR70"/>
  <c r="KR72"/>
  <c r="ML74"/>
  <c r="MM74" l="1"/>
  <c r="MN74"/>
  <c r="KM27" l="1"/>
  <c r="KN27"/>
  <c r="KO27" s="1"/>
  <c r="KX27"/>
  <c r="KY27"/>
  <c r="KZ27" s="1"/>
  <c r="LI27"/>
  <c r="LJ27"/>
  <c r="LK27" s="1"/>
  <c r="LT27"/>
  <c r="LU27"/>
  <c r="LV27" s="1"/>
  <c r="MJ27"/>
  <c r="KC27"/>
  <c r="KD27" s="1"/>
  <c r="KB27"/>
  <c r="JR27"/>
  <c r="JS27" s="1"/>
  <c r="JQ27"/>
  <c r="JG27"/>
  <c r="JH27" s="1"/>
  <c r="JF27"/>
  <c r="IV27"/>
  <c r="IW27" s="1"/>
  <c r="IU27"/>
  <c r="IK27"/>
  <c r="IL27" s="1"/>
  <c r="IJ27"/>
  <c r="HR27"/>
  <c r="HS27" s="1"/>
  <c r="HQ27"/>
  <c r="HY27" s="1"/>
  <c r="HG27"/>
  <c r="HH27" s="1"/>
  <c r="GS27"/>
  <c r="GN27"/>
  <c r="GG27"/>
  <c r="GI27" s="1"/>
  <c r="GJ27" s="1"/>
  <c r="GK27" s="1"/>
  <c r="FV27"/>
  <c r="FW27" s="1"/>
  <c r="FK27"/>
  <c r="FM27" s="1"/>
  <c r="FN27" s="1"/>
  <c r="FO27" s="1"/>
  <c r="FJ27"/>
  <c r="EZ27"/>
  <c r="FB27" s="1"/>
  <c r="FC27" s="1"/>
  <c r="FD27" s="1"/>
  <c r="EY27"/>
  <c r="EO27"/>
  <c r="EQ27" s="1"/>
  <c r="ER27" s="1"/>
  <c r="ES27" s="1"/>
  <c r="EN27"/>
  <c r="ED27"/>
  <c r="EF27" s="1"/>
  <c r="EG27" s="1"/>
  <c r="EH27" s="1"/>
  <c r="EC27"/>
  <c r="DL27"/>
  <c r="DM27" s="1"/>
  <c r="DK27"/>
  <c r="DA27"/>
  <c r="DS27" s="1"/>
  <c r="CZ27"/>
  <c r="CQ27"/>
  <c r="GW27" s="1"/>
  <c r="CK27"/>
  <c r="CD27"/>
  <c r="CE27" s="1"/>
  <c r="CC27"/>
  <c r="BS27"/>
  <c r="BT27" s="1"/>
  <c r="BR27"/>
  <c r="BH27"/>
  <c r="BI27" s="1"/>
  <c r="BG27"/>
  <c r="AW27"/>
  <c r="AX27" s="1"/>
  <c r="AV27"/>
  <c r="AL27"/>
  <c r="AM27" s="1"/>
  <c r="AK27"/>
  <c r="AA27"/>
  <c r="AB27" s="1"/>
  <c r="Z27"/>
  <c r="S27"/>
  <c r="T27" s="1"/>
  <c r="U27" s="1"/>
  <c r="R27"/>
  <c r="M27"/>
  <c r="N27" s="1"/>
  <c r="O27" s="1"/>
  <c r="L27"/>
  <c r="LN14" i="41"/>
  <c r="KY14"/>
  <c r="LA14" s="1"/>
  <c r="LB14" s="1"/>
  <c r="LC14" s="1"/>
  <c r="KX14"/>
  <c r="KN14"/>
  <c r="LG14" s="1"/>
  <c r="KM14"/>
  <c r="LF14" s="1"/>
  <c r="KC14"/>
  <c r="KE14" s="1"/>
  <c r="KF14" s="1"/>
  <c r="KG14" s="1"/>
  <c r="KB14"/>
  <c r="JR14"/>
  <c r="JT14" s="1"/>
  <c r="JU14" s="1"/>
  <c r="JV14" s="1"/>
  <c r="JQ14"/>
  <c r="JG14"/>
  <c r="JI14" s="1"/>
  <c r="JJ14" s="1"/>
  <c r="JK14" s="1"/>
  <c r="JF14"/>
  <c r="IV14"/>
  <c r="IX14" s="1"/>
  <c r="IY14" s="1"/>
  <c r="IZ14" s="1"/>
  <c r="IU14"/>
  <c r="IK14"/>
  <c r="IM14" s="1"/>
  <c r="IN14" s="1"/>
  <c r="IO14" s="1"/>
  <c r="IJ14"/>
  <c r="HR14"/>
  <c r="HT14" s="1"/>
  <c r="HU14" s="1"/>
  <c r="HV14" s="1"/>
  <c r="HQ14"/>
  <c r="HY14" s="1"/>
  <c r="HG14"/>
  <c r="LO14" s="1"/>
  <c r="GS14"/>
  <c r="GN14"/>
  <c r="GV14" s="1"/>
  <c r="GG14"/>
  <c r="GI14" s="1"/>
  <c r="GJ14" s="1"/>
  <c r="GK14" s="1"/>
  <c r="FV14"/>
  <c r="FX14" s="1"/>
  <c r="FY14" s="1"/>
  <c r="FZ14" s="1"/>
  <c r="FL14"/>
  <c r="FK14"/>
  <c r="FM14" s="1"/>
  <c r="FN14" s="1"/>
  <c r="FO14" s="1"/>
  <c r="FJ14"/>
  <c r="EZ14"/>
  <c r="FB14" s="1"/>
  <c r="FC14" s="1"/>
  <c r="FD14" s="1"/>
  <c r="EY14"/>
  <c r="EP14"/>
  <c r="EO14"/>
  <c r="EQ14" s="1"/>
  <c r="ER14" s="1"/>
  <c r="ES14" s="1"/>
  <c r="EN14"/>
  <c r="ED14"/>
  <c r="EF14" s="1"/>
  <c r="EG14" s="1"/>
  <c r="EH14" s="1"/>
  <c r="EC14"/>
  <c r="DL14"/>
  <c r="DN14" s="1"/>
  <c r="DO14" s="1"/>
  <c r="DP14" s="1"/>
  <c r="DK14"/>
  <c r="DA14"/>
  <c r="DC14" s="1"/>
  <c r="DD14" s="1"/>
  <c r="DE14" s="1"/>
  <c r="CZ14"/>
  <c r="CQ14"/>
  <c r="GW14" s="1"/>
  <c r="CK14"/>
  <c r="CD14"/>
  <c r="CF14" s="1"/>
  <c r="CG14" s="1"/>
  <c r="CH14" s="1"/>
  <c r="CC14"/>
  <c r="BS14"/>
  <c r="BU14" s="1"/>
  <c r="BV14" s="1"/>
  <c r="BW14" s="1"/>
  <c r="BR14"/>
  <c r="BH14"/>
  <c r="BJ14" s="1"/>
  <c r="BK14" s="1"/>
  <c r="BL14" s="1"/>
  <c r="BG14"/>
  <c r="AW14"/>
  <c r="AY14" s="1"/>
  <c r="AZ14" s="1"/>
  <c r="BA14" s="1"/>
  <c r="AV14"/>
  <c r="AL14"/>
  <c r="AN14" s="1"/>
  <c r="AO14" s="1"/>
  <c r="AP14" s="1"/>
  <c r="AK14"/>
  <c r="AA14"/>
  <c r="CR14" s="1"/>
  <c r="Z14"/>
  <c r="S14"/>
  <c r="T14" s="1"/>
  <c r="U14" s="1"/>
  <c r="R14"/>
  <c r="M14"/>
  <c r="N14" s="1"/>
  <c r="O14" s="1"/>
  <c r="L14"/>
  <c r="JQ39"/>
  <c r="JR39"/>
  <c r="JS39" s="1"/>
  <c r="KB39"/>
  <c r="KC39"/>
  <c r="KD39" s="1"/>
  <c r="KM39"/>
  <c r="KN39"/>
  <c r="KO39" s="1"/>
  <c r="KX39"/>
  <c r="KY39"/>
  <c r="KZ39" s="1"/>
  <c r="LN39"/>
  <c r="JQ40"/>
  <c r="JR40"/>
  <c r="JS40" s="1"/>
  <c r="KB40"/>
  <c r="KC40"/>
  <c r="KD40" s="1"/>
  <c r="KM40"/>
  <c r="KN40"/>
  <c r="KO40" s="1"/>
  <c r="KX40"/>
  <c r="KY40"/>
  <c r="KZ40" s="1"/>
  <c r="LN40"/>
  <c r="JQ41"/>
  <c r="JR41"/>
  <c r="JS41" s="1"/>
  <c r="KB41"/>
  <c r="KC41"/>
  <c r="KD41" s="1"/>
  <c r="KM41"/>
  <c r="KN41"/>
  <c r="KO41" s="1"/>
  <c r="KX41"/>
  <c r="KY41"/>
  <c r="KZ41" s="1"/>
  <c r="LN41"/>
  <c r="JQ42"/>
  <c r="JR42"/>
  <c r="JS42" s="1"/>
  <c r="KB42"/>
  <c r="KC42"/>
  <c r="KE42" s="1"/>
  <c r="KF42" s="1"/>
  <c r="KG42" s="1"/>
  <c r="KM42"/>
  <c r="KN42"/>
  <c r="KO42" s="1"/>
  <c r="KX42"/>
  <c r="KY42"/>
  <c r="KZ42" s="1"/>
  <c r="LN42"/>
  <c r="JQ43"/>
  <c r="JR43"/>
  <c r="JS43" s="1"/>
  <c r="KB43"/>
  <c r="KC43"/>
  <c r="KD43" s="1"/>
  <c r="KM43"/>
  <c r="KN43"/>
  <c r="KO43" s="1"/>
  <c r="KX43"/>
  <c r="KY43"/>
  <c r="KZ43" s="1"/>
  <c r="LN43"/>
  <c r="JQ44"/>
  <c r="JR44"/>
  <c r="JS44" s="1"/>
  <c r="KB44"/>
  <c r="KC44"/>
  <c r="KD44" s="1"/>
  <c r="KM44"/>
  <c r="KN44"/>
  <c r="KO44" s="1"/>
  <c r="KX44"/>
  <c r="KY44"/>
  <c r="KZ44" s="1"/>
  <c r="LN44"/>
  <c r="JQ45"/>
  <c r="JR45"/>
  <c r="JS45" s="1"/>
  <c r="KB45"/>
  <c r="KC45"/>
  <c r="KD45" s="1"/>
  <c r="KM45"/>
  <c r="KN45"/>
  <c r="KO45" s="1"/>
  <c r="KX45"/>
  <c r="KY45"/>
  <c r="KZ45" s="1"/>
  <c r="LN45"/>
  <c r="JQ46"/>
  <c r="JR46"/>
  <c r="JS46" s="1"/>
  <c r="KB46"/>
  <c r="KC46"/>
  <c r="KD46" s="1"/>
  <c r="KM46"/>
  <c r="KN46"/>
  <c r="KO46" s="1"/>
  <c r="KX46"/>
  <c r="KY46"/>
  <c r="KZ46" s="1"/>
  <c r="LN46"/>
  <c r="JQ47"/>
  <c r="JR47"/>
  <c r="JS47" s="1"/>
  <c r="KB47"/>
  <c r="KC47"/>
  <c r="KD47" s="1"/>
  <c r="KM47"/>
  <c r="KN47"/>
  <c r="KO47" s="1"/>
  <c r="KX47"/>
  <c r="KY47"/>
  <c r="KZ47" s="1"/>
  <c r="LN47"/>
  <c r="JQ48"/>
  <c r="JR48"/>
  <c r="JS48" s="1"/>
  <c r="KB48"/>
  <c r="KC48"/>
  <c r="KE48" s="1"/>
  <c r="KF48" s="1"/>
  <c r="KG48" s="1"/>
  <c r="KM48"/>
  <c r="KN48"/>
  <c r="KO48" s="1"/>
  <c r="KX48"/>
  <c r="KY48"/>
  <c r="KZ48" s="1"/>
  <c r="LN48"/>
  <c r="JQ49"/>
  <c r="JR49"/>
  <c r="JS49" s="1"/>
  <c r="KB49"/>
  <c r="KC49"/>
  <c r="KD49" s="1"/>
  <c r="KM49"/>
  <c r="KN49"/>
  <c r="KO49" s="1"/>
  <c r="KX49"/>
  <c r="KY49"/>
  <c r="KZ49" s="1"/>
  <c r="LN49"/>
  <c r="JQ50"/>
  <c r="JR50"/>
  <c r="JT50" s="1"/>
  <c r="JU50" s="1"/>
  <c r="KB50"/>
  <c r="KC50"/>
  <c r="KD50" s="1"/>
  <c r="KM50"/>
  <c r="KN50"/>
  <c r="KP50" s="1"/>
  <c r="KQ50" s="1"/>
  <c r="KR50" s="1"/>
  <c r="KX50"/>
  <c r="KY50"/>
  <c r="KZ50" s="1"/>
  <c r="LN50"/>
  <c r="JQ51"/>
  <c r="JR51"/>
  <c r="JS51" s="1"/>
  <c r="KB51"/>
  <c r="KC51"/>
  <c r="KD51" s="1"/>
  <c r="KM51"/>
  <c r="KN51"/>
  <c r="KO51" s="1"/>
  <c r="KX51"/>
  <c r="KY51"/>
  <c r="KZ51" s="1"/>
  <c r="LN51"/>
  <c r="JQ52"/>
  <c r="JR52"/>
  <c r="JS52" s="1"/>
  <c r="KB52"/>
  <c r="KC52"/>
  <c r="KE52" s="1"/>
  <c r="KF52" s="1"/>
  <c r="KG52" s="1"/>
  <c r="KM52"/>
  <c r="KN52"/>
  <c r="KP52" s="1"/>
  <c r="KQ52" s="1"/>
  <c r="KR52" s="1"/>
  <c r="KX52"/>
  <c r="KY52"/>
  <c r="KZ52" s="1"/>
  <c r="LN52"/>
  <c r="JQ53"/>
  <c r="JR53"/>
  <c r="JT53" s="1"/>
  <c r="JU53" s="1"/>
  <c r="JV53" s="1"/>
  <c r="KB53"/>
  <c r="KC53"/>
  <c r="KD53" s="1"/>
  <c r="KM53"/>
  <c r="KN53"/>
  <c r="KO53" s="1"/>
  <c r="KX53"/>
  <c r="KY53"/>
  <c r="KZ53" s="1"/>
  <c r="LN53"/>
  <c r="JQ54"/>
  <c r="JR54"/>
  <c r="JS54" s="1"/>
  <c r="KB54"/>
  <c r="KC54"/>
  <c r="KD54" s="1"/>
  <c r="KM54"/>
  <c r="KN54"/>
  <c r="KO54" s="1"/>
  <c r="KX54"/>
  <c r="KY54"/>
  <c r="KZ54" s="1"/>
  <c r="LN54"/>
  <c r="EE14" l="1"/>
  <c r="FA14"/>
  <c r="GH14"/>
  <c r="GV27" i="39"/>
  <c r="EE27"/>
  <c r="LA27"/>
  <c r="LB27" s="1"/>
  <c r="LC27" s="1"/>
  <c r="FA27"/>
  <c r="MC27"/>
  <c r="MD27" s="1"/>
  <c r="MB27"/>
  <c r="KP27"/>
  <c r="KQ27" s="1"/>
  <c r="KR27" s="1"/>
  <c r="LW27"/>
  <c r="LX27" s="1"/>
  <c r="LY27" s="1"/>
  <c r="FL27"/>
  <c r="EP27"/>
  <c r="LL27"/>
  <c r="LM27" s="1"/>
  <c r="LN27" s="1"/>
  <c r="GH27"/>
  <c r="MK27"/>
  <c r="ME27"/>
  <c r="MF27" s="1"/>
  <c r="MG27" s="1"/>
  <c r="GO27"/>
  <c r="DU27"/>
  <c r="DV27" s="1"/>
  <c r="GT27"/>
  <c r="DT27"/>
  <c r="AC27"/>
  <c r="AD27" s="1"/>
  <c r="AN27"/>
  <c r="AO27" s="1"/>
  <c r="AP27" s="1"/>
  <c r="AY27"/>
  <c r="AZ27" s="1"/>
  <c r="BA27" s="1"/>
  <c r="BJ27"/>
  <c r="BK27" s="1"/>
  <c r="BL27" s="1"/>
  <c r="BU27"/>
  <c r="BV27" s="1"/>
  <c r="BW27" s="1"/>
  <c r="CF27"/>
  <c r="CG27" s="1"/>
  <c r="CH27" s="1"/>
  <c r="CL27"/>
  <c r="CM27" s="1"/>
  <c r="CR27"/>
  <c r="CS27" s="1"/>
  <c r="DC27"/>
  <c r="DD27" s="1"/>
  <c r="DE27" s="1"/>
  <c r="DN27"/>
  <c r="DO27" s="1"/>
  <c r="DP27" s="1"/>
  <c r="FX27"/>
  <c r="FY27" s="1"/>
  <c r="FZ27" s="1"/>
  <c r="HI27"/>
  <c r="HJ27" s="1"/>
  <c r="HK27" s="1"/>
  <c r="HT27"/>
  <c r="HU27" s="1"/>
  <c r="HV27" s="1"/>
  <c r="HZ27"/>
  <c r="IM27"/>
  <c r="IN27" s="1"/>
  <c r="IO27" s="1"/>
  <c r="IX27"/>
  <c r="IY27" s="1"/>
  <c r="IZ27" s="1"/>
  <c r="JI27"/>
  <c r="JJ27" s="1"/>
  <c r="JK27" s="1"/>
  <c r="JT27"/>
  <c r="JU27" s="1"/>
  <c r="JV27" s="1"/>
  <c r="KE27"/>
  <c r="KF27" s="1"/>
  <c r="KG27" s="1"/>
  <c r="DB27"/>
  <c r="LI14" i="41"/>
  <c r="LJ14" s="1"/>
  <c r="LK14" s="1"/>
  <c r="LH14"/>
  <c r="CS14"/>
  <c r="AB14"/>
  <c r="AM14"/>
  <c r="AX14"/>
  <c r="BI14"/>
  <c r="BT14"/>
  <c r="CE14"/>
  <c r="DB14"/>
  <c r="DM14"/>
  <c r="DS14"/>
  <c r="FW14"/>
  <c r="HH14"/>
  <c r="HS14"/>
  <c r="IL14"/>
  <c r="IW14"/>
  <c r="JH14"/>
  <c r="JS14"/>
  <c r="KD14"/>
  <c r="KO14"/>
  <c r="KZ14"/>
  <c r="AC14"/>
  <c r="AD14" s="1"/>
  <c r="CL14"/>
  <c r="CM14" s="1"/>
  <c r="HI14"/>
  <c r="HJ14" s="1"/>
  <c r="HZ14"/>
  <c r="KP14"/>
  <c r="KQ14" s="1"/>
  <c r="KR14" s="1"/>
  <c r="LF52"/>
  <c r="LF50"/>
  <c r="LF53"/>
  <c r="KP51"/>
  <c r="KQ51" s="1"/>
  <c r="KR51" s="1"/>
  <c r="LF42"/>
  <c r="LF41"/>
  <c r="LG48"/>
  <c r="LH48" s="1"/>
  <c r="LF48"/>
  <c r="LF47"/>
  <c r="LF45"/>
  <c r="LF49"/>
  <c r="LF39"/>
  <c r="LF54"/>
  <c r="KP44"/>
  <c r="KQ44" s="1"/>
  <c r="KR44" s="1"/>
  <c r="LG46"/>
  <c r="LH46" s="1"/>
  <c r="LF44"/>
  <c r="KE53"/>
  <c r="KF53" s="1"/>
  <c r="KG53" s="1"/>
  <c r="LF51"/>
  <c r="LA49"/>
  <c r="LB49" s="1"/>
  <c r="LC49" s="1"/>
  <c r="LG47"/>
  <c r="LH47" s="1"/>
  <c r="JT46"/>
  <c r="JU46" s="1"/>
  <c r="JV46" s="1"/>
  <c r="JT44"/>
  <c r="JU44" s="1"/>
  <c r="JV44" s="1"/>
  <c r="KE49"/>
  <c r="KF49" s="1"/>
  <c r="KG49" s="1"/>
  <c r="LA47"/>
  <c r="LB47" s="1"/>
  <c r="LC47" s="1"/>
  <c r="KP46"/>
  <c r="KQ46" s="1"/>
  <c r="KR46" s="1"/>
  <c r="KE45"/>
  <c r="KF45" s="1"/>
  <c r="KG45" s="1"/>
  <c r="KP49"/>
  <c r="KQ49" s="1"/>
  <c r="KR49" s="1"/>
  <c r="JT49"/>
  <c r="JU49" s="1"/>
  <c r="JV49" s="1"/>
  <c r="LA46"/>
  <c r="LB46" s="1"/>
  <c r="LC46" s="1"/>
  <c r="KE46"/>
  <c r="KF46" s="1"/>
  <c r="KG46" s="1"/>
  <c r="LG45"/>
  <c r="LH45" s="1"/>
  <c r="LA51"/>
  <c r="LB51" s="1"/>
  <c r="LC51" s="1"/>
  <c r="JT51"/>
  <c r="JU51" s="1"/>
  <c r="KE47"/>
  <c r="KF47" s="1"/>
  <c r="KG47" s="1"/>
  <c r="LI46"/>
  <c r="LJ46" s="1"/>
  <c r="LK46" s="1"/>
  <c r="LF46"/>
  <c r="LA45"/>
  <c r="LB45" s="1"/>
  <c r="LC45" s="1"/>
  <c r="LA44"/>
  <c r="LB44" s="1"/>
  <c r="LC44" s="1"/>
  <c r="KE44"/>
  <c r="KF44" s="1"/>
  <c r="KG44" s="1"/>
  <c r="KP53"/>
  <c r="KQ53" s="1"/>
  <c r="KR53" s="1"/>
  <c r="LG51"/>
  <c r="KE51"/>
  <c r="KF51" s="1"/>
  <c r="KG51" s="1"/>
  <c r="LG49"/>
  <c r="LI48"/>
  <c r="LJ48" s="1"/>
  <c r="LK48" s="1"/>
  <c r="KP47"/>
  <c r="KQ47" s="1"/>
  <c r="KR47" s="1"/>
  <c r="LO45"/>
  <c r="KP45"/>
  <c r="KQ45" s="1"/>
  <c r="KR45" s="1"/>
  <c r="JT45"/>
  <c r="JU45" s="1"/>
  <c r="JV45" s="1"/>
  <c r="LO44"/>
  <c r="LG44"/>
  <c r="JV51"/>
  <c r="JS53"/>
  <c r="JT47"/>
  <c r="JU47" s="1"/>
  <c r="LA53"/>
  <c r="LB53" s="1"/>
  <c r="LC53" s="1"/>
  <c r="LG53"/>
  <c r="JT42"/>
  <c r="JU42" s="1"/>
  <c r="JV42" s="1"/>
  <c r="JT41"/>
  <c r="JU41" s="1"/>
  <c r="JV41" s="1"/>
  <c r="KE40"/>
  <c r="KF40" s="1"/>
  <c r="KG40" s="1"/>
  <c r="LG43"/>
  <c r="LH43" s="1"/>
  <c r="KP42"/>
  <c r="KQ42" s="1"/>
  <c r="KR42" s="1"/>
  <c r="LA40"/>
  <c r="LB40" s="1"/>
  <c r="LC40" s="1"/>
  <c r="LG39"/>
  <c r="LH39" s="1"/>
  <c r="LA43"/>
  <c r="LB43" s="1"/>
  <c r="LC43" s="1"/>
  <c r="LG40"/>
  <c r="LH40" s="1"/>
  <c r="KP40"/>
  <c r="KQ40" s="1"/>
  <c r="KR40" s="1"/>
  <c r="JT40"/>
  <c r="JU40" s="1"/>
  <c r="JV40" s="1"/>
  <c r="LA39"/>
  <c r="LB39" s="1"/>
  <c r="LC39" s="1"/>
  <c r="KE43"/>
  <c r="KF43" s="1"/>
  <c r="KG43" s="1"/>
  <c r="LA42"/>
  <c r="LB42" s="1"/>
  <c r="LC42" s="1"/>
  <c r="KP41"/>
  <c r="KQ41" s="1"/>
  <c r="KR41" s="1"/>
  <c r="LF40"/>
  <c r="KE39"/>
  <c r="KF39" s="1"/>
  <c r="KG39" s="1"/>
  <c r="LF43"/>
  <c r="KP43"/>
  <c r="KQ43" s="1"/>
  <c r="KR43" s="1"/>
  <c r="JT43"/>
  <c r="JU43" s="1"/>
  <c r="JV43" s="1"/>
  <c r="LG42"/>
  <c r="KD42"/>
  <c r="LG41"/>
  <c r="LA41"/>
  <c r="LB41" s="1"/>
  <c r="LC41" s="1"/>
  <c r="KE41"/>
  <c r="KF41" s="1"/>
  <c r="KG41" s="1"/>
  <c r="KP39"/>
  <c r="KQ39" s="1"/>
  <c r="KR39" s="1"/>
  <c r="JT39"/>
  <c r="JU39" s="1"/>
  <c r="JV39" s="1"/>
  <c r="JV47"/>
  <c r="LA54"/>
  <c r="LB54" s="1"/>
  <c r="LC54" s="1"/>
  <c r="KP54"/>
  <c r="KQ54" s="1"/>
  <c r="KR54" s="1"/>
  <c r="KE54"/>
  <c r="KF54" s="1"/>
  <c r="KG54" s="1"/>
  <c r="JV50"/>
  <c r="LG54"/>
  <c r="JT54"/>
  <c r="JU54" s="1"/>
  <c r="LG52"/>
  <c r="LA52"/>
  <c r="LB52" s="1"/>
  <c r="LC52" s="1"/>
  <c r="JT52"/>
  <c r="JU52" s="1"/>
  <c r="LG50"/>
  <c r="LA50"/>
  <c r="LB50" s="1"/>
  <c r="LC50" s="1"/>
  <c r="KE50"/>
  <c r="KF50" s="1"/>
  <c r="KG50" s="1"/>
  <c r="LA48"/>
  <c r="LB48" s="1"/>
  <c r="LC48" s="1"/>
  <c r="KP48"/>
  <c r="KQ48" s="1"/>
  <c r="KR48" s="1"/>
  <c r="JT48"/>
  <c r="JU48" s="1"/>
  <c r="KO52"/>
  <c r="KD52"/>
  <c r="KO50"/>
  <c r="JS50"/>
  <c r="KD48"/>
  <c r="LN3"/>
  <c r="LN4"/>
  <c r="LN5"/>
  <c r="LN6"/>
  <c r="LN7"/>
  <c r="LN9"/>
  <c r="LN10"/>
  <c r="LN11"/>
  <c r="LN12"/>
  <c r="LN13"/>
  <c r="LN15"/>
  <c r="LN16"/>
  <c r="LN17"/>
  <c r="LN18"/>
  <c r="LN19"/>
  <c r="LN20"/>
  <c r="LN21"/>
  <c r="LN22"/>
  <c r="LN23"/>
  <c r="LN24"/>
  <c r="LN25"/>
  <c r="LN26"/>
  <c r="LN27"/>
  <c r="LN28"/>
  <c r="LN29"/>
  <c r="LN30"/>
  <c r="LN31"/>
  <c r="LN32"/>
  <c r="LN33"/>
  <c r="LN34"/>
  <c r="LN35"/>
  <c r="LN36"/>
  <c r="LN37"/>
  <c r="LN38"/>
  <c r="LN2"/>
  <c r="MJ3" i="39"/>
  <c r="MJ4"/>
  <c r="MJ5"/>
  <c r="MJ6"/>
  <c r="MJ7"/>
  <c r="MJ8"/>
  <c r="MJ9"/>
  <c r="MJ10"/>
  <c r="MJ11"/>
  <c r="MJ12"/>
  <c r="MJ13"/>
  <c r="MJ14"/>
  <c r="MJ15"/>
  <c r="MJ16"/>
  <c r="MJ17"/>
  <c r="MJ18"/>
  <c r="MJ19"/>
  <c r="MJ20"/>
  <c r="MJ21"/>
  <c r="MJ22"/>
  <c r="MJ23"/>
  <c r="MJ24"/>
  <c r="MJ25"/>
  <c r="MJ26"/>
  <c r="MJ28"/>
  <c r="MJ29"/>
  <c r="MJ30"/>
  <c r="MJ31"/>
  <c r="MJ32"/>
  <c r="MJ33"/>
  <c r="MJ34"/>
  <c r="MJ35"/>
  <c r="MJ36"/>
  <c r="MJ37"/>
  <c r="MJ38"/>
  <c r="MJ39"/>
  <c r="MJ40"/>
  <c r="MJ41"/>
  <c r="MJ42"/>
  <c r="MJ43"/>
  <c r="MJ44"/>
  <c r="MJ45"/>
  <c r="MJ46"/>
  <c r="MJ47"/>
  <c r="MJ48"/>
  <c r="MJ49"/>
  <c r="MJ50"/>
  <c r="MJ51"/>
  <c r="MJ52"/>
  <c r="MJ53"/>
  <c r="MJ54"/>
  <c r="MJ55"/>
  <c r="MJ56"/>
  <c r="MJ57"/>
  <c r="MJ58"/>
  <c r="MJ59"/>
  <c r="MJ60"/>
  <c r="MJ61"/>
  <c r="MJ62"/>
  <c r="MJ63"/>
  <c r="MJ64"/>
  <c r="MJ65"/>
  <c r="MJ66"/>
  <c r="MJ67"/>
  <c r="MJ2"/>
  <c r="KM3" i="41"/>
  <c r="KN3"/>
  <c r="KO3" s="1"/>
  <c r="KX3"/>
  <c r="KY3"/>
  <c r="KZ3" s="1"/>
  <c r="KM4"/>
  <c r="KN4"/>
  <c r="KO4" s="1"/>
  <c r="KX4"/>
  <c r="KY4"/>
  <c r="KZ4" s="1"/>
  <c r="KM5"/>
  <c r="KN5"/>
  <c r="KO5" s="1"/>
  <c r="KX5"/>
  <c r="KY5"/>
  <c r="KZ5" s="1"/>
  <c r="KM6"/>
  <c r="KN6"/>
  <c r="KO6" s="1"/>
  <c r="KX6"/>
  <c r="KY6"/>
  <c r="LA6" s="1"/>
  <c r="LB6" s="1"/>
  <c r="LC6" s="1"/>
  <c r="KM7"/>
  <c r="KN7"/>
  <c r="KO7" s="1"/>
  <c r="KX7"/>
  <c r="KY7"/>
  <c r="KZ7" s="1"/>
  <c r="KM8"/>
  <c r="KN8"/>
  <c r="KO8" s="1"/>
  <c r="KX8"/>
  <c r="KY8"/>
  <c r="LA8" s="1"/>
  <c r="LB8" s="1"/>
  <c r="LC8" s="1"/>
  <c r="KM9"/>
  <c r="KN9"/>
  <c r="KO9" s="1"/>
  <c r="KX9"/>
  <c r="KY9"/>
  <c r="KZ9" s="1"/>
  <c r="KM10"/>
  <c r="KN10"/>
  <c r="KO10" s="1"/>
  <c r="KX10"/>
  <c r="KY10"/>
  <c r="KZ10" s="1"/>
  <c r="KM11"/>
  <c r="KN11"/>
  <c r="KO11" s="1"/>
  <c r="KX11"/>
  <c r="KY11"/>
  <c r="KZ11" s="1"/>
  <c r="KM12"/>
  <c r="KN12"/>
  <c r="KO12" s="1"/>
  <c r="KX12"/>
  <c r="KY12"/>
  <c r="KZ12" s="1"/>
  <c r="KM13"/>
  <c r="KN13"/>
  <c r="KO13" s="1"/>
  <c r="KX13"/>
  <c r="KY13"/>
  <c r="KZ13" s="1"/>
  <c r="KM15"/>
  <c r="KN15"/>
  <c r="KO15" s="1"/>
  <c r="KX15"/>
  <c r="KY15"/>
  <c r="KZ15" s="1"/>
  <c r="KM16"/>
  <c r="KN16"/>
  <c r="KO16" s="1"/>
  <c r="KX16"/>
  <c r="KY16"/>
  <c r="KZ16" s="1"/>
  <c r="KM17"/>
  <c r="KN17"/>
  <c r="KO17" s="1"/>
  <c r="KX17"/>
  <c r="KY17"/>
  <c r="KZ17" s="1"/>
  <c r="KM18"/>
  <c r="KN18"/>
  <c r="KO18" s="1"/>
  <c r="KX18"/>
  <c r="KY18"/>
  <c r="KZ18" s="1"/>
  <c r="KM19"/>
  <c r="KN19"/>
  <c r="KO19" s="1"/>
  <c r="KX19"/>
  <c r="KY19"/>
  <c r="KZ19" s="1"/>
  <c r="KM20"/>
  <c r="KN20"/>
  <c r="KO20" s="1"/>
  <c r="KX20"/>
  <c r="KY20"/>
  <c r="KZ20" s="1"/>
  <c r="KM21"/>
  <c r="KN21"/>
  <c r="KP21" s="1"/>
  <c r="KQ21" s="1"/>
  <c r="KR21" s="1"/>
  <c r="KX21"/>
  <c r="KY21"/>
  <c r="KZ21" s="1"/>
  <c r="KM22"/>
  <c r="KN22"/>
  <c r="KO22" s="1"/>
  <c r="KX22"/>
  <c r="KY22"/>
  <c r="KZ22" s="1"/>
  <c r="KM23"/>
  <c r="KN23"/>
  <c r="KO23" s="1"/>
  <c r="KX23"/>
  <c r="KY23"/>
  <c r="KZ23" s="1"/>
  <c r="KM24"/>
  <c r="KN24"/>
  <c r="KO24" s="1"/>
  <c r="KX24"/>
  <c r="KY24"/>
  <c r="KZ24" s="1"/>
  <c r="KM25"/>
  <c r="KN25"/>
  <c r="KO25" s="1"/>
  <c r="KX25"/>
  <c r="KY25"/>
  <c r="KZ25" s="1"/>
  <c r="KM26"/>
  <c r="KN26"/>
  <c r="KO26" s="1"/>
  <c r="KX26"/>
  <c r="KY26"/>
  <c r="KZ26" s="1"/>
  <c r="KM27"/>
  <c r="KN27"/>
  <c r="KO27" s="1"/>
  <c r="KX27"/>
  <c r="KY27"/>
  <c r="KZ27" s="1"/>
  <c r="KM28"/>
  <c r="KN28"/>
  <c r="KO28" s="1"/>
  <c r="KX28"/>
  <c r="KY28"/>
  <c r="KZ28" s="1"/>
  <c r="KM29"/>
  <c r="KN29"/>
  <c r="KP29" s="1"/>
  <c r="KQ29" s="1"/>
  <c r="KR29" s="1"/>
  <c r="KX29"/>
  <c r="KY29"/>
  <c r="KZ29" s="1"/>
  <c r="KM30"/>
  <c r="KN30"/>
  <c r="KO30" s="1"/>
  <c r="KX30"/>
  <c r="KY30"/>
  <c r="KZ30" s="1"/>
  <c r="KM31"/>
  <c r="KN31"/>
  <c r="KO31" s="1"/>
  <c r="KX31"/>
  <c r="KY31"/>
  <c r="KZ31" s="1"/>
  <c r="KM32"/>
  <c r="KN32"/>
  <c r="KO32" s="1"/>
  <c r="KX32"/>
  <c r="KY32"/>
  <c r="KZ32" s="1"/>
  <c r="KM33"/>
  <c r="KN33"/>
  <c r="KO33" s="1"/>
  <c r="KX33"/>
  <c r="KY33"/>
  <c r="KZ33" s="1"/>
  <c r="KM34"/>
  <c r="KN34"/>
  <c r="KO34" s="1"/>
  <c r="KX34"/>
  <c r="KY34"/>
  <c r="KZ34" s="1"/>
  <c r="KM35"/>
  <c r="KN35"/>
  <c r="KO35" s="1"/>
  <c r="KX35"/>
  <c r="KY35"/>
  <c r="KZ35" s="1"/>
  <c r="KM36"/>
  <c r="KN36"/>
  <c r="KO36" s="1"/>
  <c r="KX36"/>
  <c r="KY36"/>
  <c r="KZ36" s="1"/>
  <c r="KM37"/>
  <c r="KN37"/>
  <c r="KO37" s="1"/>
  <c r="KX37"/>
  <c r="KY37"/>
  <c r="LA37" s="1"/>
  <c r="LB37" s="1"/>
  <c r="LC37" s="1"/>
  <c r="KM38"/>
  <c r="KN38"/>
  <c r="KP38" s="1"/>
  <c r="KQ38" s="1"/>
  <c r="KR38" s="1"/>
  <c r="KX38"/>
  <c r="KY38"/>
  <c r="KZ38" s="1"/>
  <c r="KY2"/>
  <c r="KZ2" s="1"/>
  <c r="KX2"/>
  <c r="KN2"/>
  <c r="KO2" s="1"/>
  <c r="KM2"/>
  <c r="GX27" i="39" l="1"/>
  <c r="ML27"/>
  <c r="MM27" s="1"/>
  <c r="IA27"/>
  <c r="IB27"/>
  <c r="IC27" s="1"/>
  <c r="ID27" s="1"/>
  <c r="CT27"/>
  <c r="CN27"/>
  <c r="AE27"/>
  <c r="GU27"/>
  <c r="DW27"/>
  <c r="GP27"/>
  <c r="HK14" i="41"/>
  <c r="LP14"/>
  <c r="CT14"/>
  <c r="CN14"/>
  <c r="AE14"/>
  <c r="GT14"/>
  <c r="GX14" s="1"/>
  <c r="DT14"/>
  <c r="GO14"/>
  <c r="DU14"/>
  <c r="DV14" s="1"/>
  <c r="IB14"/>
  <c r="IC14" s="1"/>
  <c r="ID14" s="1"/>
  <c r="IA14"/>
  <c r="LF11"/>
  <c r="LF8"/>
  <c r="LF7"/>
  <c r="LF3"/>
  <c r="LF2"/>
  <c r="LI43"/>
  <c r="LJ43" s="1"/>
  <c r="LK43" s="1"/>
  <c r="LF36"/>
  <c r="LP45"/>
  <c r="LQ45" s="1"/>
  <c r="LF34"/>
  <c r="LF33"/>
  <c r="LF32"/>
  <c r="LF31"/>
  <c r="LF29"/>
  <c r="LF21"/>
  <c r="LF20"/>
  <c r="LF18"/>
  <c r="LF17"/>
  <c r="LF16"/>
  <c r="LI45"/>
  <c r="LJ45" s="1"/>
  <c r="LK45" s="1"/>
  <c r="LI47"/>
  <c r="LJ47" s="1"/>
  <c r="LK47" s="1"/>
  <c r="LF38"/>
  <c r="LP44"/>
  <c r="LQ44" s="1"/>
  <c r="LI51"/>
  <c r="LJ51" s="1"/>
  <c r="LK51" s="1"/>
  <c r="LH51"/>
  <c r="LI44"/>
  <c r="LJ44" s="1"/>
  <c r="LK44" s="1"/>
  <c r="LH44"/>
  <c r="LI49"/>
  <c r="LJ49" s="1"/>
  <c r="LK49" s="1"/>
  <c r="LH49"/>
  <c r="LF23"/>
  <c r="KP27"/>
  <c r="KQ27" s="1"/>
  <c r="KR27" s="1"/>
  <c r="LI39"/>
  <c r="LJ39" s="1"/>
  <c r="LK39" s="1"/>
  <c r="LH53"/>
  <c r="LI53"/>
  <c r="LJ53" s="1"/>
  <c r="LK53" s="1"/>
  <c r="LF37"/>
  <c r="LI40"/>
  <c r="LJ40" s="1"/>
  <c r="LK40" s="1"/>
  <c r="LA35"/>
  <c r="LB35" s="1"/>
  <c r="LC35" s="1"/>
  <c r="LA31"/>
  <c r="LB31" s="1"/>
  <c r="LC31" s="1"/>
  <c r="LG22"/>
  <c r="LI22" s="1"/>
  <c r="LJ22" s="1"/>
  <c r="LK22" s="1"/>
  <c r="LA18"/>
  <c r="LB18" s="1"/>
  <c r="LC18" s="1"/>
  <c r="LH41"/>
  <c r="LI41"/>
  <c r="LJ41" s="1"/>
  <c r="LK41" s="1"/>
  <c r="LH42"/>
  <c r="LI42"/>
  <c r="LJ42" s="1"/>
  <c r="LK42" s="1"/>
  <c r="KP30"/>
  <c r="KQ30" s="1"/>
  <c r="KR30" s="1"/>
  <c r="LA21"/>
  <c r="LB21" s="1"/>
  <c r="LC21" s="1"/>
  <c r="LA19"/>
  <c r="LB19" s="1"/>
  <c r="LC19" s="1"/>
  <c r="LG15"/>
  <c r="LH15" s="1"/>
  <c r="LA3"/>
  <c r="LB3" s="1"/>
  <c r="LC3" s="1"/>
  <c r="KP5"/>
  <c r="KQ5" s="1"/>
  <c r="KR5" s="1"/>
  <c r="LH50"/>
  <c r="LI50"/>
  <c r="LJ50" s="1"/>
  <c r="LK50" s="1"/>
  <c r="JV52"/>
  <c r="LH52"/>
  <c r="LI52"/>
  <c r="LJ52" s="1"/>
  <c r="LK52" s="1"/>
  <c r="JV54"/>
  <c r="JV48"/>
  <c r="LH54"/>
  <c r="LI54"/>
  <c r="LJ54" s="1"/>
  <c r="LK54" s="1"/>
  <c r="LR45"/>
  <c r="KP28"/>
  <c r="KQ28" s="1"/>
  <c r="KR28" s="1"/>
  <c r="KP4"/>
  <c r="KQ4" s="1"/>
  <c r="KR4" s="1"/>
  <c r="LG5"/>
  <c r="LH5" s="1"/>
  <c r="LA34"/>
  <c r="LB34" s="1"/>
  <c r="LC34" s="1"/>
  <c r="LA32"/>
  <c r="LB32" s="1"/>
  <c r="LC32" s="1"/>
  <c r="LA29"/>
  <c r="LB29" s="1"/>
  <c r="LC29" s="1"/>
  <c r="KP25"/>
  <c r="KQ25" s="1"/>
  <c r="KR25" s="1"/>
  <c r="LG13"/>
  <c r="LH13" s="1"/>
  <c r="KP12"/>
  <c r="KQ12" s="1"/>
  <c r="KR12" s="1"/>
  <c r="LG10"/>
  <c r="LH10" s="1"/>
  <c r="LA7"/>
  <c r="LB7" s="1"/>
  <c r="LC7" s="1"/>
  <c r="KP6"/>
  <c r="KQ6" s="1"/>
  <c r="KR6" s="1"/>
  <c r="LA5"/>
  <c r="LB5" s="1"/>
  <c r="LC5" s="1"/>
  <c r="LA4"/>
  <c r="LB4" s="1"/>
  <c r="LC4" s="1"/>
  <c r="LF4"/>
  <c r="LG3"/>
  <c r="LH3" s="1"/>
  <c r="LA33"/>
  <c r="LB33" s="1"/>
  <c r="LC33" s="1"/>
  <c r="LG30"/>
  <c r="LH30" s="1"/>
  <c r="LA26"/>
  <c r="LB26" s="1"/>
  <c r="LC26" s="1"/>
  <c r="KP24"/>
  <c r="KQ24" s="1"/>
  <c r="KR24" s="1"/>
  <c r="KP23"/>
  <c r="KQ23" s="1"/>
  <c r="KR23" s="1"/>
  <c r="LA20"/>
  <c r="LB20" s="1"/>
  <c r="LC20" s="1"/>
  <c r="LA17"/>
  <c r="LB17" s="1"/>
  <c r="LC17" s="1"/>
  <c r="KP16"/>
  <c r="KQ16" s="1"/>
  <c r="KR16" s="1"/>
  <c r="KP15"/>
  <c r="KQ15" s="1"/>
  <c r="KR15" s="1"/>
  <c r="KP13"/>
  <c r="KQ13" s="1"/>
  <c r="KR13" s="1"/>
  <c r="KP11"/>
  <c r="KQ11" s="1"/>
  <c r="KR11" s="1"/>
  <c r="KP10"/>
  <c r="KQ10" s="1"/>
  <c r="KR10" s="1"/>
  <c r="LA9"/>
  <c r="LB9" s="1"/>
  <c r="LC9" s="1"/>
  <c r="LG24"/>
  <c r="LH24" s="1"/>
  <c r="KP35"/>
  <c r="KQ35" s="1"/>
  <c r="KR35" s="1"/>
  <c r="KP33"/>
  <c r="KQ33" s="1"/>
  <c r="KR33" s="1"/>
  <c r="LG28"/>
  <c r="LH28" s="1"/>
  <c r="LG27"/>
  <c r="LH27" s="1"/>
  <c r="LG26"/>
  <c r="LH26" s="1"/>
  <c r="KP26"/>
  <c r="KQ26" s="1"/>
  <c r="KR26" s="1"/>
  <c r="LA24"/>
  <c r="LB24" s="1"/>
  <c r="LC24" s="1"/>
  <c r="KP22"/>
  <c r="KQ22" s="1"/>
  <c r="KR22" s="1"/>
  <c r="KP20"/>
  <c r="KQ20" s="1"/>
  <c r="KR20" s="1"/>
  <c r="KP19"/>
  <c r="KQ19" s="1"/>
  <c r="KR19" s="1"/>
  <c r="LA15"/>
  <c r="LB15" s="1"/>
  <c r="LC15" s="1"/>
  <c r="LA13"/>
  <c r="LB13" s="1"/>
  <c r="LC13" s="1"/>
  <c r="LA12"/>
  <c r="LB12" s="1"/>
  <c r="LC12" s="1"/>
  <c r="LF12"/>
  <c r="LA10"/>
  <c r="LB10" s="1"/>
  <c r="LC10" s="1"/>
  <c r="LG9"/>
  <c r="LH9" s="1"/>
  <c r="KP9"/>
  <c r="KQ9" s="1"/>
  <c r="KR9" s="1"/>
  <c r="KP8"/>
  <c r="KQ8" s="1"/>
  <c r="KR8" s="1"/>
  <c r="LF6"/>
  <c r="KP36"/>
  <c r="KQ36" s="1"/>
  <c r="KR36" s="1"/>
  <c r="LG35"/>
  <c r="LG32"/>
  <c r="KP32"/>
  <c r="KQ32" s="1"/>
  <c r="KR32" s="1"/>
  <c r="KP31"/>
  <c r="KQ31" s="1"/>
  <c r="KR31" s="1"/>
  <c r="LA30"/>
  <c r="LB30" s="1"/>
  <c r="LC30" s="1"/>
  <c r="LA28"/>
  <c r="LB28" s="1"/>
  <c r="LC28" s="1"/>
  <c r="LA27"/>
  <c r="LB27" s="1"/>
  <c r="LC27" s="1"/>
  <c r="LF26"/>
  <c r="LG25"/>
  <c r="LI25" s="1"/>
  <c r="LJ25" s="1"/>
  <c r="LK25" s="1"/>
  <c r="LF24"/>
  <c r="LA23"/>
  <c r="LB23" s="1"/>
  <c r="LC23" s="1"/>
  <c r="LG19"/>
  <c r="KP17"/>
  <c r="KQ17" s="1"/>
  <c r="KR17" s="1"/>
  <c r="LA16"/>
  <c r="LB16" s="1"/>
  <c r="LC16" s="1"/>
  <c r="LI15"/>
  <c r="LJ15" s="1"/>
  <c r="LK15" s="1"/>
  <c r="LF15"/>
  <c r="LF13"/>
  <c r="LA11"/>
  <c r="LB11" s="1"/>
  <c r="LC11" s="1"/>
  <c r="LF10"/>
  <c r="LF9"/>
  <c r="LG7"/>
  <c r="LH7" s="1"/>
  <c r="KP7"/>
  <c r="KQ7" s="1"/>
  <c r="KR7" s="1"/>
  <c r="LF5"/>
  <c r="KP3"/>
  <c r="KQ3" s="1"/>
  <c r="KR3" s="1"/>
  <c r="KZ8"/>
  <c r="LG8"/>
  <c r="KZ6"/>
  <c r="LG6"/>
  <c r="KP34"/>
  <c r="KQ34" s="1"/>
  <c r="KR34" s="1"/>
  <c r="LA25"/>
  <c r="LB25" s="1"/>
  <c r="LC25" s="1"/>
  <c r="LA22"/>
  <c r="LB22" s="1"/>
  <c r="LC22" s="1"/>
  <c r="KP18"/>
  <c r="KQ18" s="1"/>
  <c r="KR18" s="1"/>
  <c r="LG37"/>
  <c r="LH37" s="1"/>
  <c r="KP37"/>
  <c r="KQ37" s="1"/>
  <c r="KR37" s="1"/>
  <c r="LG36"/>
  <c r="LA36"/>
  <c r="LB36" s="1"/>
  <c r="LC36" s="1"/>
  <c r="LF35"/>
  <c r="LG34"/>
  <c r="LG33"/>
  <c r="LG31"/>
  <c r="LF30"/>
  <c r="LG29"/>
  <c r="KO29"/>
  <c r="LF28"/>
  <c r="LF27"/>
  <c r="LF25"/>
  <c r="LG23"/>
  <c r="LF22"/>
  <c r="LG21"/>
  <c r="KO21"/>
  <c r="LG20"/>
  <c r="LF19"/>
  <c r="LG18"/>
  <c r="LG17"/>
  <c r="LG16"/>
  <c r="LG12"/>
  <c r="LG11"/>
  <c r="LG4"/>
  <c r="LG38"/>
  <c r="LA38"/>
  <c r="LB38" s="1"/>
  <c r="LC38" s="1"/>
  <c r="KO38"/>
  <c r="KZ37"/>
  <c r="KP2"/>
  <c r="KQ2" s="1"/>
  <c r="KR2" s="1"/>
  <c r="LA2"/>
  <c r="LB2" s="1"/>
  <c r="LC2" s="1"/>
  <c r="LG2"/>
  <c r="MN27" i="39" l="1"/>
  <c r="GY27"/>
  <c r="CU27"/>
  <c r="CV27"/>
  <c r="GQ27"/>
  <c r="GR27"/>
  <c r="CO27"/>
  <c r="CP27"/>
  <c r="CP14" i="41"/>
  <c r="CO14"/>
  <c r="LQ14"/>
  <c r="LR14"/>
  <c r="GP14"/>
  <c r="GU14"/>
  <c r="GY14" s="1"/>
  <c r="DW14"/>
  <c r="CV14"/>
  <c r="CU14"/>
  <c r="LI13"/>
  <c r="LJ13" s="1"/>
  <c r="LK13" s="1"/>
  <c r="LI24"/>
  <c r="LJ24" s="1"/>
  <c r="LK24" s="1"/>
  <c r="LI9"/>
  <c r="LJ9" s="1"/>
  <c r="LK9" s="1"/>
  <c r="LI10"/>
  <c r="LJ10" s="1"/>
  <c r="LK10" s="1"/>
  <c r="LH22"/>
  <c r="LI5"/>
  <c r="LJ5" s="1"/>
  <c r="LK5" s="1"/>
  <c r="LI28"/>
  <c r="LJ28" s="1"/>
  <c r="LK28" s="1"/>
  <c r="LI3"/>
  <c r="LJ3" s="1"/>
  <c r="LK3" s="1"/>
  <c r="LR44"/>
  <c r="LI37"/>
  <c r="LJ37" s="1"/>
  <c r="LK37" s="1"/>
  <c r="LI27"/>
  <c r="LJ27" s="1"/>
  <c r="LK27" s="1"/>
  <c r="LI26"/>
  <c r="LJ26" s="1"/>
  <c r="LK26" s="1"/>
  <c r="LH25"/>
  <c r="LI7"/>
  <c r="LJ7" s="1"/>
  <c r="LK7" s="1"/>
  <c r="LI30"/>
  <c r="LJ30" s="1"/>
  <c r="LK30" s="1"/>
  <c r="LH19"/>
  <c r="LI19"/>
  <c r="LJ19" s="1"/>
  <c r="LK19" s="1"/>
  <c r="LH32"/>
  <c r="LI32"/>
  <c r="LJ32" s="1"/>
  <c r="LK32" s="1"/>
  <c r="LH35"/>
  <c r="LI35"/>
  <c r="LJ35" s="1"/>
  <c r="LK35" s="1"/>
  <c r="LH4"/>
  <c r="LI4"/>
  <c r="LJ4" s="1"/>
  <c r="LK4" s="1"/>
  <c r="LH12"/>
  <c r="LI12"/>
  <c r="LJ12" s="1"/>
  <c r="LK12" s="1"/>
  <c r="LH16"/>
  <c r="LI16"/>
  <c r="LJ16" s="1"/>
  <c r="LK16" s="1"/>
  <c r="LH18"/>
  <c r="LI18"/>
  <c r="LJ18" s="1"/>
  <c r="LK18" s="1"/>
  <c r="LI20"/>
  <c r="LJ20" s="1"/>
  <c r="LK20" s="1"/>
  <c r="LH20"/>
  <c r="LI21"/>
  <c r="LJ21" s="1"/>
  <c r="LK21" s="1"/>
  <c r="LH21"/>
  <c r="LI29"/>
  <c r="LJ29" s="1"/>
  <c r="LK29" s="1"/>
  <c r="LH29"/>
  <c r="LH34"/>
  <c r="LI34"/>
  <c r="LJ34" s="1"/>
  <c r="LK34" s="1"/>
  <c r="LH11"/>
  <c r="LI11"/>
  <c r="LJ11" s="1"/>
  <c r="LK11" s="1"/>
  <c r="LH17"/>
  <c r="LI17"/>
  <c r="LJ17" s="1"/>
  <c r="LK17" s="1"/>
  <c r="LI23"/>
  <c r="LJ23" s="1"/>
  <c r="LK23" s="1"/>
  <c r="LH23"/>
  <c r="LH31"/>
  <c r="LI31"/>
  <c r="LJ31" s="1"/>
  <c r="LK31" s="1"/>
  <c r="LH33"/>
  <c r="LI33"/>
  <c r="LJ33" s="1"/>
  <c r="LK33" s="1"/>
  <c r="LH36"/>
  <c r="LI36"/>
  <c r="LJ36" s="1"/>
  <c r="LK36" s="1"/>
  <c r="LI6"/>
  <c r="LJ6" s="1"/>
  <c r="LK6" s="1"/>
  <c r="LH6"/>
  <c r="LI8"/>
  <c r="LJ8" s="1"/>
  <c r="LK8" s="1"/>
  <c r="LH8"/>
  <c r="LH38"/>
  <c r="LI38"/>
  <c r="LJ38" s="1"/>
  <c r="LK38" s="1"/>
  <c r="LH2"/>
  <c r="LI2"/>
  <c r="LJ2" s="1"/>
  <c r="LK2" s="1"/>
  <c r="HA27" i="39" l="1"/>
  <c r="GZ27"/>
  <c r="GZ14" i="41"/>
  <c r="HA14"/>
  <c r="GR14"/>
  <c r="GQ14"/>
  <c r="KM3" i="39"/>
  <c r="KN3"/>
  <c r="KO3" s="1"/>
  <c r="KX3"/>
  <c r="KY3"/>
  <c r="KZ3" s="1"/>
  <c r="LI3"/>
  <c r="LJ3"/>
  <c r="LK3" s="1"/>
  <c r="LT3"/>
  <c r="LU3"/>
  <c r="LV3" s="1"/>
  <c r="KM4"/>
  <c r="KN4"/>
  <c r="KO4" s="1"/>
  <c r="KX4"/>
  <c r="KY4"/>
  <c r="KZ4" s="1"/>
  <c r="LI4"/>
  <c r="LJ4"/>
  <c r="LK4" s="1"/>
  <c r="LT4"/>
  <c r="LU4"/>
  <c r="LV4" s="1"/>
  <c r="KM5"/>
  <c r="KN5"/>
  <c r="KO5" s="1"/>
  <c r="KX5"/>
  <c r="KY5"/>
  <c r="KZ5" s="1"/>
  <c r="LI5"/>
  <c r="LJ5"/>
  <c r="LK5" s="1"/>
  <c r="LT5"/>
  <c r="LU5"/>
  <c r="LV5" s="1"/>
  <c r="KM6"/>
  <c r="KN6"/>
  <c r="KO6" s="1"/>
  <c r="KX6"/>
  <c r="KY6"/>
  <c r="KZ6" s="1"/>
  <c r="LI6"/>
  <c r="LJ6"/>
  <c r="LK6" s="1"/>
  <c r="LT6"/>
  <c r="LU6"/>
  <c r="LV6" s="1"/>
  <c r="KM7"/>
  <c r="KN7"/>
  <c r="KO7" s="1"/>
  <c r="KX7"/>
  <c r="KY7"/>
  <c r="KZ7" s="1"/>
  <c r="LI7"/>
  <c r="LJ7"/>
  <c r="LK7" s="1"/>
  <c r="LT7"/>
  <c r="LU7"/>
  <c r="LV7" s="1"/>
  <c r="KM8"/>
  <c r="KN8"/>
  <c r="KO8" s="1"/>
  <c r="KX8"/>
  <c r="KY8"/>
  <c r="KZ8" s="1"/>
  <c r="LI8"/>
  <c r="LJ8"/>
  <c r="LK8" s="1"/>
  <c r="LT8"/>
  <c r="LU8"/>
  <c r="LV8" s="1"/>
  <c r="KM9"/>
  <c r="KN9"/>
  <c r="KO9" s="1"/>
  <c r="KX9"/>
  <c r="KY9"/>
  <c r="KZ9" s="1"/>
  <c r="LI9"/>
  <c r="LJ9"/>
  <c r="LK9" s="1"/>
  <c r="LT9"/>
  <c r="LU9"/>
  <c r="LV9" s="1"/>
  <c r="KM10"/>
  <c r="KN10"/>
  <c r="KO10" s="1"/>
  <c r="KX10"/>
  <c r="KY10"/>
  <c r="KZ10" s="1"/>
  <c r="LI10"/>
  <c r="LJ10"/>
  <c r="LK10" s="1"/>
  <c r="LT10"/>
  <c r="LU10"/>
  <c r="LV10" s="1"/>
  <c r="KM11"/>
  <c r="KN11"/>
  <c r="KO11" s="1"/>
  <c r="KX11"/>
  <c r="KY11"/>
  <c r="KZ11" s="1"/>
  <c r="LI11"/>
  <c r="LJ11"/>
  <c r="LK11" s="1"/>
  <c r="LT11"/>
  <c r="LU11"/>
  <c r="LV11" s="1"/>
  <c r="KM12"/>
  <c r="KN12"/>
  <c r="KO12" s="1"/>
  <c r="KX12"/>
  <c r="KY12"/>
  <c r="KZ12" s="1"/>
  <c r="LI12"/>
  <c r="LJ12"/>
  <c r="LK12" s="1"/>
  <c r="LT12"/>
  <c r="LU12"/>
  <c r="LV12" s="1"/>
  <c r="KM13"/>
  <c r="KN13"/>
  <c r="KO13" s="1"/>
  <c r="KX13"/>
  <c r="KY13"/>
  <c r="KZ13" s="1"/>
  <c r="LI13"/>
  <c r="LJ13"/>
  <c r="LK13" s="1"/>
  <c r="LT13"/>
  <c r="LU13"/>
  <c r="LV13" s="1"/>
  <c r="KM14"/>
  <c r="KN14"/>
  <c r="KO14" s="1"/>
  <c r="KX14"/>
  <c r="KY14"/>
  <c r="KZ14" s="1"/>
  <c r="LI14"/>
  <c r="LJ14"/>
  <c r="LK14" s="1"/>
  <c r="LT14"/>
  <c r="LU14"/>
  <c r="LV14" s="1"/>
  <c r="KM15"/>
  <c r="KN15"/>
  <c r="KO15" s="1"/>
  <c r="KX15"/>
  <c r="KY15"/>
  <c r="KZ15" s="1"/>
  <c r="LI15"/>
  <c r="LJ15"/>
  <c r="LK15" s="1"/>
  <c r="LT15"/>
  <c r="LU15"/>
  <c r="LV15" s="1"/>
  <c r="KM16"/>
  <c r="KN16"/>
  <c r="KO16" s="1"/>
  <c r="KX16"/>
  <c r="KY16"/>
  <c r="KZ16" s="1"/>
  <c r="LI16"/>
  <c r="LJ16"/>
  <c r="LK16" s="1"/>
  <c r="LT16"/>
  <c r="LU16"/>
  <c r="LV16" s="1"/>
  <c r="KM17"/>
  <c r="KN17"/>
  <c r="KO17" s="1"/>
  <c r="KX17"/>
  <c r="KY17"/>
  <c r="KZ17" s="1"/>
  <c r="LI17"/>
  <c r="LJ17"/>
  <c r="LK17" s="1"/>
  <c r="LT17"/>
  <c r="LU17"/>
  <c r="LV17" s="1"/>
  <c r="KM18"/>
  <c r="KN18"/>
  <c r="KO18" s="1"/>
  <c r="KX18"/>
  <c r="KY18"/>
  <c r="KZ18" s="1"/>
  <c r="LI18"/>
  <c r="LJ18"/>
  <c r="LK18" s="1"/>
  <c r="LT18"/>
  <c r="LU18"/>
  <c r="KX19"/>
  <c r="KY19"/>
  <c r="LI19"/>
  <c r="LJ19"/>
  <c r="LT19"/>
  <c r="LU19"/>
  <c r="LV19" s="1"/>
  <c r="KM20"/>
  <c r="KN20"/>
  <c r="KO20" s="1"/>
  <c r="KX20"/>
  <c r="KY20"/>
  <c r="KZ20" s="1"/>
  <c r="LI20"/>
  <c r="LJ20"/>
  <c r="LK20" s="1"/>
  <c r="LT20"/>
  <c r="LU20"/>
  <c r="LV20" s="1"/>
  <c r="KM21"/>
  <c r="KN21"/>
  <c r="KO21" s="1"/>
  <c r="KX21"/>
  <c r="KY21"/>
  <c r="KZ21" s="1"/>
  <c r="LI21"/>
  <c r="LJ21"/>
  <c r="LK21" s="1"/>
  <c r="LT21"/>
  <c r="LU21"/>
  <c r="LV21" s="1"/>
  <c r="KM22"/>
  <c r="KN22"/>
  <c r="KO22" s="1"/>
  <c r="KX22"/>
  <c r="KY22"/>
  <c r="KZ22" s="1"/>
  <c r="LI22"/>
  <c r="LJ22"/>
  <c r="LK22" s="1"/>
  <c r="LT22"/>
  <c r="LU22"/>
  <c r="LV22" s="1"/>
  <c r="KM23"/>
  <c r="KN23"/>
  <c r="KO23" s="1"/>
  <c r="KX23"/>
  <c r="KY23"/>
  <c r="KZ23" s="1"/>
  <c r="LI23"/>
  <c r="LJ23"/>
  <c r="LK23" s="1"/>
  <c r="LT23"/>
  <c r="LU23"/>
  <c r="LV23" s="1"/>
  <c r="KM24"/>
  <c r="KN24"/>
  <c r="KO24" s="1"/>
  <c r="KX24"/>
  <c r="KY24"/>
  <c r="KZ24" s="1"/>
  <c r="LI24"/>
  <c r="LJ24"/>
  <c r="LK24" s="1"/>
  <c r="LT24"/>
  <c r="LU24"/>
  <c r="LV24" s="1"/>
  <c r="KM25"/>
  <c r="KN25"/>
  <c r="KO25" s="1"/>
  <c r="KX25"/>
  <c r="KY25"/>
  <c r="KZ25" s="1"/>
  <c r="LI25"/>
  <c r="LJ25"/>
  <c r="LK25" s="1"/>
  <c r="LT25"/>
  <c r="LU25"/>
  <c r="LV25" s="1"/>
  <c r="KM26"/>
  <c r="KN26"/>
  <c r="KO26" s="1"/>
  <c r="KX26"/>
  <c r="KY26"/>
  <c r="KZ26" s="1"/>
  <c r="LI26"/>
  <c r="LJ26"/>
  <c r="LK26" s="1"/>
  <c r="LT26"/>
  <c r="LU26"/>
  <c r="LV26" s="1"/>
  <c r="KM28"/>
  <c r="KN28"/>
  <c r="KO28" s="1"/>
  <c r="KX28"/>
  <c r="KY28"/>
  <c r="KZ28" s="1"/>
  <c r="LI28"/>
  <c r="LJ28"/>
  <c r="LK28" s="1"/>
  <c r="LT28"/>
  <c r="LU28"/>
  <c r="LV28" s="1"/>
  <c r="KM29"/>
  <c r="KN29"/>
  <c r="KO29" s="1"/>
  <c r="KX29"/>
  <c r="KY29"/>
  <c r="KZ29" s="1"/>
  <c r="LI29"/>
  <c r="LJ29"/>
  <c r="LK29" s="1"/>
  <c r="LT29"/>
  <c r="LU29"/>
  <c r="LV29" s="1"/>
  <c r="KM30"/>
  <c r="KN30"/>
  <c r="KO30" s="1"/>
  <c r="KX30"/>
  <c r="KY30"/>
  <c r="KZ30" s="1"/>
  <c r="LI30"/>
  <c r="LJ30"/>
  <c r="LK30" s="1"/>
  <c r="LT30"/>
  <c r="LU30"/>
  <c r="LV30" s="1"/>
  <c r="KM31"/>
  <c r="KN31"/>
  <c r="KO31" s="1"/>
  <c r="KX31"/>
  <c r="KY31"/>
  <c r="KZ31" s="1"/>
  <c r="LI31"/>
  <c r="LJ31"/>
  <c r="LK31" s="1"/>
  <c r="LT31"/>
  <c r="LU31"/>
  <c r="LV31" s="1"/>
  <c r="KM32"/>
  <c r="KN32"/>
  <c r="KO32" s="1"/>
  <c r="KX32"/>
  <c r="KY32"/>
  <c r="KZ32" s="1"/>
  <c r="LI32"/>
  <c r="LJ32"/>
  <c r="LK32" s="1"/>
  <c r="LT32"/>
  <c r="LU32"/>
  <c r="LV32" s="1"/>
  <c r="KM33"/>
  <c r="KN33"/>
  <c r="KO33" s="1"/>
  <c r="KX33"/>
  <c r="KY33"/>
  <c r="KZ33" s="1"/>
  <c r="LI33"/>
  <c r="LJ33"/>
  <c r="LK33" s="1"/>
  <c r="LT33"/>
  <c r="LU33"/>
  <c r="LV33" s="1"/>
  <c r="KM34"/>
  <c r="KN34"/>
  <c r="KO34" s="1"/>
  <c r="KX34"/>
  <c r="KY34"/>
  <c r="KZ34" s="1"/>
  <c r="LI34"/>
  <c r="LJ34"/>
  <c r="LK34" s="1"/>
  <c r="LT34"/>
  <c r="LU34"/>
  <c r="LV34" s="1"/>
  <c r="KM35"/>
  <c r="KN35"/>
  <c r="KO35" s="1"/>
  <c r="KX35"/>
  <c r="KY35"/>
  <c r="KZ35" s="1"/>
  <c r="LI35"/>
  <c r="LJ35"/>
  <c r="LK35" s="1"/>
  <c r="LT35"/>
  <c r="LU35"/>
  <c r="LV35" s="1"/>
  <c r="KM36"/>
  <c r="KN36"/>
  <c r="KO36" s="1"/>
  <c r="KX36"/>
  <c r="KY36"/>
  <c r="KZ36" s="1"/>
  <c r="LI36"/>
  <c r="LJ36"/>
  <c r="LK36" s="1"/>
  <c r="LT36"/>
  <c r="LU36"/>
  <c r="LV36" s="1"/>
  <c r="KM37"/>
  <c r="KN37"/>
  <c r="KO37" s="1"/>
  <c r="KX37"/>
  <c r="KY37"/>
  <c r="KZ37" s="1"/>
  <c r="LI37"/>
  <c r="LJ37"/>
  <c r="LK37" s="1"/>
  <c r="LT37"/>
  <c r="LU37"/>
  <c r="LV37" s="1"/>
  <c r="KM38"/>
  <c r="KN38"/>
  <c r="KO38" s="1"/>
  <c r="KX38"/>
  <c r="KY38"/>
  <c r="KZ38" s="1"/>
  <c r="LI38"/>
  <c r="LJ38"/>
  <c r="LK38" s="1"/>
  <c r="LT38"/>
  <c r="LU38"/>
  <c r="LV38" s="1"/>
  <c r="KM39"/>
  <c r="KN39"/>
  <c r="KO39" s="1"/>
  <c r="KX39"/>
  <c r="KY39"/>
  <c r="KZ39" s="1"/>
  <c r="LI39"/>
  <c r="LJ39"/>
  <c r="LK39" s="1"/>
  <c r="LT39"/>
  <c r="LU39"/>
  <c r="LV39" s="1"/>
  <c r="KM40"/>
  <c r="KN40"/>
  <c r="KO40" s="1"/>
  <c r="KX40"/>
  <c r="KY40"/>
  <c r="KZ40" s="1"/>
  <c r="LI40"/>
  <c r="LJ40"/>
  <c r="LK40" s="1"/>
  <c r="LT40"/>
  <c r="LU40"/>
  <c r="LV40" s="1"/>
  <c r="KM41"/>
  <c r="KN41"/>
  <c r="KO41" s="1"/>
  <c r="KX41"/>
  <c r="KY41"/>
  <c r="KZ41" s="1"/>
  <c r="LI41"/>
  <c r="LJ41"/>
  <c r="LK41" s="1"/>
  <c r="LT41"/>
  <c r="LU41"/>
  <c r="LV41" s="1"/>
  <c r="KM42"/>
  <c r="KN42"/>
  <c r="KO42" s="1"/>
  <c r="KX42"/>
  <c r="KY42"/>
  <c r="KZ42" s="1"/>
  <c r="LI42"/>
  <c r="LJ42"/>
  <c r="LK42" s="1"/>
  <c r="LT42"/>
  <c r="LU42"/>
  <c r="LV42" s="1"/>
  <c r="KM43"/>
  <c r="KN43"/>
  <c r="KO43" s="1"/>
  <c r="KX43"/>
  <c r="KY43"/>
  <c r="KZ43" s="1"/>
  <c r="LI43"/>
  <c r="LJ43"/>
  <c r="LK43" s="1"/>
  <c r="LT43"/>
  <c r="LU43"/>
  <c r="LV43" s="1"/>
  <c r="KM44"/>
  <c r="KN44"/>
  <c r="KO44" s="1"/>
  <c r="KX44"/>
  <c r="KY44"/>
  <c r="KZ44" s="1"/>
  <c r="LI44"/>
  <c r="LJ44"/>
  <c r="LK44" s="1"/>
  <c r="LT44"/>
  <c r="LU44"/>
  <c r="LV44" s="1"/>
  <c r="KM45"/>
  <c r="KN45"/>
  <c r="KO45" s="1"/>
  <c r="KX45"/>
  <c r="KY45"/>
  <c r="KZ45" s="1"/>
  <c r="LI45"/>
  <c r="LJ45"/>
  <c r="LK45" s="1"/>
  <c r="LT45"/>
  <c r="LU45"/>
  <c r="LV45" s="1"/>
  <c r="KM46"/>
  <c r="KN46"/>
  <c r="KO46" s="1"/>
  <c r="KX46"/>
  <c r="KY46"/>
  <c r="KZ46" s="1"/>
  <c r="LI46"/>
  <c r="LJ46"/>
  <c r="LK46" s="1"/>
  <c r="LT46"/>
  <c r="LU46"/>
  <c r="LV46" s="1"/>
  <c r="KM47"/>
  <c r="KN47"/>
  <c r="KO47" s="1"/>
  <c r="KX47"/>
  <c r="KY47"/>
  <c r="KZ47" s="1"/>
  <c r="LI47"/>
  <c r="LJ47"/>
  <c r="LK47" s="1"/>
  <c r="LT47"/>
  <c r="LU47"/>
  <c r="LV47" s="1"/>
  <c r="KM48"/>
  <c r="KN48"/>
  <c r="KO48" s="1"/>
  <c r="KX48"/>
  <c r="KY48"/>
  <c r="KZ48" s="1"/>
  <c r="LI48"/>
  <c r="LJ48"/>
  <c r="LK48" s="1"/>
  <c r="LT48"/>
  <c r="LU48"/>
  <c r="LV48" s="1"/>
  <c r="KM49"/>
  <c r="KN49"/>
  <c r="KO49" s="1"/>
  <c r="KX49"/>
  <c r="KY49"/>
  <c r="KZ49" s="1"/>
  <c r="LI49"/>
  <c r="LJ49"/>
  <c r="LK49" s="1"/>
  <c r="LT49"/>
  <c r="LU49"/>
  <c r="LV49" s="1"/>
  <c r="KM50"/>
  <c r="KN50"/>
  <c r="KO50" s="1"/>
  <c r="KX50"/>
  <c r="KY50"/>
  <c r="KZ50" s="1"/>
  <c r="LI50"/>
  <c r="LJ50"/>
  <c r="LK50" s="1"/>
  <c r="LT50"/>
  <c r="LU50"/>
  <c r="LV50" s="1"/>
  <c r="KM51"/>
  <c r="KN51"/>
  <c r="KO51" s="1"/>
  <c r="KX51"/>
  <c r="KY51"/>
  <c r="KZ51" s="1"/>
  <c r="LI51"/>
  <c r="LJ51"/>
  <c r="LK51" s="1"/>
  <c r="LT51"/>
  <c r="LU51"/>
  <c r="LV51" s="1"/>
  <c r="KM52"/>
  <c r="KN52"/>
  <c r="KO52" s="1"/>
  <c r="KX52"/>
  <c r="KY52"/>
  <c r="KZ52" s="1"/>
  <c r="LI52"/>
  <c r="LJ52"/>
  <c r="LK52" s="1"/>
  <c r="LT52"/>
  <c r="LU52"/>
  <c r="LV52" s="1"/>
  <c r="KM53"/>
  <c r="KN53"/>
  <c r="KO53" s="1"/>
  <c r="KX53"/>
  <c r="KY53"/>
  <c r="KZ53" s="1"/>
  <c r="LI53"/>
  <c r="LJ53"/>
  <c r="LK53" s="1"/>
  <c r="LT53"/>
  <c r="LU53"/>
  <c r="LV53" s="1"/>
  <c r="KM54"/>
  <c r="KN54"/>
  <c r="KO54" s="1"/>
  <c r="KX54"/>
  <c r="KY54"/>
  <c r="KZ54" s="1"/>
  <c r="LI54"/>
  <c r="LJ54"/>
  <c r="LK54" s="1"/>
  <c r="LT54"/>
  <c r="LU54"/>
  <c r="LV54" s="1"/>
  <c r="KM55"/>
  <c r="KN55"/>
  <c r="KO55" s="1"/>
  <c r="KX55"/>
  <c r="KY55"/>
  <c r="KZ55" s="1"/>
  <c r="LI55"/>
  <c r="LJ55"/>
  <c r="LK55" s="1"/>
  <c r="LT55"/>
  <c r="LU55"/>
  <c r="LV55" s="1"/>
  <c r="KM56"/>
  <c r="KN56"/>
  <c r="KO56" s="1"/>
  <c r="KX56"/>
  <c r="KY56"/>
  <c r="KZ56" s="1"/>
  <c r="LI56"/>
  <c r="LJ56"/>
  <c r="LK56" s="1"/>
  <c r="LT56"/>
  <c r="LU56"/>
  <c r="LV56" s="1"/>
  <c r="KM57"/>
  <c r="KN57"/>
  <c r="KO57" s="1"/>
  <c r="KX57"/>
  <c r="KY57"/>
  <c r="KZ57" s="1"/>
  <c r="LI57"/>
  <c r="LJ57"/>
  <c r="LK57" s="1"/>
  <c r="LT57"/>
  <c r="LU57"/>
  <c r="LV57" s="1"/>
  <c r="KM58"/>
  <c r="KN58"/>
  <c r="KO58" s="1"/>
  <c r="KX58"/>
  <c r="KY58"/>
  <c r="KZ58" s="1"/>
  <c r="LI58"/>
  <c r="LJ58"/>
  <c r="LK58" s="1"/>
  <c r="LT58"/>
  <c r="LU58"/>
  <c r="LV58" s="1"/>
  <c r="KM59"/>
  <c r="KN59"/>
  <c r="KO59" s="1"/>
  <c r="KX59"/>
  <c r="KY59"/>
  <c r="KZ59" s="1"/>
  <c r="LI59"/>
  <c r="LJ59"/>
  <c r="LK59" s="1"/>
  <c r="LT59"/>
  <c r="LU59"/>
  <c r="LV59" s="1"/>
  <c r="KM60"/>
  <c r="KN60"/>
  <c r="KO60" s="1"/>
  <c r="KX60"/>
  <c r="KY60"/>
  <c r="KZ60" s="1"/>
  <c r="LI60"/>
  <c r="LJ60"/>
  <c r="LK60" s="1"/>
  <c r="LT60"/>
  <c r="LU60"/>
  <c r="LV60" s="1"/>
  <c r="KM61"/>
  <c r="KN61"/>
  <c r="KO61" s="1"/>
  <c r="KX61"/>
  <c r="KY61"/>
  <c r="KZ61" s="1"/>
  <c r="LI61"/>
  <c r="LJ61"/>
  <c r="LK61" s="1"/>
  <c r="LT61"/>
  <c r="LU61"/>
  <c r="LV61" s="1"/>
  <c r="KM62"/>
  <c r="KN62"/>
  <c r="KO62" s="1"/>
  <c r="KX62"/>
  <c r="KY62"/>
  <c r="KZ62" s="1"/>
  <c r="LI62"/>
  <c r="LJ62"/>
  <c r="LK62" s="1"/>
  <c r="LT62"/>
  <c r="LU62"/>
  <c r="LV62" s="1"/>
  <c r="KM63"/>
  <c r="KN63"/>
  <c r="KO63" s="1"/>
  <c r="KX63"/>
  <c r="KY63"/>
  <c r="KZ63" s="1"/>
  <c r="LI63"/>
  <c r="LJ63"/>
  <c r="LK63" s="1"/>
  <c r="LT63"/>
  <c r="LU63"/>
  <c r="LV63" s="1"/>
  <c r="KM64"/>
  <c r="KN64"/>
  <c r="KO64" s="1"/>
  <c r="KX64"/>
  <c r="KY64"/>
  <c r="KZ64" s="1"/>
  <c r="LI64"/>
  <c r="LJ64"/>
  <c r="LK64" s="1"/>
  <c r="LT64"/>
  <c r="LU64"/>
  <c r="LV64" s="1"/>
  <c r="KM65"/>
  <c r="KN65"/>
  <c r="KO65" s="1"/>
  <c r="KX65"/>
  <c r="KY65"/>
  <c r="KZ65" s="1"/>
  <c r="LI65"/>
  <c r="LJ65"/>
  <c r="LK65" s="1"/>
  <c r="LT65"/>
  <c r="LU65"/>
  <c r="LV65" s="1"/>
  <c r="KM66"/>
  <c r="KN66"/>
  <c r="KO66" s="1"/>
  <c r="KX66"/>
  <c r="KY66"/>
  <c r="KZ66" s="1"/>
  <c r="LI66"/>
  <c r="LJ66"/>
  <c r="LK66" s="1"/>
  <c r="LT66"/>
  <c r="LU66"/>
  <c r="LV66" s="1"/>
  <c r="KM67"/>
  <c r="KN67"/>
  <c r="KO67" s="1"/>
  <c r="KX67"/>
  <c r="KY67"/>
  <c r="KZ67" s="1"/>
  <c r="LI67"/>
  <c r="LJ67"/>
  <c r="LK67" s="1"/>
  <c r="LT67"/>
  <c r="LU67"/>
  <c r="LV67" s="1"/>
  <c r="LU2"/>
  <c r="LV2" s="1"/>
  <c r="LT2"/>
  <c r="LJ2"/>
  <c r="LK2" s="1"/>
  <c r="LI2"/>
  <c r="KY2"/>
  <c r="KZ2" s="1"/>
  <c r="KX2"/>
  <c r="KN2"/>
  <c r="KO2" s="1"/>
  <c r="KM2"/>
  <c r="JG54" i="41"/>
  <c r="JH54" s="1"/>
  <c r="JF54"/>
  <c r="IV54"/>
  <c r="IW54" s="1"/>
  <c r="IU54"/>
  <c r="IK54"/>
  <c r="IL54" s="1"/>
  <c r="IJ54"/>
  <c r="HR54"/>
  <c r="HS54" s="1"/>
  <c r="HQ54"/>
  <c r="HY54" s="1"/>
  <c r="HG54"/>
  <c r="GS54"/>
  <c r="GN54"/>
  <c r="GG54"/>
  <c r="GI54" s="1"/>
  <c r="GJ54" s="1"/>
  <c r="GK54" s="1"/>
  <c r="FV54"/>
  <c r="FX54" s="1"/>
  <c r="FY54" s="1"/>
  <c r="FZ54" s="1"/>
  <c r="FK54"/>
  <c r="FM54" s="1"/>
  <c r="FN54" s="1"/>
  <c r="FO54" s="1"/>
  <c r="FJ54"/>
  <c r="EZ54"/>
  <c r="FB54" s="1"/>
  <c r="FC54" s="1"/>
  <c r="FD54" s="1"/>
  <c r="EY54"/>
  <c r="EO54"/>
  <c r="EQ54" s="1"/>
  <c r="ER54" s="1"/>
  <c r="ES54" s="1"/>
  <c r="EN54"/>
  <c r="ED54"/>
  <c r="EF54" s="1"/>
  <c r="EG54" s="1"/>
  <c r="EH54" s="1"/>
  <c r="EC54"/>
  <c r="DL54"/>
  <c r="DN54" s="1"/>
  <c r="DO54" s="1"/>
  <c r="DP54" s="1"/>
  <c r="DK54"/>
  <c r="DA54"/>
  <c r="DC54" s="1"/>
  <c r="DD54" s="1"/>
  <c r="DE54" s="1"/>
  <c r="CZ54"/>
  <c r="CV54"/>
  <c r="CU54"/>
  <c r="CS54"/>
  <c r="CQ54"/>
  <c r="CK54"/>
  <c r="CD54"/>
  <c r="CF54" s="1"/>
  <c r="CG54" s="1"/>
  <c r="CH54" s="1"/>
  <c r="BS54"/>
  <c r="BU54" s="1"/>
  <c r="BV54" s="1"/>
  <c r="BW54" s="1"/>
  <c r="BR54"/>
  <c r="BH54"/>
  <c r="BJ54" s="1"/>
  <c r="BK54" s="1"/>
  <c r="BL54" s="1"/>
  <c r="BG54"/>
  <c r="AW54"/>
  <c r="AY54" s="1"/>
  <c r="AZ54" s="1"/>
  <c r="BA54" s="1"/>
  <c r="AV54"/>
  <c r="AL54"/>
  <c r="AN54" s="1"/>
  <c r="AO54" s="1"/>
  <c r="AK54"/>
  <c r="AA54"/>
  <c r="AC54" s="1"/>
  <c r="AD54" s="1"/>
  <c r="AE54" s="1"/>
  <c r="Z54"/>
  <c r="S54"/>
  <c r="T54" s="1"/>
  <c r="U54" s="1"/>
  <c r="M54"/>
  <c r="N54" s="1"/>
  <c r="O54" s="1"/>
  <c r="JG53"/>
  <c r="JI53" s="1"/>
  <c r="JJ53" s="1"/>
  <c r="JK53" s="1"/>
  <c r="JF53"/>
  <c r="IV53"/>
  <c r="IX53" s="1"/>
  <c r="IY53" s="1"/>
  <c r="IZ53" s="1"/>
  <c r="IU53"/>
  <c r="IK53"/>
  <c r="IM53" s="1"/>
  <c r="IN53" s="1"/>
  <c r="IO53" s="1"/>
  <c r="IJ53"/>
  <c r="HR53"/>
  <c r="HT53" s="1"/>
  <c r="HU53" s="1"/>
  <c r="HV53" s="1"/>
  <c r="HQ53"/>
  <c r="HY53" s="1"/>
  <c r="HG53"/>
  <c r="GS53"/>
  <c r="GN53"/>
  <c r="GG53"/>
  <c r="GI53" s="1"/>
  <c r="GJ53" s="1"/>
  <c r="GK53" s="1"/>
  <c r="FV53"/>
  <c r="FX53" s="1"/>
  <c r="FY53" s="1"/>
  <c r="FZ53" s="1"/>
  <c r="FK53"/>
  <c r="FM53" s="1"/>
  <c r="FN53" s="1"/>
  <c r="FO53" s="1"/>
  <c r="FJ53"/>
  <c r="EZ53"/>
  <c r="FB53" s="1"/>
  <c r="FC53" s="1"/>
  <c r="FD53" s="1"/>
  <c r="EY53"/>
  <c r="EO53"/>
  <c r="EQ53" s="1"/>
  <c r="ER53" s="1"/>
  <c r="ES53" s="1"/>
  <c r="EN53"/>
  <c r="ED53"/>
  <c r="EF53" s="1"/>
  <c r="EG53" s="1"/>
  <c r="EH53" s="1"/>
  <c r="EC53"/>
  <c r="DL53"/>
  <c r="DN53" s="1"/>
  <c r="DO53" s="1"/>
  <c r="DP53" s="1"/>
  <c r="DK53"/>
  <c r="DA53"/>
  <c r="DC53" s="1"/>
  <c r="DD53" s="1"/>
  <c r="DE53" s="1"/>
  <c r="CZ53"/>
  <c r="CV53"/>
  <c r="CU53"/>
  <c r="CS53"/>
  <c r="CQ53"/>
  <c r="CK53"/>
  <c r="CD53"/>
  <c r="BS53"/>
  <c r="BU53" s="1"/>
  <c r="BV53" s="1"/>
  <c r="BW53" s="1"/>
  <c r="BR53"/>
  <c r="BH53"/>
  <c r="BJ53" s="1"/>
  <c r="BK53" s="1"/>
  <c r="BL53" s="1"/>
  <c r="BG53"/>
  <c r="AW53"/>
  <c r="AY53" s="1"/>
  <c r="AZ53" s="1"/>
  <c r="BA53" s="1"/>
  <c r="AV53"/>
  <c r="AL53"/>
  <c r="AN53" s="1"/>
  <c r="AO53" s="1"/>
  <c r="AK53"/>
  <c r="AA53"/>
  <c r="AC53" s="1"/>
  <c r="AD53" s="1"/>
  <c r="AE53" s="1"/>
  <c r="Z53"/>
  <c r="S53"/>
  <c r="T53" s="1"/>
  <c r="U53" s="1"/>
  <c r="M53"/>
  <c r="N53" s="1"/>
  <c r="O53" s="1"/>
  <c r="JG52"/>
  <c r="JI52" s="1"/>
  <c r="JJ52" s="1"/>
  <c r="JK52" s="1"/>
  <c r="JF52"/>
  <c r="IV52"/>
  <c r="IX52" s="1"/>
  <c r="IY52" s="1"/>
  <c r="IZ52" s="1"/>
  <c r="IU52"/>
  <c r="IK52"/>
  <c r="IM52" s="1"/>
  <c r="IN52" s="1"/>
  <c r="IO52" s="1"/>
  <c r="IJ52"/>
  <c r="HR52"/>
  <c r="HT52" s="1"/>
  <c r="HU52" s="1"/>
  <c r="HV52" s="1"/>
  <c r="HQ52"/>
  <c r="HY52" s="1"/>
  <c r="HG52"/>
  <c r="GS52"/>
  <c r="GN52"/>
  <c r="GG52"/>
  <c r="GI52" s="1"/>
  <c r="GJ52" s="1"/>
  <c r="GK52" s="1"/>
  <c r="FV52"/>
  <c r="FX52" s="1"/>
  <c r="FY52" s="1"/>
  <c r="FZ52" s="1"/>
  <c r="FK52"/>
  <c r="FM52" s="1"/>
  <c r="FN52" s="1"/>
  <c r="FO52" s="1"/>
  <c r="FJ52"/>
  <c r="EZ52"/>
  <c r="FB52" s="1"/>
  <c r="FC52" s="1"/>
  <c r="FD52" s="1"/>
  <c r="EY52"/>
  <c r="EO52"/>
  <c r="EQ52" s="1"/>
  <c r="ER52" s="1"/>
  <c r="ES52" s="1"/>
  <c r="EN52"/>
  <c r="ED52"/>
  <c r="EE52" s="1"/>
  <c r="EC52"/>
  <c r="DL52"/>
  <c r="DN52" s="1"/>
  <c r="DO52" s="1"/>
  <c r="DP52" s="1"/>
  <c r="DK52"/>
  <c r="DA52"/>
  <c r="DC52" s="1"/>
  <c r="DD52" s="1"/>
  <c r="DE52" s="1"/>
  <c r="CZ52"/>
  <c r="CV52"/>
  <c r="CU52"/>
  <c r="CS52"/>
  <c r="CQ52"/>
  <c r="CK52"/>
  <c r="CD52"/>
  <c r="CF52" s="1"/>
  <c r="CG52" s="1"/>
  <c r="CH52" s="1"/>
  <c r="BS52"/>
  <c r="BT52" s="1"/>
  <c r="BR52"/>
  <c r="BH52"/>
  <c r="BI52" s="1"/>
  <c r="BG52"/>
  <c r="AW52"/>
  <c r="AX52" s="1"/>
  <c r="AV52"/>
  <c r="AL52"/>
  <c r="AN52" s="1"/>
  <c r="AO52" s="1"/>
  <c r="AK52"/>
  <c r="AA52"/>
  <c r="AB52" s="1"/>
  <c r="Z52"/>
  <c r="S52"/>
  <c r="T52" s="1"/>
  <c r="U52" s="1"/>
  <c r="M52"/>
  <c r="N52" s="1"/>
  <c r="O52" s="1"/>
  <c r="JG51"/>
  <c r="JH51" s="1"/>
  <c r="JF51"/>
  <c r="IV51"/>
  <c r="IW51" s="1"/>
  <c r="IU51"/>
  <c r="IK51"/>
  <c r="IL51" s="1"/>
  <c r="IJ51"/>
  <c r="HR51"/>
  <c r="HS51" s="1"/>
  <c r="HQ51"/>
  <c r="HY51" s="1"/>
  <c r="HG51"/>
  <c r="GS51"/>
  <c r="GN51"/>
  <c r="GG51"/>
  <c r="GI51" s="1"/>
  <c r="GJ51" s="1"/>
  <c r="GK51" s="1"/>
  <c r="FV51"/>
  <c r="FW51" s="1"/>
  <c r="FK51"/>
  <c r="FM51" s="1"/>
  <c r="FN51" s="1"/>
  <c r="FO51" s="1"/>
  <c r="FJ51"/>
  <c r="EZ51"/>
  <c r="FB51" s="1"/>
  <c r="FC51" s="1"/>
  <c r="FD51" s="1"/>
  <c r="EY51"/>
  <c r="EO51"/>
  <c r="EQ51" s="1"/>
  <c r="ER51" s="1"/>
  <c r="ES51" s="1"/>
  <c r="EN51"/>
  <c r="ED51"/>
  <c r="EF51" s="1"/>
  <c r="EG51" s="1"/>
  <c r="EH51" s="1"/>
  <c r="EC51"/>
  <c r="DL51"/>
  <c r="DM51" s="1"/>
  <c r="DK51"/>
  <c r="DA51"/>
  <c r="DC51" s="1"/>
  <c r="DD51" s="1"/>
  <c r="DE51" s="1"/>
  <c r="CZ51"/>
  <c r="CV51"/>
  <c r="CU51"/>
  <c r="CS51"/>
  <c r="CQ51"/>
  <c r="CK51"/>
  <c r="CD51"/>
  <c r="CE51" s="1"/>
  <c r="BS51"/>
  <c r="BU51" s="1"/>
  <c r="BV51" s="1"/>
  <c r="BW51" s="1"/>
  <c r="BR51"/>
  <c r="BH51"/>
  <c r="BJ51" s="1"/>
  <c r="BK51" s="1"/>
  <c r="BL51" s="1"/>
  <c r="BG51"/>
  <c r="AW51"/>
  <c r="AY51" s="1"/>
  <c r="AZ51" s="1"/>
  <c r="BA51" s="1"/>
  <c r="AV51"/>
  <c r="AL51"/>
  <c r="AN51" s="1"/>
  <c r="AO51" s="1"/>
  <c r="AK51"/>
  <c r="AA51"/>
  <c r="AC51" s="1"/>
  <c r="AD51" s="1"/>
  <c r="AE51" s="1"/>
  <c r="Z51"/>
  <c r="S51"/>
  <c r="T51" s="1"/>
  <c r="U51" s="1"/>
  <c r="M51"/>
  <c r="N51" s="1"/>
  <c r="O51" s="1"/>
  <c r="JG50"/>
  <c r="JI50" s="1"/>
  <c r="JJ50" s="1"/>
  <c r="JK50" s="1"/>
  <c r="JF50"/>
  <c r="IV50"/>
  <c r="IX50" s="1"/>
  <c r="IY50" s="1"/>
  <c r="IZ50" s="1"/>
  <c r="IU50"/>
  <c r="IK50"/>
  <c r="IM50" s="1"/>
  <c r="IN50" s="1"/>
  <c r="IO50" s="1"/>
  <c r="IJ50"/>
  <c r="HR50"/>
  <c r="HT50" s="1"/>
  <c r="HU50" s="1"/>
  <c r="HV50" s="1"/>
  <c r="HQ50"/>
  <c r="HY50" s="1"/>
  <c r="HG50"/>
  <c r="HH50" s="1"/>
  <c r="GS50"/>
  <c r="GN50"/>
  <c r="GG50"/>
  <c r="GI50" s="1"/>
  <c r="GJ50" s="1"/>
  <c r="GK50" s="1"/>
  <c r="FV50"/>
  <c r="FW50" s="1"/>
  <c r="FK50"/>
  <c r="FM50" s="1"/>
  <c r="FN50" s="1"/>
  <c r="FO50" s="1"/>
  <c r="FJ50"/>
  <c r="EZ50"/>
  <c r="FB50" s="1"/>
  <c r="FC50" s="1"/>
  <c r="FD50" s="1"/>
  <c r="EY50"/>
  <c r="EO50"/>
  <c r="EQ50" s="1"/>
  <c r="ER50" s="1"/>
  <c r="ES50" s="1"/>
  <c r="EN50"/>
  <c r="ED50"/>
  <c r="EF50" s="1"/>
  <c r="EG50" s="1"/>
  <c r="EH50" s="1"/>
  <c r="EC50"/>
  <c r="DL50"/>
  <c r="DM50" s="1"/>
  <c r="DK50"/>
  <c r="DA50"/>
  <c r="DS50" s="1"/>
  <c r="CZ50"/>
  <c r="CV50"/>
  <c r="CU50"/>
  <c r="CS50"/>
  <c r="CQ50"/>
  <c r="CK50"/>
  <c r="CD50"/>
  <c r="CE50" s="1"/>
  <c r="BS50"/>
  <c r="BU50" s="1"/>
  <c r="BV50" s="1"/>
  <c r="BW50" s="1"/>
  <c r="BR50"/>
  <c r="BH50"/>
  <c r="BJ50" s="1"/>
  <c r="BK50" s="1"/>
  <c r="BL50" s="1"/>
  <c r="BG50"/>
  <c r="AW50"/>
  <c r="AY50" s="1"/>
  <c r="AZ50" s="1"/>
  <c r="BA50" s="1"/>
  <c r="AV50"/>
  <c r="AL50"/>
  <c r="AN50" s="1"/>
  <c r="AO50" s="1"/>
  <c r="AK50"/>
  <c r="AA50"/>
  <c r="AC50" s="1"/>
  <c r="AD50" s="1"/>
  <c r="AE50" s="1"/>
  <c r="Z50"/>
  <c r="S50"/>
  <c r="T50" s="1"/>
  <c r="U50" s="1"/>
  <c r="M50"/>
  <c r="N50" s="1"/>
  <c r="O50" s="1"/>
  <c r="JG49"/>
  <c r="JI49" s="1"/>
  <c r="JJ49" s="1"/>
  <c r="JK49" s="1"/>
  <c r="JF49"/>
  <c r="IV49"/>
  <c r="IX49" s="1"/>
  <c r="IY49" s="1"/>
  <c r="IZ49" s="1"/>
  <c r="IU49"/>
  <c r="IK49"/>
  <c r="IM49" s="1"/>
  <c r="IN49" s="1"/>
  <c r="IO49" s="1"/>
  <c r="IJ49"/>
  <c r="HR49"/>
  <c r="HT49" s="1"/>
  <c r="HU49" s="1"/>
  <c r="HV49" s="1"/>
  <c r="HQ49"/>
  <c r="HY49" s="1"/>
  <c r="HG49"/>
  <c r="GS49"/>
  <c r="GN49"/>
  <c r="GG49"/>
  <c r="GH49" s="1"/>
  <c r="FV49"/>
  <c r="FX49" s="1"/>
  <c r="FY49" s="1"/>
  <c r="FZ49" s="1"/>
  <c r="FK49"/>
  <c r="FL49" s="1"/>
  <c r="FJ49"/>
  <c r="EZ49"/>
  <c r="FA49" s="1"/>
  <c r="EY49"/>
  <c r="EO49"/>
  <c r="EP49" s="1"/>
  <c r="EN49"/>
  <c r="ED49"/>
  <c r="EE49" s="1"/>
  <c r="EC49"/>
  <c r="DL49"/>
  <c r="DN49" s="1"/>
  <c r="DO49" s="1"/>
  <c r="DP49" s="1"/>
  <c r="DK49"/>
  <c r="DA49"/>
  <c r="DC49" s="1"/>
  <c r="DD49" s="1"/>
  <c r="DE49" s="1"/>
  <c r="CZ49"/>
  <c r="CV49"/>
  <c r="CU49"/>
  <c r="CS49"/>
  <c r="CQ49"/>
  <c r="CK49"/>
  <c r="CD49"/>
  <c r="CF49" s="1"/>
  <c r="CG49" s="1"/>
  <c r="CH49" s="1"/>
  <c r="BS49"/>
  <c r="BT49" s="1"/>
  <c r="BR49"/>
  <c r="BH49"/>
  <c r="BG49"/>
  <c r="AW49"/>
  <c r="AX49" s="1"/>
  <c r="AV49"/>
  <c r="AL49"/>
  <c r="AN49" s="1"/>
  <c r="AO49" s="1"/>
  <c r="AP49" s="1"/>
  <c r="AK49"/>
  <c r="AA49"/>
  <c r="AB49" s="1"/>
  <c r="Z49"/>
  <c r="S49"/>
  <c r="T49" s="1"/>
  <c r="U49" s="1"/>
  <c r="M49"/>
  <c r="N49" s="1"/>
  <c r="O49" s="1"/>
  <c r="JG48"/>
  <c r="JH48" s="1"/>
  <c r="JF48"/>
  <c r="IV48"/>
  <c r="IW48" s="1"/>
  <c r="IU48"/>
  <c r="IK48"/>
  <c r="IL48" s="1"/>
  <c r="IJ48"/>
  <c r="HR48"/>
  <c r="HS48" s="1"/>
  <c r="HQ48"/>
  <c r="HY48" s="1"/>
  <c r="HG48"/>
  <c r="GS48"/>
  <c r="GN48"/>
  <c r="GG48"/>
  <c r="GI48" s="1"/>
  <c r="GJ48" s="1"/>
  <c r="GK48" s="1"/>
  <c r="FV48"/>
  <c r="FW48" s="1"/>
  <c r="FK48"/>
  <c r="FM48" s="1"/>
  <c r="FN48" s="1"/>
  <c r="FO48" s="1"/>
  <c r="FJ48"/>
  <c r="EZ48"/>
  <c r="FB48" s="1"/>
  <c r="FC48" s="1"/>
  <c r="FD48" s="1"/>
  <c r="EY48"/>
  <c r="EO48"/>
  <c r="EQ48" s="1"/>
  <c r="ER48" s="1"/>
  <c r="ES48" s="1"/>
  <c r="EN48"/>
  <c r="ED48"/>
  <c r="EF48" s="1"/>
  <c r="EG48" s="1"/>
  <c r="EH48" s="1"/>
  <c r="EC48"/>
  <c r="DL48"/>
  <c r="DM48" s="1"/>
  <c r="DK48"/>
  <c r="DA48"/>
  <c r="DC48" s="1"/>
  <c r="DD48" s="1"/>
  <c r="DE48" s="1"/>
  <c r="CZ48"/>
  <c r="CV48"/>
  <c r="CU48"/>
  <c r="CS48"/>
  <c r="CQ48"/>
  <c r="CK48"/>
  <c r="CD48"/>
  <c r="CE48" s="1"/>
  <c r="BS48"/>
  <c r="BU48" s="1"/>
  <c r="BV48" s="1"/>
  <c r="BW48" s="1"/>
  <c r="BR48"/>
  <c r="BH48"/>
  <c r="BJ48" s="1"/>
  <c r="BK48" s="1"/>
  <c r="BL48" s="1"/>
  <c r="BG48"/>
  <c r="AW48"/>
  <c r="AY48" s="1"/>
  <c r="AZ48" s="1"/>
  <c r="BA48" s="1"/>
  <c r="AV48"/>
  <c r="AL48"/>
  <c r="AN48" s="1"/>
  <c r="AO48" s="1"/>
  <c r="AK48"/>
  <c r="AA48"/>
  <c r="AC48" s="1"/>
  <c r="AD48" s="1"/>
  <c r="AE48" s="1"/>
  <c r="Z48"/>
  <c r="S48"/>
  <c r="T48" s="1"/>
  <c r="U48" s="1"/>
  <c r="M48"/>
  <c r="N48" s="1"/>
  <c r="O48" s="1"/>
  <c r="JG47"/>
  <c r="JH47" s="1"/>
  <c r="JF47"/>
  <c r="IV47"/>
  <c r="IX47" s="1"/>
  <c r="IY47" s="1"/>
  <c r="IZ47" s="1"/>
  <c r="IU47"/>
  <c r="IK47"/>
  <c r="IM47" s="1"/>
  <c r="IN47" s="1"/>
  <c r="IO47" s="1"/>
  <c r="IJ47"/>
  <c r="HR47"/>
  <c r="HT47" s="1"/>
  <c r="HU47" s="1"/>
  <c r="HV47" s="1"/>
  <c r="HQ47"/>
  <c r="HY47" s="1"/>
  <c r="HG47"/>
  <c r="GS47"/>
  <c r="GN47"/>
  <c r="GG47"/>
  <c r="GI47" s="1"/>
  <c r="GJ47" s="1"/>
  <c r="GK47" s="1"/>
  <c r="FV47"/>
  <c r="FX47" s="1"/>
  <c r="FY47" s="1"/>
  <c r="FZ47" s="1"/>
  <c r="FK47"/>
  <c r="FM47" s="1"/>
  <c r="FN47" s="1"/>
  <c r="FO47" s="1"/>
  <c r="FJ47"/>
  <c r="EZ47"/>
  <c r="FB47" s="1"/>
  <c r="FC47" s="1"/>
  <c r="FD47" s="1"/>
  <c r="EY47"/>
  <c r="EO47"/>
  <c r="EQ47" s="1"/>
  <c r="ER47" s="1"/>
  <c r="ES47" s="1"/>
  <c r="EN47"/>
  <c r="ED47"/>
  <c r="EF47" s="1"/>
  <c r="EG47" s="1"/>
  <c r="EH47" s="1"/>
  <c r="EC47"/>
  <c r="DL47"/>
  <c r="DN47" s="1"/>
  <c r="DO47" s="1"/>
  <c r="DP47" s="1"/>
  <c r="DK47"/>
  <c r="DA47"/>
  <c r="DC47" s="1"/>
  <c r="DD47" s="1"/>
  <c r="DE47" s="1"/>
  <c r="CZ47"/>
  <c r="CV47"/>
  <c r="CU47"/>
  <c r="CS47"/>
  <c r="CQ47"/>
  <c r="CK47"/>
  <c r="CD47"/>
  <c r="CF47" s="1"/>
  <c r="CG47" s="1"/>
  <c r="CH47" s="1"/>
  <c r="BS47"/>
  <c r="BU47" s="1"/>
  <c r="BV47" s="1"/>
  <c r="BW47" s="1"/>
  <c r="BR47"/>
  <c r="BH47"/>
  <c r="BJ47" s="1"/>
  <c r="BK47" s="1"/>
  <c r="BL47" s="1"/>
  <c r="BG47"/>
  <c r="AW47"/>
  <c r="AY47" s="1"/>
  <c r="AZ47" s="1"/>
  <c r="BA47" s="1"/>
  <c r="AV47"/>
  <c r="AL47"/>
  <c r="AN47" s="1"/>
  <c r="AO47" s="1"/>
  <c r="AK47"/>
  <c r="AA47"/>
  <c r="AC47" s="1"/>
  <c r="AD47" s="1"/>
  <c r="AE47" s="1"/>
  <c r="Z47"/>
  <c r="S47"/>
  <c r="T47" s="1"/>
  <c r="U47" s="1"/>
  <c r="M47"/>
  <c r="N47" s="1"/>
  <c r="O47" s="1"/>
  <c r="JG46"/>
  <c r="JI46" s="1"/>
  <c r="JJ46" s="1"/>
  <c r="JK46" s="1"/>
  <c r="JF46"/>
  <c r="IV46"/>
  <c r="IX46" s="1"/>
  <c r="IY46" s="1"/>
  <c r="IZ46" s="1"/>
  <c r="IU46"/>
  <c r="IK46"/>
  <c r="IM46" s="1"/>
  <c r="IN46" s="1"/>
  <c r="IO46" s="1"/>
  <c r="IJ46"/>
  <c r="HR46"/>
  <c r="HT46" s="1"/>
  <c r="HU46" s="1"/>
  <c r="HV46" s="1"/>
  <c r="HQ46"/>
  <c r="HY46" s="1"/>
  <c r="HG46"/>
  <c r="JG43"/>
  <c r="JI43" s="1"/>
  <c r="JJ43" s="1"/>
  <c r="JK43" s="1"/>
  <c r="JF43"/>
  <c r="IV43"/>
  <c r="IX43" s="1"/>
  <c r="IY43" s="1"/>
  <c r="IZ43" s="1"/>
  <c r="IU43"/>
  <c r="IK43"/>
  <c r="IM43" s="1"/>
  <c r="IN43" s="1"/>
  <c r="IO43" s="1"/>
  <c r="IJ43"/>
  <c r="HR43"/>
  <c r="HT43" s="1"/>
  <c r="HU43" s="1"/>
  <c r="HV43" s="1"/>
  <c r="HQ43"/>
  <c r="HY43" s="1"/>
  <c r="HG43"/>
  <c r="GS43"/>
  <c r="GN43"/>
  <c r="GG43"/>
  <c r="GI43" s="1"/>
  <c r="GJ43" s="1"/>
  <c r="GK43" s="1"/>
  <c r="FV43"/>
  <c r="FX43" s="1"/>
  <c r="FY43" s="1"/>
  <c r="FZ43" s="1"/>
  <c r="FK43"/>
  <c r="FM43" s="1"/>
  <c r="FN43" s="1"/>
  <c r="FO43" s="1"/>
  <c r="FJ43"/>
  <c r="EZ43"/>
  <c r="FB43" s="1"/>
  <c r="FC43" s="1"/>
  <c r="FD43" s="1"/>
  <c r="EY43"/>
  <c r="EO43"/>
  <c r="EQ43" s="1"/>
  <c r="ER43" s="1"/>
  <c r="ES43" s="1"/>
  <c r="EN43"/>
  <c r="ED43"/>
  <c r="EF43" s="1"/>
  <c r="EG43" s="1"/>
  <c r="EH43" s="1"/>
  <c r="EC43"/>
  <c r="DL43"/>
  <c r="DN43" s="1"/>
  <c r="DO43" s="1"/>
  <c r="DP43" s="1"/>
  <c r="DK43"/>
  <c r="DA43"/>
  <c r="DC43" s="1"/>
  <c r="DD43" s="1"/>
  <c r="DE43" s="1"/>
  <c r="CZ43"/>
  <c r="CQ43"/>
  <c r="GW43" s="1"/>
  <c r="CK43"/>
  <c r="CD43"/>
  <c r="CF43" s="1"/>
  <c r="CG43" s="1"/>
  <c r="CH43" s="1"/>
  <c r="CC43"/>
  <c r="BS43"/>
  <c r="BU43" s="1"/>
  <c r="BV43" s="1"/>
  <c r="BW43" s="1"/>
  <c r="BH43"/>
  <c r="BJ43" s="1"/>
  <c r="BK43" s="1"/>
  <c r="BL43" s="1"/>
  <c r="BG43"/>
  <c r="AW43"/>
  <c r="AY43" s="1"/>
  <c r="AZ43" s="1"/>
  <c r="BA43" s="1"/>
  <c r="AV43"/>
  <c r="AL43"/>
  <c r="AN43" s="1"/>
  <c r="AO43" s="1"/>
  <c r="AP43" s="1"/>
  <c r="AK43"/>
  <c r="AA43"/>
  <c r="AC43" s="1"/>
  <c r="AD43" s="1"/>
  <c r="Z43"/>
  <c r="S43"/>
  <c r="T43" s="1"/>
  <c r="U43" s="1"/>
  <c r="R43"/>
  <c r="M43"/>
  <c r="N43" s="1"/>
  <c r="O43" s="1"/>
  <c r="L43"/>
  <c r="JG42"/>
  <c r="JI42" s="1"/>
  <c r="JJ42" s="1"/>
  <c r="JK42" s="1"/>
  <c r="JF42"/>
  <c r="IV42"/>
  <c r="IX42" s="1"/>
  <c r="IY42" s="1"/>
  <c r="IZ42" s="1"/>
  <c r="IU42"/>
  <c r="IK42"/>
  <c r="IM42" s="1"/>
  <c r="IN42" s="1"/>
  <c r="IO42" s="1"/>
  <c r="IJ42"/>
  <c r="HR42"/>
  <c r="HT42" s="1"/>
  <c r="HU42" s="1"/>
  <c r="HV42" s="1"/>
  <c r="HQ42"/>
  <c r="HY42" s="1"/>
  <c r="HG42"/>
  <c r="GS42"/>
  <c r="GN42"/>
  <c r="GG42"/>
  <c r="GI42" s="1"/>
  <c r="GJ42" s="1"/>
  <c r="GK42" s="1"/>
  <c r="FV42"/>
  <c r="FX42" s="1"/>
  <c r="FY42" s="1"/>
  <c r="FZ42" s="1"/>
  <c r="FK42"/>
  <c r="FM42" s="1"/>
  <c r="FN42" s="1"/>
  <c r="FO42" s="1"/>
  <c r="FJ42"/>
  <c r="EZ42"/>
  <c r="FB42" s="1"/>
  <c r="FC42" s="1"/>
  <c r="FD42" s="1"/>
  <c r="EY42"/>
  <c r="EO42"/>
  <c r="EQ42" s="1"/>
  <c r="ER42" s="1"/>
  <c r="ES42" s="1"/>
  <c r="EN42"/>
  <c r="ED42"/>
  <c r="EF42" s="1"/>
  <c r="EG42" s="1"/>
  <c r="EH42" s="1"/>
  <c r="EC42"/>
  <c r="DL42"/>
  <c r="DN42" s="1"/>
  <c r="DO42" s="1"/>
  <c r="DP42" s="1"/>
  <c r="DK42"/>
  <c r="DA42"/>
  <c r="DC42" s="1"/>
  <c r="DD42" s="1"/>
  <c r="DE42" s="1"/>
  <c r="CZ42"/>
  <c r="CQ42"/>
  <c r="CK42"/>
  <c r="CD42"/>
  <c r="CF42" s="1"/>
  <c r="CG42" s="1"/>
  <c r="CH42" s="1"/>
  <c r="CC42"/>
  <c r="BS42"/>
  <c r="BH42"/>
  <c r="BJ42" s="1"/>
  <c r="BK42" s="1"/>
  <c r="BL42" s="1"/>
  <c r="BG42"/>
  <c r="AW42"/>
  <c r="AY42" s="1"/>
  <c r="AZ42" s="1"/>
  <c r="BA42" s="1"/>
  <c r="AV42"/>
  <c r="AL42"/>
  <c r="AN42" s="1"/>
  <c r="AO42" s="1"/>
  <c r="AP42" s="1"/>
  <c r="AK42"/>
  <c r="AA42"/>
  <c r="AC42" s="1"/>
  <c r="AD42" s="1"/>
  <c r="Z42"/>
  <c r="S42"/>
  <c r="T42" s="1"/>
  <c r="U42" s="1"/>
  <c r="R42"/>
  <c r="M42"/>
  <c r="N42" s="1"/>
  <c r="O42" s="1"/>
  <c r="L42"/>
  <c r="JG41"/>
  <c r="JI41" s="1"/>
  <c r="JJ41" s="1"/>
  <c r="JK41" s="1"/>
  <c r="JF41"/>
  <c r="IV41"/>
  <c r="IX41" s="1"/>
  <c r="IY41" s="1"/>
  <c r="IZ41" s="1"/>
  <c r="IU41"/>
  <c r="IK41"/>
  <c r="IM41" s="1"/>
  <c r="IN41" s="1"/>
  <c r="IO41" s="1"/>
  <c r="IJ41"/>
  <c r="HR41"/>
  <c r="HT41" s="1"/>
  <c r="HU41" s="1"/>
  <c r="HV41" s="1"/>
  <c r="HQ41"/>
  <c r="HY41" s="1"/>
  <c r="HG41"/>
  <c r="HH41" s="1"/>
  <c r="GS41"/>
  <c r="GN41"/>
  <c r="GG41"/>
  <c r="GH41" s="1"/>
  <c r="FV41"/>
  <c r="FX41" s="1"/>
  <c r="FY41" s="1"/>
  <c r="FZ41" s="1"/>
  <c r="FK41"/>
  <c r="FL41" s="1"/>
  <c r="FJ41"/>
  <c r="EZ41"/>
  <c r="FA41" s="1"/>
  <c r="EY41"/>
  <c r="EO41"/>
  <c r="EP41" s="1"/>
  <c r="EN41"/>
  <c r="ED41"/>
  <c r="EE41" s="1"/>
  <c r="EC41"/>
  <c r="DL41"/>
  <c r="DN41" s="1"/>
  <c r="DO41" s="1"/>
  <c r="DP41" s="1"/>
  <c r="DK41"/>
  <c r="DA41"/>
  <c r="DC41" s="1"/>
  <c r="DD41" s="1"/>
  <c r="DE41" s="1"/>
  <c r="CZ41"/>
  <c r="CQ41"/>
  <c r="CK41"/>
  <c r="GV41" s="1"/>
  <c r="CD41"/>
  <c r="CF41" s="1"/>
  <c r="CG41" s="1"/>
  <c r="CH41" s="1"/>
  <c r="CC41"/>
  <c r="BS41"/>
  <c r="BU41" s="1"/>
  <c r="BV41" s="1"/>
  <c r="BW41" s="1"/>
  <c r="BH41"/>
  <c r="BI41" s="1"/>
  <c r="BG41"/>
  <c r="AW41"/>
  <c r="AX41" s="1"/>
  <c r="AV41"/>
  <c r="AL41"/>
  <c r="AM41" s="1"/>
  <c r="AK41"/>
  <c r="AA41"/>
  <c r="AC41" s="1"/>
  <c r="AD41" s="1"/>
  <c r="Z41"/>
  <c r="S41"/>
  <c r="T41" s="1"/>
  <c r="U41" s="1"/>
  <c r="R41"/>
  <c r="M41"/>
  <c r="N41" s="1"/>
  <c r="O41" s="1"/>
  <c r="L41"/>
  <c r="JG40"/>
  <c r="JH40" s="1"/>
  <c r="JF40"/>
  <c r="IV40"/>
  <c r="IW40" s="1"/>
  <c r="IU40"/>
  <c r="IK40"/>
  <c r="IL40" s="1"/>
  <c r="IJ40"/>
  <c r="HR40"/>
  <c r="HS40" s="1"/>
  <c r="HQ40"/>
  <c r="HY40" s="1"/>
  <c r="HG40"/>
  <c r="GS40"/>
  <c r="GN40"/>
  <c r="GG40"/>
  <c r="GI40" s="1"/>
  <c r="GJ40" s="1"/>
  <c r="GK40" s="1"/>
  <c r="FV40"/>
  <c r="FW40" s="1"/>
  <c r="FK40"/>
  <c r="FM40" s="1"/>
  <c r="FN40" s="1"/>
  <c r="FO40" s="1"/>
  <c r="FJ40"/>
  <c r="EZ40"/>
  <c r="FB40" s="1"/>
  <c r="FC40" s="1"/>
  <c r="FD40" s="1"/>
  <c r="EY40"/>
  <c r="EO40"/>
  <c r="EQ40" s="1"/>
  <c r="ER40" s="1"/>
  <c r="ES40" s="1"/>
  <c r="EN40"/>
  <c r="ED40"/>
  <c r="EF40" s="1"/>
  <c r="EG40" s="1"/>
  <c r="EH40" s="1"/>
  <c r="EC40"/>
  <c r="DL40"/>
  <c r="DM40" s="1"/>
  <c r="DK40"/>
  <c r="DA40"/>
  <c r="DC40" s="1"/>
  <c r="DD40" s="1"/>
  <c r="DE40" s="1"/>
  <c r="CZ40"/>
  <c r="CQ40"/>
  <c r="GW40" s="1"/>
  <c r="CK40"/>
  <c r="CD40"/>
  <c r="CE40" s="1"/>
  <c r="CC40"/>
  <c r="BS40"/>
  <c r="BT40" s="1"/>
  <c r="BH40"/>
  <c r="BJ40" s="1"/>
  <c r="BK40" s="1"/>
  <c r="BL40" s="1"/>
  <c r="BG40"/>
  <c r="AW40"/>
  <c r="AY40" s="1"/>
  <c r="AZ40" s="1"/>
  <c r="BA40" s="1"/>
  <c r="AV40"/>
  <c r="AL40"/>
  <c r="AN40" s="1"/>
  <c r="AO40" s="1"/>
  <c r="AP40" s="1"/>
  <c r="AK40"/>
  <c r="AA40"/>
  <c r="AC40" s="1"/>
  <c r="AD40" s="1"/>
  <c r="Z40"/>
  <c r="S40"/>
  <c r="T40" s="1"/>
  <c r="U40" s="1"/>
  <c r="R40"/>
  <c r="M40"/>
  <c r="N40" s="1"/>
  <c r="O40" s="1"/>
  <c r="L40"/>
  <c r="JG39"/>
  <c r="JI39" s="1"/>
  <c r="JJ39" s="1"/>
  <c r="JK39" s="1"/>
  <c r="JF39"/>
  <c r="IV39"/>
  <c r="IX39" s="1"/>
  <c r="IY39" s="1"/>
  <c r="IZ39" s="1"/>
  <c r="IU39"/>
  <c r="IK39"/>
  <c r="IM39" s="1"/>
  <c r="IN39" s="1"/>
  <c r="IO39" s="1"/>
  <c r="IJ39"/>
  <c r="HR39"/>
  <c r="HT39" s="1"/>
  <c r="HU39" s="1"/>
  <c r="HV39" s="1"/>
  <c r="HQ39"/>
  <c r="HY39" s="1"/>
  <c r="HG39"/>
  <c r="HH39" s="1"/>
  <c r="GS39"/>
  <c r="GN39"/>
  <c r="GG39"/>
  <c r="GH39" s="1"/>
  <c r="FV39"/>
  <c r="FX39" s="1"/>
  <c r="FY39" s="1"/>
  <c r="FZ39" s="1"/>
  <c r="FK39"/>
  <c r="FL39" s="1"/>
  <c r="FJ39"/>
  <c r="EZ39"/>
  <c r="FA39" s="1"/>
  <c r="EY39"/>
  <c r="EO39"/>
  <c r="EP39" s="1"/>
  <c r="EN39"/>
  <c r="ED39"/>
  <c r="EE39" s="1"/>
  <c r="EC39"/>
  <c r="DL39"/>
  <c r="DN39" s="1"/>
  <c r="DO39" s="1"/>
  <c r="DP39" s="1"/>
  <c r="DK39"/>
  <c r="DA39"/>
  <c r="DC39" s="1"/>
  <c r="DD39" s="1"/>
  <c r="DE39" s="1"/>
  <c r="CZ39"/>
  <c r="CQ39"/>
  <c r="CK39"/>
  <c r="CD39"/>
  <c r="CF39" s="1"/>
  <c r="CG39" s="1"/>
  <c r="CH39" s="1"/>
  <c r="CC39"/>
  <c r="BS39"/>
  <c r="BU39" s="1"/>
  <c r="BV39" s="1"/>
  <c r="BW39" s="1"/>
  <c r="BH39"/>
  <c r="BI39" s="1"/>
  <c r="BG39"/>
  <c r="AW39"/>
  <c r="AX39" s="1"/>
  <c r="AV39"/>
  <c r="AL39"/>
  <c r="AM39" s="1"/>
  <c r="AK39"/>
  <c r="AA39"/>
  <c r="AC39" s="1"/>
  <c r="AD39" s="1"/>
  <c r="AE39" s="1"/>
  <c r="Z39"/>
  <c r="S39"/>
  <c r="T39" s="1"/>
  <c r="U39" s="1"/>
  <c r="R39"/>
  <c r="M39"/>
  <c r="N39" s="1"/>
  <c r="O39" s="1"/>
  <c r="L39"/>
  <c r="KC38"/>
  <c r="KE38" s="1"/>
  <c r="KF38" s="1"/>
  <c r="KG38" s="1"/>
  <c r="KB38"/>
  <c r="JR38"/>
  <c r="JT38" s="1"/>
  <c r="JU38" s="1"/>
  <c r="JV38" s="1"/>
  <c r="JQ38"/>
  <c r="JG38"/>
  <c r="JI38" s="1"/>
  <c r="JJ38" s="1"/>
  <c r="JK38" s="1"/>
  <c r="IV38"/>
  <c r="IX38" s="1"/>
  <c r="IY38" s="1"/>
  <c r="IZ38" s="1"/>
  <c r="IK38"/>
  <c r="IM38" s="1"/>
  <c r="IN38" s="1"/>
  <c r="IO38" s="1"/>
  <c r="HY38"/>
  <c r="HR38"/>
  <c r="HI38"/>
  <c r="HJ38" s="1"/>
  <c r="HH38"/>
  <c r="GS38"/>
  <c r="GN38"/>
  <c r="GG38"/>
  <c r="GI38" s="1"/>
  <c r="GJ38" s="1"/>
  <c r="GK38" s="1"/>
  <c r="FV38"/>
  <c r="FX38" s="1"/>
  <c r="FY38" s="1"/>
  <c r="FZ38" s="1"/>
  <c r="FK38"/>
  <c r="FM38" s="1"/>
  <c r="FN38" s="1"/>
  <c r="FO38" s="1"/>
  <c r="FJ38"/>
  <c r="EZ38"/>
  <c r="FB38" s="1"/>
  <c r="FC38" s="1"/>
  <c r="FD38" s="1"/>
  <c r="EY38"/>
  <c r="EO38"/>
  <c r="EQ38" s="1"/>
  <c r="ER38" s="1"/>
  <c r="ES38" s="1"/>
  <c r="EN38"/>
  <c r="ED38"/>
  <c r="EF38" s="1"/>
  <c r="EG38" s="1"/>
  <c r="EH38" s="1"/>
  <c r="EC38"/>
  <c r="DL38"/>
  <c r="DN38" s="1"/>
  <c r="DO38" s="1"/>
  <c r="DP38" s="1"/>
  <c r="DK38"/>
  <c r="DA38"/>
  <c r="DC38" s="1"/>
  <c r="DD38" s="1"/>
  <c r="DE38" s="1"/>
  <c r="CZ38"/>
  <c r="CQ38"/>
  <c r="CK38"/>
  <c r="CD38"/>
  <c r="BS38"/>
  <c r="BU38" s="1"/>
  <c r="BV38" s="1"/>
  <c r="BW38" s="1"/>
  <c r="BR38"/>
  <c r="BH38"/>
  <c r="BJ38" s="1"/>
  <c r="BK38" s="1"/>
  <c r="BL38" s="1"/>
  <c r="BG38"/>
  <c r="AW38"/>
  <c r="AY38" s="1"/>
  <c r="AZ38" s="1"/>
  <c r="BA38" s="1"/>
  <c r="AV38"/>
  <c r="AL38"/>
  <c r="AN38" s="1"/>
  <c r="AO38" s="1"/>
  <c r="AK38"/>
  <c r="AA38"/>
  <c r="AC38" s="1"/>
  <c r="AD38" s="1"/>
  <c r="AE38" s="1"/>
  <c r="Z38"/>
  <c r="S38"/>
  <c r="T38" s="1"/>
  <c r="U38" s="1"/>
  <c r="R38"/>
  <c r="M38"/>
  <c r="N38" s="1"/>
  <c r="O38" s="1"/>
  <c r="L38"/>
  <c r="KC37"/>
  <c r="KE37" s="1"/>
  <c r="KF37" s="1"/>
  <c r="KG37" s="1"/>
  <c r="KB37"/>
  <c r="JR37"/>
  <c r="JT37" s="1"/>
  <c r="JU37" s="1"/>
  <c r="JV37" s="1"/>
  <c r="JQ37"/>
  <c r="JG37"/>
  <c r="JI37" s="1"/>
  <c r="JJ37" s="1"/>
  <c r="JK37" s="1"/>
  <c r="JF37"/>
  <c r="IV37"/>
  <c r="IX37" s="1"/>
  <c r="IY37" s="1"/>
  <c r="IZ37" s="1"/>
  <c r="IU37"/>
  <c r="IK37"/>
  <c r="IM37" s="1"/>
  <c r="IN37" s="1"/>
  <c r="IO37" s="1"/>
  <c r="IJ37"/>
  <c r="HR37"/>
  <c r="HT37" s="1"/>
  <c r="HU37" s="1"/>
  <c r="HV37" s="1"/>
  <c r="HQ37"/>
  <c r="HY37" s="1"/>
  <c r="HG37"/>
  <c r="HH37" s="1"/>
  <c r="GS37"/>
  <c r="GN37"/>
  <c r="GG37"/>
  <c r="GH37" s="1"/>
  <c r="FV37"/>
  <c r="FX37" s="1"/>
  <c r="FY37" s="1"/>
  <c r="FZ37" s="1"/>
  <c r="FK37"/>
  <c r="FL37" s="1"/>
  <c r="FJ37"/>
  <c r="EZ37"/>
  <c r="FA37" s="1"/>
  <c r="EY37"/>
  <c r="EO37"/>
  <c r="EP37" s="1"/>
  <c r="EN37"/>
  <c r="ED37"/>
  <c r="EE37" s="1"/>
  <c r="EC37"/>
  <c r="DL37"/>
  <c r="DN37" s="1"/>
  <c r="DO37" s="1"/>
  <c r="DP37" s="1"/>
  <c r="DK37"/>
  <c r="DA37"/>
  <c r="DC37" s="1"/>
  <c r="DD37" s="1"/>
  <c r="DE37" s="1"/>
  <c r="CZ37"/>
  <c r="CQ37"/>
  <c r="CK37"/>
  <c r="CD37"/>
  <c r="CF37" s="1"/>
  <c r="CG37" s="1"/>
  <c r="CH37" s="1"/>
  <c r="BS37"/>
  <c r="BT37" s="1"/>
  <c r="BR37"/>
  <c r="BH37"/>
  <c r="BI37" s="1"/>
  <c r="BG37"/>
  <c r="AW37"/>
  <c r="AX37" s="1"/>
  <c r="AV37"/>
  <c r="AL37"/>
  <c r="AN37" s="1"/>
  <c r="AO37" s="1"/>
  <c r="AP37" s="1"/>
  <c r="AK37"/>
  <c r="AA37"/>
  <c r="AB37" s="1"/>
  <c r="Z37"/>
  <c r="S37"/>
  <c r="T37" s="1"/>
  <c r="U37" s="1"/>
  <c r="R37"/>
  <c r="M37"/>
  <c r="N37" s="1"/>
  <c r="O37" s="1"/>
  <c r="L37"/>
  <c r="KC36"/>
  <c r="KD36" s="1"/>
  <c r="KB36"/>
  <c r="JR36"/>
  <c r="JS36" s="1"/>
  <c r="JQ36"/>
  <c r="JG36"/>
  <c r="JH36" s="1"/>
  <c r="JF36"/>
  <c r="IV36"/>
  <c r="IW36" s="1"/>
  <c r="IU36"/>
  <c r="IK36"/>
  <c r="IL36" s="1"/>
  <c r="IJ36"/>
  <c r="HR36"/>
  <c r="HS36" s="1"/>
  <c r="HQ36"/>
  <c r="HY36" s="1"/>
  <c r="HG36"/>
  <c r="HI36" s="1"/>
  <c r="HJ36" s="1"/>
  <c r="GS36"/>
  <c r="GN36"/>
  <c r="GG36"/>
  <c r="GI36" s="1"/>
  <c r="GJ36" s="1"/>
  <c r="GK36" s="1"/>
  <c r="FV36"/>
  <c r="FW36" s="1"/>
  <c r="FK36"/>
  <c r="FM36" s="1"/>
  <c r="FN36" s="1"/>
  <c r="FO36" s="1"/>
  <c r="FJ36"/>
  <c r="EZ36"/>
  <c r="FB36" s="1"/>
  <c r="FC36" s="1"/>
  <c r="FD36" s="1"/>
  <c r="EY36"/>
  <c r="EO36"/>
  <c r="EQ36" s="1"/>
  <c r="ER36" s="1"/>
  <c r="ES36" s="1"/>
  <c r="EN36"/>
  <c r="ED36"/>
  <c r="EF36" s="1"/>
  <c r="EG36" s="1"/>
  <c r="EH36" s="1"/>
  <c r="EC36"/>
  <c r="DL36"/>
  <c r="DM36" s="1"/>
  <c r="DK36"/>
  <c r="DA36"/>
  <c r="DC36" s="1"/>
  <c r="DD36" s="1"/>
  <c r="DE36" s="1"/>
  <c r="CZ36"/>
  <c r="CQ36"/>
  <c r="CK36"/>
  <c r="CD36"/>
  <c r="CE36" s="1"/>
  <c r="BS36"/>
  <c r="BU36" s="1"/>
  <c r="BV36" s="1"/>
  <c r="BW36" s="1"/>
  <c r="BR36"/>
  <c r="BH36"/>
  <c r="BJ36" s="1"/>
  <c r="BK36" s="1"/>
  <c r="BL36" s="1"/>
  <c r="BG36"/>
  <c r="AW36"/>
  <c r="AY36" s="1"/>
  <c r="AZ36" s="1"/>
  <c r="BA36" s="1"/>
  <c r="AV36"/>
  <c r="AL36"/>
  <c r="AN36" s="1"/>
  <c r="AO36" s="1"/>
  <c r="AK36"/>
  <c r="AA36"/>
  <c r="AC36" s="1"/>
  <c r="AD36" s="1"/>
  <c r="AE36" s="1"/>
  <c r="Z36"/>
  <c r="S36"/>
  <c r="T36" s="1"/>
  <c r="U36" s="1"/>
  <c r="R36"/>
  <c r="M36"/>
  <c r="N36" s="1"/>
  <c r="O36" s="1"/>
  <c r="L36"/>
  <c r="KC35"/>
  <c r="KD35" s="1"/>
  <c r="KB35"/>
  <c r="JR35"/>
  <c r="JS35" s="1"/>
  <c r="JQ35"/>
  <c r="JG35"/>
  <c r="JH35" s="1"/>
  <c r="JF35"/>
  <c r="IV35"/>
  <c r="IW35" s="1"/>
  <c r="IU35"/>
  <c r="IK35"/>
  <c r="IL35" s="1"/>
  <c r="IJ35"/>
  <c r="HR35"/>
  <c r="HS35" s="1"/>
  <c r="HQ35"/>
  <c r="HY35" s="1"/>
  <c r="HG35"/>
  <c r="GS35"/>
  <c r="GN35"/>
  <c r="GG35"/>
  <c r="GI35" s="1"/>
  <c r="GJ35" s="1"/>
  <c r="GK35" s="1"/>
  <c r="FV35"/>
  <c r="FW35" s="1"/>
  <c r="FK35"/>
  <c r="FM35" s="1"/>
  <c r="FN35" s="1"/>
  <c r="FO35" s="1"/>
  <c r="FJ35"/>
  <c r="EZ35"/>
  <c r="FB35" s="1"/>
  <c r="FC35" s="1"/>
  <c r="FD35" s="1"/>
  <c r="EY35"/>
  <c r="EO35"/>
  <c r="EQ35" s="1"/>
  <c r="ER35" s="1"/>
  <c r="ES35" s="1"/>
  <c r="EN35"/>
  <c r="ED35"/>
  <c r="EF35" s="1"/>
  <c r="EG35" s="1"/>
  <c r="EH35" s="1"/>
  <c r="EC35"/>
  <c r="DL35"/>
  <c r="DM35" s="1"/>
  <c r="DK35"/>
  <c r="DA35"/>
  <c r="DC35" s="1"/>
  <c r="DD35" s="1"/>
  <c r="DE35" s="1"/>
  <c r="CZ35"/>
  <c r="CQ35"/>
  <c r="GW35" s="1"/>
  <c r="CK35"/>
  <c r="CD35"/>
  <c r="CE35" s="1"/>
  <c r="BS35"/>
  <c r="BU35" s="1"/>
  <c r="BV35" s="1"/>
  <c r="BW35" s="1"/>
  <c r="BR35"/>
  <c r="BH35"/>
  <c r="BJ35" s="1"/>
  <c r="BK35" s="1"/>
  <c r="BL35" s="1"/>
  <c r="BG35"/>
  <c r="AW35"/>
  <c r="AY35" s="1"/>
  <c r="AZ35" s="1"/>
  <c r="BA35" s="1"/>
  <c r="AV35"/>
  <c r="AL35"/>
  <c r="AN35" s="1"/>
  <c r="AO35" s="1"/>
  <c r="AK35"/>
  <c r="AA35"/>
  <c r="AC35" s="1"/>
  <c r="AD35" s="1"/>
  <c r="AE35" s="1"/>
  <c r="Z35"/>
  <c r="S35"/>
  <c r="T35" s="1"/>
  <c r="U35" s="1"/>
  <c r="R35"/>
  <c r="M35"/>
  <c r="N35" s="1"/>
  <c r="O35" s="1"/>
  <c r="L35"/>
  <c r="KC34"/>
  <c r="KD34" s="1"/>
  <c r="KB34"/>
  <c r="JR34"/>
  <c r="JS34" s="1"/>
  <c r="JQ34"/>
  <c r="JG34"/>
  <c r="JH34" s="1"/>
  <c r="JF34"/>
  <c r="IV34"/>
  <c r="IW34" s="1"/>
  <c r="IU34"/>
  <c r="IK34"/>
  <c r="IL34" s="1"/>
  <c r="IJ34"/>
  <c r="HR34"/>
  <c r="HS34" s="1"/>
  <c r="HQ34"/>
  <c r="HY34" s="1"/>
  <c r="HG34"/>
  <c r="GS34"/>
  <c r="GN34"/>
  <c r="GG34"/>
  <c r="GI34" s="1"/>
  <c r="GJ34" s="1"/>
  <c r="GK34" s="1"/>
  <c r="FV34"/>
  <c r="FW34" s="1"/>
  <c r="FK34"/>
  <c r="FM34" s="1"/>
  <c r="FN34" s="1"/>
  <c r="FO34" s="1"/>
  <c r="FJ34"/>
  <c r="EZ34"/>
  <c r="FB34" s="1"/>
  <c r="FC34" s="1"/>
  <c r="FD34" s="1"/>
  <c r="EY34"/>
  <c r="EO34"/>
  <c r="EQ34" s="1"/>
  <c r="ER34" s="1"/>
  <c r="ES34" s="1"/>
  <c r="EN34"/>
  <c r="ED34"/>
  <c r="EF34" s="1"/>
  <c r="EG34" s="1"/>
  <c r="EH34" s="1"/>
  <c r="EC34"/>
  <c r="DL34"/>
  <c r="DM34" s="1"/>
  <c r="DK34"/>
  <c r="DA34"/>
  <c r="DC34" s="1"/>
  <c r="DD34" s="1"/>
  <c r="DE34" s="1"/>
  <c r="CZ34"/>
  <c r="CQ34"/>
  <c r="CK34"/>
  <c r="CD34"/>
  <c r="CE34" s="1"/>
  <c r="BS34"/>
  <c r="BU34" s="1"/>
  <c r="BV34" s="1"/>
  <c r="BW34" s="1"/>
  <c r="BR34"/>
  <c r="BH34"/>
  <c r="BJ34" s="1"/>
  <c r="BK34" s="1"/>
  <c r="BL34" s="1"/>
  <c r="BG34"/>
  <c r="AW34"/>
  <c r="AY34" s="1"/>
  <c r="AZ34" s="1"/>
  <c r="BA34" s="1"/>
  <c r="AV34"/>
  <c r="AL34"/>
  <c r="AN34" s="1"/>
  <c r="AO34" s="1"/>
  <c r="AK34"/>
  <c r="AA34"/>
  <c r="AC34" s="1"/>
  <c r="AD34" s="1"/>
  <c r="AE34" s="1"/>
  <c r="Z34"/>
  <c r="S34"/>
  <c r="T34" s="1"/>
  <c r="U34" s="1"/>
  <c r="R34"/>
  <c r="M34"/>
  <c r="N34" s="1"/>
  <c r="O34" s="1"/>
  <c r="L34"/>
  <c r="KC33"/>
  <c r="KE33" s="1"/>
  <c r="KF33" s="1"/>
  <c r="KG33" s="1"/>
  <c r="KB33"/>
  <c r="JR33"/>
  <c r="JT33" s="1"/>
  <c r="JU33" s="1"/>
  <c r="JV33" s="1"/>
  <c r="JQ33"/>
  <c r="JG33"/>
  <c r="JI33" s="1"/>
  <c r="JJ33" s="1"/>
  <c r="JK33" s="1"/>
  <c r="JF33"/>
  <c r="IV33"/>
  <c r="IX33" s="1"/>
  <c r="IY33" s="1"/>
  <c r="IZ33" s="1"/>
  <c r="IU33"/>
  <c r="IK33"/>
  <c r="IM33" s="1"/>
  <c r="IN33" s="1"/>
  <c r="IO33" s="1"/>
  <c r="IJ33"/>
  <c r="HR33"/>
  <c r="HT33" s="1"/>
  <c r="HU33" s="1"/>
  <c r="HV33" s="1"/>
  <c r="HQ33"/>
  <c r="HY33" s="1"/>
  <c r="HG33"/>
  <c r="HH33" s="1"/>
  <c r="GS33"/>
  <c r="GN33"/>
  <c r="GG33"/>
  <c r="GH33" s="1"/>
  <c r="FV33"/>
  <c r="FX33" s="1"/>
  <c r="FY33" s="1"/>
  <c r="FZ33" s="1"/>
  <c r="FK33"/>
  <c r="FL33" s="1"/>
  <c r="FJ33"/>
  <c r="EZ33"/>
  <c r="FA33" s="1"/>
  <c r="EY33"/>
  <c r="EO33"/>
  <c r="EP33" s="1"/>
  <c r="EN33"/>
  <c r="ED33"/>
  <c r="EE33" s="1"/>
  <c r="EC33"/>
  <c r="DL33"/>
  <c r="DN33" s="1"/>
  <c r="DO33" s="1"/>
  <c r="DP33" s="1"/>
  <c r="DK33"/>
  <c r="DA33"/>
  <c r="DC33" s="1"/>
  <c r="DD33" s="1"/>
  <c r="DE33" s="1"/>
  <c r="CZ33"/>
  <c r="CQ33"/>
  <c r="GW33" s="1"/>
  <c r="CK33"/>
  <c r="CD33"/>
  <c r="CF33" s="1"/>
  <c r="CG33" s="1"/>
  <c r="CH33" s="1"/>
  <c r="BS33"/>
  <c r="BT33" s="1"/>
  <c r="BR33"/>
  <c r="BH33"/>
  <c r="BI33" s="1"/>
  <c r="BG33"/>
  <c r="AW33"/>
  <c r="AX33" s="1"/>
  <c r="AV33"/>
  <c r="AL33"/>
  <c r="AN33" s="1"/>
  <c r="AO33" s="1"/>
  <c r="AP33" s="1"/>
  <c r="AK33"/>
  <c r="AA33"/>
  <c r="AB33" s="1"/>
  <c r="Z33"/>
  <c r="S33"/>
  <c r="T33" s="1"/>
  <c r="U33" s="1"/>
  <c r="R33"/>
  <c r="M33"/>
  <c r="N33" s="1"/>
  <c r="O33" s="1"/>
  <c r="L33"/>
  <c r="KC32"/>
  <c r="KE32" s="1"/>
  <c r="KF32" s="1"/>
  <c r="KG32" s="1"/>
  <c r="KB32"/>
  <c r="JR32"/>
  <c r="JT32" s="1"/>
  <c r="JU32" s="1"/>
  <c r="JV32" s="1"/>
  <c r="JQ32"/>
  <c r="JG32"/>
  <c r="JI32" s="1"/>
  <c r="JJ32" s="1"/>
  <c r="JK32" s="1"/>
  <c r="JF32"/>
  <c r="IV32"/>
  <c r="IX32" s="1"/>
  <c r="IY32" s="1"/>
  <c r="IZ32" s="1"/>
  <c r="IU32"/>
  <c r="IK32"/>
  <c r="IM32" s="1"/>
  <c r="IN32" s="1"/>
  <c r="IO32" s="1"/>
  <c r="IJ32"/>
  <c r="HR32"/>
  <c r="HT32" s="1"/>
  <c r="HU32" s="1"/>
  <c r="HV32" s="1"/>
  <c r="HQ32"/>
  <c r="HY32" s="1"/>
  <c r="HG32"/>
  <c r="GS32"/>
  <c r="GN32"/>
  <c r="GG32"/>
  <c r="GI32" s="1"/>
  <c r="GJ32" s="1"/>
  <c r="GK32" s="1"/>
  <c r="FV32"/>
  <c r="FX32" s="1"/>
  <c r="FY32" s="1"/>
  <c r="FZ32" s="1"/>
  <c r="FK32"/>
  <c r="FM32" s="1"/>
  <c r="FN32" s="1"/>
  <c r="FO32" s="1"/>
  <c r="FJ32"/>
  <c r="EZ32"/>
  <c r="FB32" s="1"/>
  <c r="FC32" s="1"/>
  <c r="FD32" s="1"/>
  <c r="EY32"/>
  <c r="EO32"/>
  <c r="EQ32" s="1"/>
  <c r="ER32" s="1"/>
  <c r="ES32" s="1"/>
  <c r="EN32"/>
  <c r="ED32"/>
  <c r="EF32" s="1"/>
  <c r="EG32" s="1"/>
  <c r="EH32" s="1"/>
  <c r="EC32"/>
  <c r="DL32"/>
  <c r="DN32" s="1"/>
  <c r="DO32" s="1"/>
  <c r="DP32" s="1"/>
  <c r="DK32"/>
  <c r="DA32"/>
  <c r="DC32" s="1"/>
  <c r="DD32" s="1"/>
  <c r="DE32" s="1"/>
  <c r="CZ32"/>
  <c r="CQ32"/>
  <c r="GW32" s="1"/>
  <c r="CK32"/>
  <c r="CD32"/>
  <c r="BS32"/>
  <c r="BU32" s="1"/>
  <c r="BV32" s="1"/>
  <c r="BW32" s="1"/>
  <c r="BR32"/>
  <c r="BH32"/>
  <c r="BJ32" s="1"/>
  <c r="BK32" s="1"/>
  <c r="BL32" s="1"/>
  <c r="BG32"/>
  <c r="AW32"/>
  <c r="AY32" s="1"/>
  <c r="AZ32" s="1"/>
  <c r="BA32" s="1"/>
  <c r="AV32"/>
  <c r="AL32"/>
  <c r="AN32" s="1"/>
  <c r="AO32" s="1"/>
  <c r="AK32"/>
  <c r="AA32"/>
  <c r="AC32" s="1"/>
  <c r="AD32" s="1"/>
  <c r="AE32" s="1"/>
  <c r="Z32"/>
  <c r="S32"/>
  <c r="T32" s="1"/>
  <c r="U32" s="1"/>
  <c r="R32"/>
  <c r="M32"/>
  <c r="N32" s="1"/>
  <c r="O32" s="1"/>
  <c r="L32"/>
  <c r="KC31"/>
  <c r="KE31" s="1"/>
  <c r="KF31" s="1"/>
  <c r="KG31" s="1"/>
  <c r="KB31"/>
  <c r="JR31"/>
  <c r="JT31" s="1"/>
  <c r="JU31" s="1"/>
  <c r="JV31" s="1"/>
  <c r="JQ31"/>
  <c r="JG31"/>
  <c r="JI31" s="1"/>
  <c r="JJ31" s="1"/>
  <c r="JK31" s="1"/>
  <c r="JF31"/>
  <c r="IV31"/>
  <c r="IX31" s="1"/>
  <c r="IY31" s="1"/>
  <c r="IZ31" s="1"/>
  <c r="IU31"/>
  <c r="IK31"/>
  <c r="IM31" s="1"/>
  <c r="IN31" s="1"/>
  <c r="IO31" s="1"/>
  <c r="IJ31"/>
  <c r="HR31"/>
  <c r="HT31" s="1"/>
  <c r="HU31" s="1"/>
  <c r="HV31" s="1"/>
  <c r="HQ31"/>
  <c r="HY31" s="1"/>
  <c r="HG31"/>
  <c r="HH31" s="1"/>
  <c r="GS31"/>
  <c r="GN31"/>
  <c r="GG31"/>
  <c r="GI31" s="1"/>
  <c r="GJ31" s="1"/>
  <c r="GK31" s="1"/>
  <c r="FV31"/>
  <c r="FX31" s="1"/>
  <c r="FY31" s="1"/>
  <c r="FZ31" s="1"/>
  <c r="FK31"/>
  <c r="FM31" s="1"/>
  <c r="FN31" s="1"/>
  <c r="FO31" s="1"/>
  <c r="FJ31"/>
  <c r="EZ31"/>
  <c r="FB31" s="1"/>
  <c r="FC31" s="1"/>
  <c r="FD31" s="1"/>
  <c r="EY31"/>
  <c r="EO31"/>
  <c r="EQ31" s="1"/>
  <c r="ER31" s="1"/>
  <c r="ES31" s="1"/>
  <c r="EN31"/>
  <c r="ED31"/>
  <c r="EF31" s="1"/>
  <c r="EG31" s="1"/>
  <c r="EH31" s="1"/>
  <c r="EC31"/>
  <c r="DL31"/>
  <c r="DN31" s="1"/>
  <c r="DO31" s="1"/>
  <c r="DP31" s="1"/>
  <c r="DK31"/>
  <c r="DA31"/>
  <c r="DC31" s="1"/>
  <c r="DD31" s="1"/>
  <c r="DE31" s="1"/>
  <c r="CZ31"/>
  <c r="CQ31"/>
  <c r="CK31"/>
  <c r="CD31"/>
  <c r="CF31" s="1"/>
  <c r="CG31" s="1"/>
  <c r="CH31" s="1"/>
  <c r="BS31"/>
  <c r="BU31" s="1"/>
  <c r="BV31" s="1"/>
  <c r="BW31" s="1"/>
  <c r="BR31"/>
  <c r="BH31"/>
  <c r="BJ31" s="1"/>
  <c r="BK31" s="1"/>
  <c r="BL31" s="1"/>
  <c r="BG31"/>
  <c r="AW31"/>
  <c r="AY31" s="1"/>
  <c r="AZ31" s="1"/>
  <c r="BA31" s="1"/>
  <c r="AV31"/>
  <c r="AL31"/>
  <c r="AN31" s="1"/>
  <c r="AO31" s="1"/>
  <c r="AK31"/>
  <c r="AA31"/>
  <c r="AC31" s="1"/>
  <c r="AD31" s="1"/>
  <c r="AE31" s="1"/>
  <c r="Z31"/>
  <c r="S31"/>
  <c r="T31" s="1"/>
  <c r="U31" s="1"/>
  <c r="R31"/>
  <c r="M31"/>
  <c r="N31" s="1"/>
  <c r="O31" s="1"/>
  <c r="L31"/>
  <c r="KC30"/>
  <c r="KE30" s="1"/>
  <c r="KF30" s="1"/>
  <c r="KG30" s="1"/>
  <c r="KB30"/>
  <c r="JR30"/>
  <c r="JT30" s="1"/>
  <c r="JU30" s="1"/>
  <c r="JV30" s="1"/>
  <c r="JQ30"/>
  <c r="JG30"/>
  <c r="JI30" s="1"/>
  <c r="JJ30" s="1"/>
  <c r="JK30" s="1"/>
  <c r="JF30"/>
  <c r="IV30"/>
  <c r="IX30" s="1"/>
  <c r="IY30" s="1"/>
  <c r="IZ30" s="1"/>
  <c r="IU30"/>
  <c r="IK30"/>
  <c r="IM30" s="1"/>
  <c r="IN30" s="1"/>
  <c r="IO30" s="1"/>
  <c r="IJ30"/>
  <c r="HR30"/>
  <c r="HT30" s="1"/>
  <c r="HU30" s="1"/>
  <c r="HV30" s="1"/>
  <c r="HQ30"/>
  <c r="HY30" s="1"/>
  <c r="HG30"/>
  <c r="HH30" s="1"/>
  <c r="GS30"/>
  <c r="GN30"/>
  <c r="GG30"/>
  <c r="GI30" s="1"/>
  <c r="GJ30" s="1"/>
  <c r="GK30" s="1"/>
  <c r="FV30"/>
  <c r="FX30" s="1"/>
  <c r="FY30" s="1"/>
  <c r="FZ30" s="1"/>
  <c r="FK30"/>
  <c r="FM30" s="1"/>
  <c r="FN30" s="1"/>
  <c r="FO30" s="1"/>
  <c r="FJ30"/>
  <c r="EZ30"/>
  <c r="FB30" s="1"/>
  <c r="FC30" s="1"/>
  <c r="FD30" s="1"/>
  <c r="EY30"/>
  <c r="EO30"/>
  <c r="EQ30" s="1"/>
  <c r="ER30" s="1"/>
  <c r="ES30" s="1"/>
  <c r="EN30"/>
  <c r="ED30"/>
  <c r="EF30" s="1"/>
  <c r="EG30" s="1"/>
  <c r="EH30" s="1"/>
  <c r="EC30"/>
  <c r="DL30"/>
  <c r="DN30" s="1"/>
  <c r="DO30" s="1"/>
  <c r="DP30" s="1"/>
  <c r="DK30"/>
  <c r="DA30"/>
  <c r="DC30" s="1"/>
  <c r="DD30" s="1"/>
  <c r="DE30" s="1"/>
  <c r="CZ30"/>
  <c r="CQ30"/>
  <c r="GW30" s="1"/>
  <c r="CK30"/>
  <c r="CD30"/>
  <c r="CF30" s="1"/>
  <c r="CG30" s="1"/>
  <c r="CH30" s="1"/>
  <c r="BS30"/>
  <c r="BU30" s="1"/>
  <c r="BV30" s="1"/>
  <c r="BW30" s="1"/>
  <c r="BR30"/>
  <c r="BH30"/>
  <c r="BJ30" s="1"/>
  <c r="BK30" s="1"/>
  <c r="BL30" s="1"/>
  <c r="BG30"/>
  <c r="AW30"/>
  <c r="AY30" s="1"/>
  <c r="AZ30" s="1"/>
  <c r="BA30" s="1"/>
  <c r="AV30"/>
  <c r="AL30"/>
  <c r="AN30" s="1"/>
  <c r="AO30" s="1"/>
  <c r="AK30"/>
  <c r="AA30"/>
  <c r="AC30" s="1"/>
  <c r="AD30" s="1"/>
  <c r="AE30" s="1"/>
  <c r="Z30"/>
  <c r="S30"/>
  <c r="T30" s="1"/>
  <c r="U30" s="1"/>
  <c r="R30"/>
  <c r="M30"/>
  <c r="N30" s="1"/>
  <c r="O30" s="1"/>
  <c r="L30"/>
  <c r="KC29"/>
  <c r="KE29" s="1"/>
  <c r="KF29" s="1"/>
  <c r="KG29" s="1"/>
  <c r="KB29"/>
  <c r="JR29"/>
  <c r="JT29" s="1"/>
  <c r="JU29" s="1"/>
  <c r="JV29" s="1"/>
  <c r="JQ29"/>
  <c r="JG29"/>
  <c r="JI29" s="1"/>
  <c r="JJ29" s="1"/>
  <c r="JK29" s="1"/>
  <c r="JF29"/>
  <c r="IV29"/>
  <c r="IX29" s="1"/>
  <c r="IY29" s="1"/>
  <c r="IZ29" s="1"/>
  <c r="IU29"/>
  <c r="IK29"/>
  <c r="IM29" s="1"/>
  <c r="IN29" s="1"/>
  <c r="IO29" s="1"/>
  <c r="IJ29"/>
  <c r="HR29"/>
  <c r="HT29" s="1"/>
  <c r="HU29" s="1"/>
  <c r="HV29" s="1"/>
  <c r="HQ29"/>
  <c r="HY29" s="1"/>
  <c r="HG29"/>
  <c r="HH29" s="1"/>
  <c r="GS29"/>
  <c r="GN29"/>
  <c r="GG29"/>
  <c r="GI29" s="1"/>
  <c r="GJ29" s="1"/>
  <c r="GK29" s="1"/>
  <c r="FV29"/>
  <c r="FX29" s="1"/>
  <c r="FY29" s="1"/>
  <c r="FZ29" s="1"/>
  <c r="FK29"/>
  <c r="FM29" s="1"/>
  <c r="FN29" s="1"/>
  <c r="FO29" s="1"/>
  <c r="FJ29"/>
  <c r="EZ29"/>
  <c r="FB29" s="1"/>
  <c r="FC29" s="1"/>
  <c r="FD29" s="1"/>
  <c r="EY29"/>
  <c r="EO29"/>
  <c r="EQ29" s="1"/>
  <c r="ER29" s="1"/>
  <c r="ES29" s="1"/>
  <c r="EN29"/>
  <c r="ED29"/>
  <c r="EF29" s="1"/>
  <c r="EG29" s="1"/>
  <c r="EH29" s="1"/>
  <c r="EC29"/>
  <c r="DL29"/>
  <c r="DN29" s="1"/>
  <c r="DO29" s="1"/>
  <c r="DP29" s="1"/>
  <c r="DK29"/>
  <c r="DA29"/>
  <c r="DC29" s="1"/>
  <c r="DD29" s="1"/>
  <c r="DE29" s="1"/>
  <c r="CZ29"/>
  <c r="CQ29"/>
  <c r="CK29"/>
  <c r="CD29"/>
  <c r="CF29" s="1"/>
  <c r="CG29" s="1"/>
  <c r="CH29" s="1"/>
  <c r="BS29"/>
  <c r="BU29" s="1"/>
  <c r="BV29" s="1"/>
  <c r="BW29" s="1"/>
  <c r="BR29"/>
  <c r="BH29"/>
  <c r="BJ29" s="1"/>
  <c r="BK29" s="1"/>
  <c r="BL29" s="1"/>
  <c r="BG29"/>
  <c r="AW29"/>
  <c r="AY29" s="1"/>
  <c r="AZ29" s="1"/>
  <c r="BA29" s="1"/>
  <c r="AV29"/>
  <c r="AL29"/>
  <c r="AN29" s="1"/>
  <c r="AO29" s="1"/>
  <c r="AK29"/>
  <c r="AA29"/>
  <c r="AC29" s="1"/>
  <c r="AD29" s="1"/>
  <c r="AE29" s="1"/>
  <c r="Z29"/>
  <c r="S29"/>
  <c r="T29" s="1"/>
  <c r="U29" s="1"/>
  <c r="R29"/>
  <c r="M29"/>
  <c r="N29" s="1"/>
  <c r="O29" s="1"/>
  <c r="L29"/>
  <c r="KC28"/>
  <c r="KE28" s="1"/>
  <c r="KF28" s="1"/>
  <c r="KG28" s="1"/>
  <c r="KB28"/>
  <c r="JR28"/>
  <c r="JT28" s="1"/>
  <c r="JU28" s="1"/>
  <c r="JV28" s="1"/>
  <c r="JQ28"/>
  <c r="JG28"/>
  <c r="JI28" s="1"/>
  <c r="JJ28" s="1"/>
  <c r="JK28" s="1"/>
  <c r="JF28"/>
  <c r="IV28"/>
  <c r="IX28" s="1"/>
  <c r="IY28" s="1"/>
  <c r="IZ28" s="1"/>
  <c r="IU28"/>
  <c r="IK28"/>
  <c r="IM28" s="1"/>
  <c r="IN28" s="1"/>
  <c r="IO28" s="1"/>
  <c r="IJ28"/>
  <c r="HR28"/>
  <c r="HT28" s="1"/>
  <c r="HU28" s="1"/>
  <c r="HV28" s="1"/>
  <c r="HQ28"/>
  <c r="HY28" s="1"/>
  <c r="HG28"/>
  <c r="HH28" s="1"/>
  <c r="GS28"/>
  <c r="GN28"/>
  <c r="GG28"/>
  <c r="GH28" s="1"/>
  <c r="FV28"/>
  <c r="FX28" s="1"/>
  <c r="FY28" s="1"/>
  <c r="FZ28" s="1"/>
  <c r="FK28"/>
  <c r="FL28" s="1"/>
  <c r="FJ28"/>
  <c r="EZ28"/>
  <c r="FA28" s="1"/>
  <c r="EY28"/>
  <c r="EO28"/>
  <c r="EP28" s="1"/>
  <c r="EN28"/>
  <c r="ED28"/>
  <c r="EE28" s="1"/>
  <c r="EC28"/>
  <c r="DL28"/>
  <c r="DN28" s="1"/>
  <c r="DO28" s="1"/>
  <c r="DP28" s="1"/>
  <c r="DK28"/>
  <c r="DA28"/>
  <c r="DC28" s="1"/>
  <c r="DD28" s="1"/>
  <c r="DE28" s="1"/>
  <c r="CZ28"/>
  <c r="CQ28"/>
  <c r="GW28" s="1"/>
  <c r="CK28"/>
  <c r="CD28"/>
  <c r="CF28" s="1"/>
  <c r="CG28" s="1"/>
  <c r="CH28" s="1"/>
  <c r="BS28"/>
  <c r="BT28" s="1"/>
  <c r="BR28"/>
  <c r="BH28"/>
  <c r="BI28" s="1"/>
  <c r="BG28"/>
  <c r="AW28"/>
  <c r="AX28" s="1"/>
  <c r="AV28"/>
  <c r="AL28"/>
  <c r="AN28" s="1"/>
  <c r="AO28" s="1"/>
  <c r="AP28" s="1"/>
  <c r="AK28"/>
  <c r="AA28"/>
  <c r="AB28" s="1"/>
  <c r="Z28"/>
  <c r="S28"/>
  <c r="T28" s="1"/>
  <c r="U28" s="1"/>
  <c r="R28"/>
  <c r="M28"/>
  <c r="N28" s="1"/>
  <c r="O28" s="1"/>
  <c r="L28"/>
  <c r="KC27"/>
  <c r="KE27" s="1"/>
  <c r="KF27" s="1"/>
  <c r="KG27" s="1"/>
  <c r="KB27"/>
  <c r="JR27"/>
  <c r="JT27" s="1"/>
  <c r="JU27" s="1"/>
  <c r="JV27" s="1"/>
  <c r="JQ27"/>
  <c r="JG27"/>
  <c r="JI27" s="1"/>
  <c r="JJ27" s="1"/>
  <c r="JK27" s="1"/>
  <c r="JF27"/>
  <c r="IV27"/>
  <c r="IX27" s="1"/>
  <c r="IY27" s="1"/>
  <c r="IZ27" s="1"/>
  <c r="IU27"/>
  <c r="IK27"/>
  <c r="IM27" s="1"/>
  <c r="IN27" s="1"/>
  <c r="IO27" s="1"/>
  <c r="IJ27"/>
  <c r="HR27"/>
  <c r="HT27" s="1"/>
  <c r="HU27" s="1"/>
  <c r="HV27" s="1"/>
  <c r="HQ27"/>
  <c r="HY27" s="1"/>
  <c r="HG27"/>
  <c r="HH27" s="1"/>
  <c r="GS27"/>
  <c r="GN27"/>
  <c r="GG27"/>
  <c r="GH27" s="1"/>
  <c r="FV27"/>
  <c r="FX27" s="1"/>
  <c r="FY27" s="1"/>
  <c r="FZ27" s="1"/>
  <c r="FK27"/>
  <c r="FL27" s="1"/>
  <c r="FJ27"/>
  <c r="EZ27"/>
  <c r="FA27" s="1"/>
  <c r="EY27"/>
  <c r="EO27"/>
  <c r="EP27" s="1"/>
  <c r="EN27"/>
  <c r="ED27"/>
  <c r="EE27" s="1"/>
  <c r="EC27"/>
  <c r="DL27"/>
  <c r="DN27" s="1"/>
  <c r="DO27" s="1"/>
  <c r="DP27" s="1"/>
  <c r="DK27"/>
  <c r="DA27"/>
  <c r="DC27" s="1"/>
  <c r="DD27" s="1"/>
  <c r="DE27" s="1"/>
  <c r="CZ27"/>
  <c r="CQ27"/>
  <c r="CK27"/>
  <c r="CD27"/>
  <c r="CF27" s="1"/>
  <c r="CG27" s="1"/>
  <c r="CH27" s="1"/>
  <c r="BS27"/>
  <c r="BT27" s="1"/>
  <c r="BR27"/>
  <c r="BH27"/>
  <c r="BI27" s="1"/>
  <c r="BG27"/>
  <c r="AW27"/>
  <c r="AX27" s="1"/>
  <c r="AV27"/>
  <c r="AL27"/>
  <c r="AN27" s="1"/>
  <c r="AO27" s="1"/>
  <c r="AP27" s="1"/>
  <c r="AK27"/>
  <c r="AA27"/>
  <c r="AB27" s="1"/>
  <c r="Z27"/>
  <c r="S27"/>
  <c r="T27" s="1"/>
  <c r="U27" s="1"/>
  <c r="R27"/>
  <c r="M27"/>
  <c r="N27" s="1"/>
  <c r="O27" s="1"/>
  <c r="L27"/>
  <c r="KC26"/>
  <c r="KD26" s="1"/>
  <c r="KB26"/>
  <c r="JR26"/>
  <c r="JS26" s="1"/>
  <c r="JQ26"/>
  <c r="JG26"/>
  <c r="JH26" s="1"/>
  <c r="JF26"/>
  <c r="IV26"/>
  <c r="IW26" s="1"/>
  <c r="IU26"/>
  <c r="IK26"/>
  <c r="IL26" s="1"/>
  <c r="IJ26"/>
  <c r="HR26"/>
  <c r="HS26" s="1"/>
  <c r="HQ26"/>
  <c r="HY26" s="1"/>
  <c r="HG26"/>
  <c r="GS26"/>
  <c r="GN26"/>
  <c r="GG26"/>
  <c r="GI26" s="1"/>
  <c r="GJ26" s="1"/>
  <c r="GK26" s="1"/>
  <c r="FV26"/>
  <c r="FW26" s="1"/>
  <c r="FK26"/>
  <c r="FM26" s="1"/>
  <c r="FN26" s="1"/>
  <c r="FO26" s="1"/>
  <c r="FJ26"/>
  <c r="EZ26"/>
  <c r="FB26" s="1"/>
  <c r="FC26" s="1"/>
  <c r="FD26" s="1"/>
  <c r="EY26"/>
  <c r="EO26"/>
  <c r="EQ26" s="1"/>
  <c r="ER26" s="1"/>
  <c r="ES26" s="1"/>
  <c r="EN26"/>
  <c r="ED26"/>
  <c r="EF26" s="1"/>
  <c r="EG26" s="1"/>
  <c r="EH26" s="1"/>
  <c r="EC26"/>
  <c r="DL26"/>
  <c r="DM26" s="1"/>
  <c r="DK26"/>
  <c r="DA26"/>
  <c r="DC26" s="1"/>
  <c r="DD26" s="1"/>
  <c r="DE26" s="1"/>
  <c r="CZ26"/>
  <c r="CQ26"/>
  <c r="CK26"/>
  <c r="CD26"/>
  <c r="CE26" s="1"/>
  <c r="BS26"/>
  <c r="BU26" s="1"/>
  <c r="BV26" s="1"/>
  <c r="BW26" s="1"/>
  <c r="BR26"/>
  <c r="BH26"/>
  <c r="BJ26" s="1"/>
  <c r="BK26" s="1"/>
  <c r="BL26" s="1"/>
  <c r="BG26"/>
  <c r="AW26"/>
  <c r="AY26" s="1"/>
  <c r="AZ26" s="1"/>
  <c r="BA26" s="1"/>
  <c r="AV26"/>
  <c r="AL26"/>
  <c r="AN26" s="1"/>
  <c r="AO26" s="1"/>
  <c r="AK26"/>
  <c r="AA26"/>
  <c r="AC26" s="1"/>
  <c r="AD26" s="1"/>
  <c r="AE26" s="1"/>
  <c r="Z26"/>
  <c r="S26"/>
  <c r="T26" s="1"/>
  <c r="U26" s="1"/>
  <c r="R26"/>
  <c r="M26"/>
  <c r="N26" s="1"/>
  <c r="O26" s="1"/>
  <c r="L26"/>
  <c r="KC25"/>
  <c r="KE25" s="1"/>
  <c r="KF25" s="1"/>
  <c r="KG25" s="1"/>
  <c r="KB25"/>
  <c r="JR25"/>
  <c r="JT25" s="1"/>
  <c r="JU25" s="1"/>
  <c r="JV25" s="1"/>
  <c r="JQ25"/>
  <c r="JG25"/>
  <c r="JI25" s="1"/>
  <c r="JJ25" s="1"/>
  <c r="JK25" s="1"/>
  <c r="JF25"/>
  <c r="IV25"/>
  <c r="IX25" s="1"/>
  <c r="IY25" s="1"/>
  <c r="IZ25" s="1"/>
  <c r="IU25"/>
  <c r="IK25"/>
  <c r="IM25" s="1"/>
  <c r="IN25" s="1"/>
  <c r="IO25" s="1"/>
  <c r="IJ25"/>
  <c r="HR25"/>
  <c r="HT25" s="1"/>
  <c r="HU25" s="1"/>
  <c r="HV25" s="1"/>
  <c r="HQ25"/>
  <c r="HY25" s="1"/>
  <c r="HG25"/>
  <c r="HH25" s="1"/>
  <c r="GS25"/>
  <c r="GN25"/>
  <c r="GG25"/>
  <c r="GH25" s="1"/>
  <c r="FV25"/>
  <c r="FX25" s="1"/>
  <c r="FY25" s="1"/>
  <c r="FZ25" s="1"/>
  <c r="FK25"/>
  <c r="FL25" s="1"/>
  <c r="FJ25"/>
  <c r="EZ25"/>
  <c r="FA25" s="1"/>
  <c r="EY25"/>
  <c r="EO25"/>
  <c r="EP25" s="1"/>
  <c r="EN25"/>
  <c r="ED25"/>
  <c r="EF25" s="1"/>
  <c r="EG25" s="1"/>
  <c r="EH25" s="1"/>
  <c r="EC25"/>
  <c r="DL25"/>
  <c r="DN25" s="1"/>
  <c r="DO25" s="1"/>
  <c r="DP25" s="1"/>
  <c r="DK25"/>
  <c r="DA25"/>
  <c r="DC25" s="1"/>
  <c r="DD25" s="1"/>
  <c r="DE25" s="1"/>
  <c r="CZ25"/>
  <c r="CQ25"/>
  <c r="CK25"/>
  <c r="CD25"/>
  <c r="BS25"/>
  <c r="BU25" s="1"/>
  <c r="BV25" s="1"/>
  <c r="BW25" s="1"/>
  <c r="BR25"/>
  <c r="BH25"/>
  <c r="BJ25" s="1"/>
  <c r="BK25" s="1"/>
  <c r="BL25" s="1"/>
  <c r="BG25"/>
  <c r="AW25"/>
  <c r="AY25" s="1"/>
  <c r="AZ25" s="1"/>
  <c r="BA25" s="1"/>
  <c r="AV25"/>
  <c r="AL25"/>
  <c r="AN25" s="1"/>
  <c r="AO25" s="1"/>
  <c r="AK25"/>
  <c r="AA25"/>
  <c r="AC25" s="1"/>
  <c r="AD25" s="1"/>
  <c r="AE25" s="1"/>
  <c r="Z25"/>
  <c r="S25"/>
  <c r="T25" s="1"/>
  <c r="U25" s="1"/>
  <c r="R25"/>
  <c r="M25"/>
  <c r="N25" s="1"/>
  <c r="O25" s="1"/>
  <c r="L25"/>
  <c r="KC24"/>
  <c r="KE24" s="1"/>
  <c r="KF24" s="1"/>
  <c r="KG24" s="1"/>
  <c r="KB24"/>
  <c r="JR24"/>
  <c r="JT24" s="1"/>
  <c r="JU24" s="1"/>
  <c r="JV24" s="1"/>
  <c r="JQ24"/>
  <c r="JG24"/>
  <c r="JI24" s="1"/>
  <c r="JJ24" s="1"/>
  <c r="JK24" s="1"/>
  <c r="JF24"/>
  <c r="IV24"/>
  <c r="IX24" s="1"/>
  <c r="IY24" s="1"/>
  <c r="IZ24" s="1"/>
  <c r="IU24"/>
  <c r="IK24"/>
  <c r="IM24" s="1"/>
  <c r="IN24" s="1"/>
  <c r="IO24" s="1"/>
  <c r="IJ24"/>
  <c r="HR24"/>
  <c r="HT24" s="1"/>
  <c r="HU24" s="1"/>
  <c r="HV24" s="1"/>
  <c r="HQ24"/>
  <c r="HY24" s="1"/>
  <c r="HG24"/>
  <c r="HH24" s="1"/>
  <c r="GS24"/>
  <c r="GN24"/>
  <c r="GG24"/>
  <c r="GI24" s="1"/>
  <c r="GJ24" s="1"/>
  <c r="GK24" s="1"/>
  <c r="FV24"/>
  <c r="FX24" s="1"/>
  <c r="FY24" s="1"/>
  <c r="FZ24" s="1"/>
  <c r="FK24"/>
  <c r="FM24" s="1"/>
  <c r="FN24" s="1"/>
  <c r="FO24" s="1"/>
  <c r="FJ24"/>
  <c r="EZ24"/>
  <c r="FB24" s="1"/>
  <c r="FC24" s="1"/>
  <c r="FD24" s="1"/>
  <c r="EY24"/>
  <c r="EO24"/>
  <c r="EQ24" s="1"/>
  <c r="ER24" s="1"/>
  <c r="ES24" s="1"/>
  <c r="EN24"/>
  <c r="ED24"/>
  <c r="EF24" s="1"/>
  <c r="EG24" s="1"/>
  <c r="EH24" s="1"/>
  <c r="EC24"/>
  <c r="DL24"/>
  <c r="DN24" s="1"/>
  <c r="DO24" s="1"/>
  <c r="DP24" s="1"/>
  <c r="DK24"/>
  <c r="DA24"/>
  <c r="DC24" s="1"/>
  <c r="DD24" s="1"/>
  <c r="DE24" s="1"/>
  <c r="CZ24"/>
  <c r="CQ24"/>
  <c r="GW24" s="1"/>
  <c r="CK24"/>
  <c r="CD24"/>
  <c r="CF24" s="1"/>
  <c r="CG24" s="1"/>
  <c r="CH24" s="1"/>
  <c r="BS24"/>
  <c r="BU24" s="1"/>
  <c r="BV24" s="1"/>
  <c r="BW24" s="1"/>
  <c r="BR24"/>
  <c r="BH24"/>
  <c r="BJ24" s="1"/>
  <c r="BK24" s="1"/>
  <c r="BL24" s="1"/>
  <c r="BG24"/>
  <c r="AW24"/>
  <c r="AY24" s="1"/>
  <c r="AZ24" s="1"/>
  <c r="BA24" s="1"/>
  <c r="AV24"/>
  <c r="AL24"/>
  <c r="AN24" s="1"/>
  <c r="AO24" s="1"/>
  <c r="AK24"/>
  <c r="AA24"/>
  <c r="AC24" s="1"/>
  <c r="AD24" s="1"/>
  <c r="AE24" s="1"/>
  <c r="Z24"/>
  <c r="S24"/>
  <c r="T24" s="1"/>
  <c r="U24" s="1"/>
  <c r="R24"/>
  <c r="M24"/>
  <c r="N24" s="1"/>
  <c r="O24" s="1"/>
  <c r="L24"/>
  <c r="KC23"/>
  <c r="KE23" s="1"/>
  <c r="KF23" s="1"/>
  <c r="KG23" s="1"/>
  <c r="KB23"/>
  <c r="JR23"/>
  <c r="JT23" s="1"/>
  <c r="JU23" s="1"/>
  <c r="JV23" s="1"/>
  <c r="JQ23"/>
  <c r="JG23"/>
  <c r="JI23" s="1"/>
  <c r="JJ23" s="1"/>
  <c r="JK23" s="1"/>
  <c r="JF23"/>
  <c r="IV23"/>
  <c r="IX23" s="1"/>
  <c r="IY23" s="1"/>
  <c r="IZ23" s="1"/>
  <c r="IU23"/>
  <c r="IK23"/>
  <c r="IM23" s="1"/>
  <c r="IN23" s="1"/>
  <c r="IO23" s="1"/>
  <c r="IJ23"/>
  <c r="HR23"/>
  <c r="HT23" s="1"/>
  <c r="HU23" s="1"/>
  <c r="HV23" s="1"/>
  <c r="HQ23"/>
  <c r="HY23" s="1"/>
  <c r="HG23"/>
  <c r="HH23" s="1"/>
  <c r="GS23"/>
  <c r="GN23"/>
  <c r="GG23"/>
  <c r="GI23" s="1"/>
  <c r="GJ23" s="1"/>
  <c r="GK23" s="1"/>
  <c r="FV23"/>
  <c r="FX23" s="1"/>
  <c r="FY23" s="1"/>
  <c r="FZ23" s="1"/>
  <c r="FK23"/>
  <c r="FM23" s="1"/>
  <c r="FN23" s="1"/>
  <c r="FO23" s="1"/>
  <c r="FJ23"/>
  <c r="EZ23"/>
  <c r="FB23" s="1"/>
  <c r="FC23" s="1"/>
  <c r="FD23" s="1"/>
  <c r="EY23"/>
  <c r="EO23"/>
  <c r="EQ23" s="1"/>
  <c r="ER23" s="1"/>
  <c r="ES23" s="1"/>
  <c r="EN23"/>
  <c r="ED23"/>
  <c r="EF23" s="1"/>
  <c r="EG23" s="1"/>
  <c r="EH23" s="1"/>
  <c r="EC23"/>
  <c r="DL23"/>
  <c r="DN23" s="1"/>
  <c r="DO23" s="1"/>
  <c r="DP23" s="1"/>
  <c r="DK23"/>
  <c r="DA23"/>
  <c r="DC23" s="1"/>
  <c r="DD23" s="1"/>
  <c r="DE23" s="1"/>
  <c r="CZ23"/>
  <c r="CQ23"/>
  <c r="CK23"/>
  <c r="CD23"/>
  <c r="CF23" s="1"/>
  <c r="CG23" s="1"/>
  <c r="CH23" s="1"/>
  <c r="BS23"/>
  <c r="BU23" s="1"/>
  <c r="BV23" s="1"/>
  <c r="BW23" s="1"/>
  <c r="BR23"/>
  <c r="BH23"/>
  <c r="BJ23" s="1"/>
  <c r="BK23" s="1"/>
  <c r="BL23" s="1"/>
  <c r="BG23"/>
  <c r="AW23"/>
  <c r="AY23" s="1"/>
  <c r="AZ23" s="1"/>
  <c r="BA23" s="1"/>
  <c r="AV23"/>
  <c r="AL23"/>
  <c r="AN23" s="1"/>
  <c r="AO23" s="1"/>
  <c r="AK23"/>
  <c r="AA23"/>
  <c r="AC23" s="1"/>
  <c r="AD23" s="1"/>
  <c r="AE23" s="1"/>
  <c r="Z23"/>
  <c r="S23"/>
  <c r="T23" s="1"/>
  <c r="U23" s="1"/>
  <c r="R23"/>
  <c r="M23"/>
  <c r="N23" s="1"/>
  <c r="O23" s="1"/>
  <c r="L23"/>
  <c r="KC22"/>
  <c r="KE22" s="1"/>
  <c r="KF22" s="1"/>
  <c r="KG22" s="1"/>
  <c r="KB22"/>
  <c r="JR22"/>
  <c r="JT22" s="1"/>
  <c r="JU22" s="1"/>
  <c r="JV22" s="1"/>
  <c r="JQ22"/>
  <c r="JG22"/>
  <c r="JI22" s="1"/>
  <c r="JJ22" s="1"/>
  <c r="JK22" s="1"/>
  <c r="JF22"/>
  <c r="IV22"/>
  <c r="IX22" s="1"/>
  <c r="IY22" s="1"/>
  <c r="IZ22" s="1"/>
  <c r="IU22"/>
  <c r="IK22"/>
  <c r="IM22" s="1"/>
  <c r="IN22" s="1"/>
  <c r="IO22" s="1"/>
  <c r="IJ22"/>
  <c r="HR22"/>
  <c r="HT22" s="1"/>
  <c r="HU22" s="1"/>
  <c r="HV22" s="1"/>
  <c r="HQ22"/>
  <c r="HY22" s="1"/>
  <c r="HG22"/>
  <c r="GS22"/>
  <c r="GN22"/>
  <c r="GG22"/>
  <c r="FV22"/>
  <c r="FX22" s="1"/>
  <c r="FY22" s="1"/>
  <c r="FZ22" s="1"/>
  <c r="FK22"/>
  <c r="FM22" s="1"/>
  <c r="FN22" s="1"/>
  <c r="FO22" s="1"/>
  <c r="FJ22"/>
  <c r="EZ22"/>
  <c r="EY22"/>
  <c r="EO22"/>
  <c r="EQ22" s="1"/>
  <c r="ER22" s="1"/>
  <c r="ES22" s="1"/>
  <c r="EN22"/>
  <c r="ED22"/>
  <c r="EC22"/>
  <c r="DL22"/>
  <c r="DN22" s="1"/>
  <c r="DO22" s="1"/>
  <c r="DP22" s="1"/>
  <c r="DK22"/>
  <c r="DA22"/>
  <c r="DC22" s="1"/>
  <c r="DD22" s="1"/>
  <c r="DE22" s="1"/>
  <c r="CZ22"/>
  <c r="CQ22"/>
  <c r="GW22" s="1"/>
  <c r="CK22"/>
  <c r="CD22"/>
  <c r="BS22"/>
  <c r="BR22"/>
  <c r="BH22"/>
  <c r="BJ22" s="1"/>
  <c r="BK22" s="1"/>
  <c r="BL22" s="1"/>
  <c r="BG22"/>
  <c r="AW22"/>
  <c r="AV22"/>
  <c r="AL22"/>
  <c r="AN22" s="1"/>
  <c r="AO22" s="1"/>
  <c r="AK22"/>
  <c r="AA22"/>
  <c r="Z22"/>
  <c r="S22"/>
  <c r="T22" s="1"/>
  <c r="U22" s="1"/>
  <c r="R22"/>
  <c r="M22"/>
  <c r="N22" s="1"/>
  <c r="O22" s="1"/>
  <c r="L22"/>
  <c r="KC21"/>
  <c r="KE21" s="1"/>
  <c r="KF21" s="1"/>
  <c r="KG21" s="1"/>
  <c r="KB21"/>
  <c r="JR21"/>
  <c r="JT21" s="1"/>
  <c r="JU21" s="1"/>
  <c r="JV21" s="1"/>
  <c r="JQ21"/>
  <c r="JG21"/>
  <c r="JI21" s="1"/>
  <c r="JJ21" s="1"/>
  <c r="JK21" s="1"/>
  <c r="JF21"/>
  <c r="IV21"/>
  <c r="IX21" s="1"/>
  <c r="IY21" s="1"/>
  <c r="IZ21" s="1"/>
  <c r="IU21"/>
  <c r="IK21"/>
  <c r="IM21" s="1"/>
  <c r="IN21" s="1"/>
  <c r="IO21" s="1"/>
  <c r="IJ21"/>
  <c r="HR21"/>
  <c r="HT21" s="1"/>
  <c r="HU21" s="1"/>
  <c r="HV21" s="1"/>
  <c r="HQ21"/>
  <c r="HY21" s="1"/>
  <c r="HG21"/>
  <c r="GS21"/>
  <c r="GN21"/>
  <c r="GG21"/>
  <c r="FV21"/>
  <c r="FX21" s="1"/>
  <c r="FY21" s="1"/>
  <c r="FZ21" s="1"/>
  <c r="FK21"/>
  <c r="FM21" s="1"/>
  <c r="FN21" s="1"/>
  <c r="FO21" s="1"/>
  <c r="FJ21"/>
  <c r="EZ21"/>
  <c r="EY21"/>
  <c r="EO21"/>
  <c r="EQ21" s="1"/>
  <c r="ER21" s="1"/>
  <c r="ES21" s="1"/>
  <c r="EN21"/>
  <c r="ED21"/>
  <c r="EC21"/>
  <c r="DL21"/>
  <c r="DN21" s="1"/>
  <c r="DO21" s="1"/>
  <c r="DP21" s="1"/>
  <c r="DK21"/>
  <c r="DA21"/>
  <c r="DC21" s="1"/>
  <c r="DD21" s="1"/>
  <c r="DE21" s="1"/>
  <c r="CZ21"/>
  <c r="CQ21"/>
  <c r="GW21" s="1"/>
  <c r="CK21"/>
  <c r="CD21"/>
  <c r="BS21"/>
  <c r="BR21"/>
  <c r="BH21"/>
  <c r="BJ21" s="1"/>
  <c r="BK21" s="1"/>
  <c r="BL21" s="1"/>
  <c r="BG21"/>
  <c r="AW21"/>
  <c r="AV21"/>
  <c r="AL21"/>
  <c r="AN21" s="1"/>
  <c r="AO21" s="1"/>
  <c r="AK21"/>
  <c r="AA21"/>
  <c r="Z21"/>
  <c r="S21"/>
  <c r="T21" s="1"/>
  <c r="U21" s="1"/>
  <c r="R21"/>
  <c r="M21"/>
  <c r="N21" s="1"/>
  <c r="O21" s="1"/>
  <c r="L21"/>
  <c r="KC20"/>
  <c r="KB20"/>
  <c r="JR20"/>
  <c r="JQ20"/>
  <c r="JG20"/>
  <c r="JI20" s="1"/>
  <c r="JJ20" s="1"/>
  <c r="JK20" s="1"/>
  <c r="JF20"/>
  <c r="IV20"/>
  <c r="IU20"/>
  <c r="IK20"/>
  <c r="IJ20"/>
  <c r="HR20"/>
  <c r="HT20" s="1"/>
  <c r="HU20" s="1"/>
  <c r="HV20" s="1"/>
  <c r="HQ20"/>
  <c r="HY20" s="1"/>
  <c r="HG20"/>
  <c r="GS20"/>
  <c r="GN20"/>
  <c r="GG20"/>
  <c r="GH20" s="1"/>
  <c r="FV20"/>
  <c r="FK20"/>
  <c r="FL20" s="1"/>
  <c r="FJ20"/>
  <c r="EZ20"/>
  <c r="FA20" s="1"/>
  <c r="EY20"/>
  <c r="EO20"/>
  <c r="EP20" s="1"/>
  <c r="EN20"/>
  <c r="ED20"/>
  <c r="EE20" s="1"/>
  <c r="EC20"/>
  <c r="DL20"/>
  <c r="DK20"/>
  <c r="DA20"/>
  <c r="CZ20"/>
  <c r="CQ20"/>
  <c r="CK20"/>
  <c r="GV20" s="1"/>
  <c r="CD20"/>
  <c r="BS20"/>
  <c r="BT20" s="1"/>
  <c r="BR20"/>
  <c r="BH20"/>
  <c r="BI20" s="1"/>
  <c r="BG20"/>
  <c r="AW20"/>
  <c r="AX20" s="1"/>
  <c r="AV20"/>
  <c r="AL20"/>
  <c r="AN20" s="1"/>
  <c r="AO20" s="1"/>
  <c r="AK20"/>
  <c r="AA20"/>
  <c r="AB20" s="1"/>
  <c r="Z20"/>
  <c r="S20"/>
  <c r="T20" s="1"/>
  <c r="U20" s="1"/>
  <c r="R20"/>
  <c r="M20"/>
  <c r="N20" s="1"/>
  <c r="O20" s="1"/>
  <c r="L20"/>
  <c r="KC19"/>
  <c r="KD19" s="1"/>
  <c r="KB19"/>
  <c r="JR19"/>
  <c r="JS19" s="1"/>
  <c r="JQ19"/>
  <c r="JG19"/>
  <c r="JH19" s="1"/>
  <c r="JF19"/>
  <c r="IV19"/>
  <c r="IW19" s="1"/>
  <c r="IU19"/>
  <c r="IK19"/>
  <c r="IL19" s="1"/>
  <c r="IJ19"/>
  <c r="HR19"/>
  <c r="HQ19"/>
  <c r="HY19" s="1"/>
  <c r="HG19"/>
  <c r="HI19" s="1"/>
  <c r="HJ19" s="1"/>
  <c r="GS19"/>
  <c r="GN19"/>
  <c r="GG19"/>
  <c r="FV19"/>
  <c r="FK19"/>
  <c r="FJ19"/>
  <c r="EZ19"/>
  <c r="FB19" s="1"/>
  <c r="FC19" s="1"/>
  <c r="FD19" s="1"/>
  <c r="EY19"/>
  <c r="EO19"/>
  <c r="EN19"/>
  <c r="ED19"/>
  <c r="EC19"/>
  <c r="DL19"/>
  <c r="DM19" s="1"/>
  <c r="DK19"/>
  <c r="DA19"/>
  <c r="DC19" s="1"/>
  <c r="DD19" s="1"/>
  <c r="DE19" s="1"/>
  <c r="CZ19"/>
  <c r="CQ19"/>
  <c r="CK19"/>
  <c r="CD19"/>
  <c r="CE19" s="1"/>
  <c r="BS19"/>
  <c r="BR19"/>
  <c r="BH19"/>
  <c r="BG19"/>
  <c r="AW19"/>
  <c r="AY19" s="1"/>
  <c r="AZ19" s="1"/>
  <c r="BA19" s="1"/>
  <c r="AV19"/>
  <c r="AL19"/>
  <c r="AK19"/>
  <c r="AA19"/>
  <c r="Z19"/>
  <c r="S19"/>
  <c r="T19" s="1"/>
  <c r="U19" s="1"/>
  <c r="R19"/>
  <c r="M19"/>
  <c r="N19" s="1"/>
  <c r="O19" s="1"/>
  <c r="L19"/>
  <c r="KC18"/>
  <c r="KB18"/>
  <c r="JR18"/>
  <c r="JS18" s="1"/>
  <c r="JQ18"/>
  <c r="JG18"/>
  <c r="JF18"/>
  <c r="IV18"/>
  <c r="IU18"/>
  <c r="IK18"/>
  <c r="IJ18"/>
  <c r="HR18"/>
  <c r="HS18" s="1"/>
  <c r="HQ18"/>
  <c r="HY18" s="1"/>
  <c r="HG18"/>
  <c r="GS18"/>
  <c r="GN18"/>
  <c r="GG18"/>
  <c r="FV18"/>
  <c r="FW18" s="1"/>
  <c r="FK18"/>
  <c r="FJ18"/>
  <c r="EZ18"/>
  <c r="EY18"/>
  <c r="EO18"/>
  <c r="EQ18" s="1"/>
  <c r="ER18" s="1"/>
  <c r="ES18" s="1"/>
  <c r="EN18"/>
  <c r="ED18"/>
  <c r="EC18"/>
  <c r="DL18"/>
  <c r="DK18"/>
  <c r="DA18"/>
  <c r="DC18" s="1"/>
  <c r="DD18" s="1"/>
  <c r="DE18" s="1"/>
  <c r="CZ18"/>
  <c r="CQ18"/>
  <c r="GW18" s="1"/>
  <c r="CK18"/>
  <c r="CD18"/>
  <c r="CE18" s="1"/>
  <c r="BS18"/>
  <c r="BU18" s="1"/>
  <c r="BV18" s="1"/>
  <c r="BW18" s="1"/>
  <c r="BR18"/>
  <c r="BH18"/>
  <c r="BG18"/>
  <c r="AW18"/>
  <c r="AV18"/>
  <c r="AL18"/>
  <c r="AK18"/>
  <c r="AA18"/>
  <c r="AC18" s="1"/>
  <c r="AD18" s="1"/>
  <c r="AE18" s="1"/>
  <c r="Z18"/>
  <c r="S18"/>
  <c r="T18" s="1"/>
  <c r="U18" s="1"/>
  <c r="R18"/>
  <c r="M18"/>
  <c r="N18" s="1"/>
  <c r="O18" s="1"/>
  <c r="L18"/>
  <c r="KC17"/>
  <c r="KD17" s="1"/>
  <c r="KB17"/>
  <c r="JR17"/>
  <c r="JS17" s="1"/>
  <c r="JQ17"/>
  <c r="JG17"/>
  <c r="JH17" s="1"/>
  <c r="JF17"/>
  <c r="IV17"/>
  <c r="IU17"/>
  <c r="IK17"/>
  <c r="IL17" s="1"/>
  <c r="IJ17"/>
  <c r="HR17"/>
  <c r="HS17" s="1"/>
  <c r="HQ17"/>
  <c r="HY17" s="1"/>
  <c r="HG17"/>
  <c r="GS17"/>
  <c r="GN17"/>
  <c r="GG17"/>
  <c r="GI17" s="1"/>
  <c r="GJ17" s="1"/>
  <c r="GK17" s="1"/>
  <c r="FV17"/>
  <c r="FW17" s="1"/>
  <c r="FK17"/>
  <c r="FM17" s="1"/>
  <c r="FN17" s="1"/>
  <c r="FO17" s="1"/>
  <c r="FJ17"/>
  <c r="EZ17"/>
  <c r="FB17" s="1"/>
  <c r="FC17" s="1"/>
  <c r="FD17" s="1"/>
  <c r="EY17"/>
  <c r="EO17"/>
  <c r="EQ17" s="1"/>
  <c r="ER17" s="1"/>
  <c r="ES17" s="1"/>
  <c r="EN17"/>
  <c r="ED17"/>
  <c r="EF17" s="1"/>
  <c r="EG17" s="1"/>
  <c r="EH17" s="1"/>
  <c r="EC17"/>
  <c r="DL17"/>
  <c r="DM17" s="1"/>
  <c r="DK17"/>
  <c r="DA17"/>
  <c r="DC17" s="1"/>
  <c r="DD17" s="1"/>
  <c r="DE17" s="1"/>
  <c r="CZ17"/>
  <c r="CQ17"/>
  <c r="CK17"/>
  <c r="CD17"/>
  <c r="CE17" s="1"/>
  <c r="BS17"/>
  <c r="BU17" s="1"/>
  <c r="BV17" s="1"/>
  <c r="BW17" s="1"/>
  <c r="BR17"/>
  <c r="BH17"/>
  <c r="BJ17" s="1"/>
  <c r="BK17" s="1"/>
  <c r="BL17" s="1"/>
  <c r="BG17"/>
  <c r="AW17"/>
  <c r="AY17" s="1"/>
  <c r="AZ17" s="1"/>
  <c r="BA17" s="1"/>
  <c r="AV17"/>
  <c r="AL17"/>
  <c r="AN17" s="1"/>
  <c r="AO17" s="1"/>
  <c r="AK17"/>
  <c r="AA17"/>
  <c r="AC17" s="1"/>
  <c r="AD17" s="1"/>
  <c r="AE17" s="1"/>
  <c r="Z17"/>
  <c r="S17"/>
  <c r="T17" s="1"/>
  <c r="U17" s="1"/>
  <c r="R17"/>
  <c r="M17"/>
  <c r="N17" s="1"/>
  <c r="O17" s="1"/>
  <c r="L17"/>
  <c r="KC16"/>
  <c r="KE16" s="1"/>
  <c r="KF16" s="1"/>
  <c r="KG16" s="1"/>
  <c r="KB16"/>
  <c r="JR16"/>
  <c r="JT16" s="1"/>
  <c r="JU16" s="1"/>
  <c r="JV16" s="1"/>
  <c r="JQ16"/>
  <c r="JG16"/>
  <c r="JI16" s="1"/>
  <c r="JJ16" s="1"/>
  <c r="JK16" s="1"/>
  <c r="JF16"/>
  <c r="IV16"/>
  <c r="IX16" s="1"/>
  <c r="IY16" s="1"/>
  <c r="IZ16" s="1"/>
  <c r="IU16"/>
  <c r="IK16"/>
  <c r="IM16" s="1"/>
  <c r="IN16" s="1"/>
  <c r="IO16" s="1"/>
  <c r="IJ16"/>
  <c r="HR16"/>
  <c r="HT16" s="1"/>
  <c r="HU16" s="1"/>
  <c r="HV16" s="1"/>
  <c r="HQ16"/>
  <c r="HY16" s="1"/>
  <c r="HG16"/>
  <c r="HH16" s="1"/>
  <c r="GS16"/>
  <c r="GN16"/>
  <c r="GG16"/>
  <c r="GH16" s="1"/>
  <c r="FV16"/>
  <c r="FX16" s="1"/>
  <c r="FY16" s="1"/>
  <c r="FZ16" s="1"/>
  <c r="FK16"/>
  <c r="FL16" s="1"/>
  <c r="FJ16"/>
  <c r="EZ16"/>
  <c r="FA16" s="1"/>
  <c r="EY16"/>
  <c r="EO16"/>
  <c r="EP16" s="1"/>
  <c r="EN16"/>
  <c r="ED16"/>
  <c r="EE16" s="1"/>
  <c r="EC16"/>
  <c r="DL16"/>
  <c r="DN16" s="1"/>
  <c r="DO16" s="1"/>
  <c r="DP16" s="1"/>
  <c r="DK16"/>
  <c r="DA16"/>
  <c r="DC16" s="1"/>
  <c r="DD16" s="1"/>
  <c r="DE16" s="1"/>
  <c r="CZ16"/>
  <c r="CQ16"/>
  <c r="CK16"/>
  <c r="CD16"/>
  <c r="CF16" s="1"/>
  <c r="CG16" s="1"/>
  <c r="CH16" s="1"/>
  <c r="BS16"/>
  <c r="BT16" s="1"/>
  <c r="BR16"/>
  <c r="BH16"/>
  <c r="BI16" s="1"/>
  <c r="BG16"/>
  <c r="AW16"/>
  <c r="AX16" s="1"/>
  <c r="AV16"/>
  <c r="AL16"/>
  <c r="AN16" s="1"/>
  <c r="AO16" s="1"/>
  <c r="AK16"/>
  <c r="AA16"/>
  <c r="AB16" s="1"/>
  <c r="Z16"/>
  <c r="S16"/>
  <c r="T16" s="1"/>
  <c r="U16" s="1"/>
  <c r="R16"/>
  <c r="M16"/>
  <c r="N16" s="1"/>
  <c r="O16" s="1"/>
  <c r="L16"/>
  <c r="KC15"/>
  <c r="KD15" s="1"/>
  <c r="KB15"/>
  <c r="JR15"/>
  <c r="JS15" s="1"/>
  <c r="JQ15"/>
  <c r="JG15"/>
  <c r="JH15" s="1"/>
  <c r="JF15"/>
  <c r="IV15"/>
  <c r="IW15" s="1"/>
  <c r="IU15"/>
  <c r="IK15"/>
  <c r="IL15" s="1"/>
  <c r="IJ15"/>
  <c r="HR15"/>
  <c r="HS15" s="1"/>
  <c r="HQ15"/>
  <c r="HY15" s="1"/>
  <c r="HG15"/>
  <c r="HZ15" s="1"/>
  <c r="IA15" s="1"/>
  <c r="GS15"/>
  <c r="GN15"/>
  <c r="GG15"/>
  <c r="GI15" s="1"/>
  <c r="GJ15" s="1"/>
  <c r="GK15" s="1"/>
  <c r="FV15"/>
  <c r="FW15" s="1"/>
  <c r="FK15"/>
  <c r="FM15" s="1"/>
  <c r="FN15" s="1"/>
  <c r="FO15" s="1"/>
  <c r="FJ15"/>
  <c r="EZ15"/>
  <c r="FB15" s="1"/>
  <c r="FC15" s="1"/>
  <c r="FD15" s="1"/>
  <c r="EY15"/>
  <c r="EO15"/>
  <c r="EQ15" s="1"/>
  <c r="ER15" s="1"/>
  <c r="ES15" s="1"/>
  <c r="EN15"/>
  <c r="ED15"/>
  <c r="EF15" s="1"/>
  <c r="EG15" s="1"/>
  <c r="EH15" s="1"/>
  <c r="EC15"/>
  <c r="DL15"/>
  <c r="DM15" s="1"/>
  <c r="DK15"/>
  <c r="DA15"/>
  <c r="DC15" s="1"/>
  <c r="DD15" s="1"/>
  <c r="DE15" s="1"/>
  <c r="CZ15"/>
  <c r="CQ15"/>
  <c r="GW15" s="1"/>
  <c r="CK15"/>
  <c r="CD15"/>
  <c r="CE15" s="1"/>
  <c r="CC15"/>
  <c r="BS15"/>
  <c r="BT15" s="1"/>
  <c r="BR15"/>
  <c r="BH15"/>
  <c r="BI15" s="1"/>
  <c r="BG15"/>
  <c r="AW15"/>
  <c r="AX15" s="1"/>
  <c r="AV15"/>
  <c r="AL15"/>
  <c r="AM15" s="1"/>
  <c r="AK15"/>
  <c r="AA15"/>
  <c r="AB15" s="1"/>
  <c r="Z15"/>
  <c r="S15"/>
  <c r="T15" s="1"/>
  <c r="U15" s="1"/>
  <c r="R15"/>
  <c r="M15"/>
  <c r="N15" s="1"/>
  <c r="O15" s="1"/>
  <c r="L15"/>
  <c r="KC13"/>
  <c r="KE13" s="1"/>
  <c r="KF13" s="1"/>
  <c r="KG13" s="1"/>
  <c r="KB13"/>
  <c r="JR13"/>
  <c r="JT13" s="1"/>
  <c r="JU13" s="1"/>
  <c r="JV13" s="1"/>
  <c r="JQ13"/>
  <c r="JG13"/>
  <c r="JI13" s="1"/>
  <c r="JJ13" s="1"/>
  <c r="JK13" s="1"/>
  <c r="JF13"/>
  <c r="IV13"/>
  <c r="IX13" s="1"/>
  <c r="IY13" s="1"/>
  <c r="IZ13" s="1"/>
  <c r="IU13"/>
  <c r="IK13"/>
  <c r="IM13" s="1"/>
  <c r="IN13" s="1"/>
  <c r="IO13" s="1"/>
  <c r="IJ13"/>
  <c r="HR13"/>
  <c r="HT13" s="1"/>
  <c r="HU13" s="1"/>
  <c r="HV13" s="1"/>
  <c r="HQ13"/>
  <c r="HY13" s="1"/>
  <c r="HG13"/>
  <c r="GS13"/>
  <c r="GN13"/>
  <c r="GG13"/>
  <c r="GI13" s="1"/>
  <c r="GJ13" s="1"/>
  <c r="GK13" s="1"/>
  <c r="FV13"/>
  <c r="FX13" s="1"/>
  <c r="FY13" s="1"/>
  <c r="FZ13" s="1"/>
  <c r="FK13"/>
  <c r="FM13" s="1"/>
  <c r="FN13" s="1"/>
  <c r="FO13" s="1"/>
  <c r="FJ13"/>
  <c r="EZ13"/>
  <c r="FB13" s="1"/>
  <c r="FC13" s="1"/>
  <c r="FD13" s="1"/>
  <c r="EY13"/>
  <c r="EO13"/>
  <c r="EQ13" s="1"/>
  <c r="ER13" s="1"/>
  <c r="ES13" s="1"/>
  <c r="EN13"/>
  <c r="ED13"/>
  <c r="EF13" s="1"/>
  <c r="EG13" s="1"/>
  <c r="EH13" s="1"/>
  <c r="EC13"/>
  <c r="DL13"/>
  <c r="DN13" s="1"/>
  <c r="DO13" s="1"/>
  <c r="DP13" s="1"/>
  <c r="DK13"/>
  <c r="DA13"/>
  <c r="DC13" s="1"/>
  <c r="DD13" s="1"/>
  <c r="DE13" s="1"/>
  <c r="CZ13"/>
  <c r="CQ13"/>
  <c r="GW13" s="1"/>
  <c r="CK13"/>
  <c r="CD13"/>
  <c r="BS13"/>
  <c r="BU13" s="1"/>
  <c r="BV13" s="1"/>
  <c r="BW13" s="1"/>
  <c r="BR13"/>
  <c r="BH13"/>
  <c r="BJ13" s="1"/>
  <c r="BK13" s="1"/>
  <c r="BL13" s="1"/>
  <c r="BG13"/>
  <c r="AW13"/>
  <c r="AY13" s="1"/>
  <c r="AZ13" s="1"/>
  <c r="BA13" s="1"/>
  <c r="AV13"/>
  <c r="AL13"/>
  <c r="AN13" s="1"/>
  <c r="AO13" s="1"/>
  <c r="AK13"/>
  <c r="AA13"/>
  <c r="AC13" s="1"/>
  <c r="AD13" s="1"/>
  <c r="AE13" s="1"/>
  <c r="Z13"/>
  <c r="S13"/>
  <c r="T13" s="1"/>
  <c r="U13" s="1"/>
  <c r="R13"/>
  <c r="M13"/>
  <c r="N13" s="1"/>
  <c r="O13" s="1"/>
  <c r="L13"/>
  <c r="KC12"/>
  <c r="KE12" s="1"/>
  <c r="KF12" s="1"/>
  <c r="KG12" s="1"/>
  <c r="KB12"/>
  <c r="JR12"/>
  <c r="JT12" s="1"/>
  <c r="JU12" s="1"/>
  <c r="JV12" s="1"/>
  <c r="JQ12"/>
  <c r="JG12"/>
  <c r="JI12" s="1"/>
  <c r="JJ12" s="1"/>
  <c r="JK12" s="1"/>
  <c r="JF12"/>
  <c r="IV12"/>
  <c r="IX12" s="1"/>
  <c r="IY12" s="1"/>
  <c r="IZ12" s="1"/>
  <c r="IU12"/>
  <c r="IK12"/>
  <c r="IM12" s="1"/>
  <c r="IN12" s="1"/>
  <c r="IO12" s="1"/>
  <c r="IJ12"/>
  <c r="HR12"/>
  <c r="HT12" s="1"/>
  <c r="HU12" s="1"/>
  <c r="HV12" s="1"/>
  <c r="HQ12"/>
  <c r="HY12" s="1"/>
  <c r="HG12"/>
  <c r="HH12" s="1"/>
  <c r="GS12"/>
  <c r="GN12"/>
  <c r="GG12"/>
  <c r="GI12" s="1"/>
  <c r="GJ12" s="1"/>
  <c r="GK12" s="1"/>
  <c r="FV12"/>
  <c r="FX12" s="1"/>
  <c r="FY12" s="1"/>
  <c r="FZ12" s="1"/>
  <c r="FK12"/>
  <c r="FM12" s="1"/>
  <c r="FN12" s="1"/>
  <c r="FO12" s="1"/>
  <c r="FJ12"/>
  <c r="EZ12"/>
  <c r="FB12" s="1"/>
  <c r="FC12" s="1"/>
  <c r="FD12" s="1"/>
  <c r="EY12"/>
  <c r="EO12"/>
  <c r="EQ12" s="1"/>
  <c r="ER12" s="1"/>
  <c r="ES12" s="1"/>
  <c r="EN12"/>
  <c r="ED12"/>
  <c r="EF12" s="1"/>
  <c r="EG12" s="1"/>
  <c r="EH12" s="1"/>
  <c r="EC12"/>
  <c r="DL12"/>
  <c r="DN12" s="1"/>
  <c r="DO12" s="1"/>
  <c r="DP12" s="1"/>
  <c r="DK12"/>
  <c r="DA12"/>
  <c r="DC12" s="1"/>
  <c r="DD12" s="1"/>
  <c r="DE12" s="1"/>
  <c r="CZ12"/>
  <c r="CQ12"/>
  <c r="GW12" s="1"/>
  <c r="CK12"/>
  <c r="GV12" s="1"/>
  <c r="CD12"/>
  <c r="CF12" s="1"/>
  <c r="CG12" s="1"/>
  <c r="CH12" s="1"/>
  <c r="BS12"/>
  <c r="BU12" s="1"/>
  <c r="BV12" s="1"/>
  <c r="BW12" s="1"/>
  <c r="BR12"/>
  <c r="BH12"/>
  <c r="BJ12" s="1"/>
  <c r="BK12" s="1"/>
  <c r="BL12" s="1"/>
  <c r="BG12"/>
  <c r="AW12"/>
  <c r="AY12" s="1"/>
  <c r="AZ12" s="1"/>
  <c r="BA12" s="1"/>
  <c r="AV12"/>
  <c r="AL12"/>
  <c r="AN12" s="1"/>
  <c r="AO12" s="1"/>
  <c r="AK12"/>
  <c r="AA12"/>
  <c r="AC12" s="1"/>
  <c r="AD12" s="1"/>
  <c r="AE12" s="1"/>
  <c r="Z12"/>
  <c r="S12"/>
  <c r="T12" s="1"/>
  <c r="U12" s="1"/>
  <c r="R12"/>
  <c r="M12"/>
  <c r="N12" s="1"/>
  <c r="O12" s="1"/>
  <c r="L12"/>
  <c r="KC11"/>
  <c r="KE11" s="1"/>
  <c r="KF11" s="1"/>
  <c r="KG11" s="1"/>
  <c r="KB11"/>
  <c r="JR11"/>
  <c r="JT11" s="1"/>
  <c r="JU11" s="1"/>
  <c r="JV11" s="1"/>
  <c r="JQ11"/>
  <c r="JG11"/>
  <c r="JI11" s="1"/>
  <c r="JJ11" s="1"/>
  <c r="JK11" s="1"/>
  <c r="JF11"/>
  <c r="IV11"/>
  <c r="IX11" s="1"/>
  <c r="IY11" s="1"/>
  <c r="IZ11" s="1"/>
  <c r="IU11"/>
  <c r="IK11"/>
  <c r="IM11" s="1"/>
  <c r="IN11" s="1"/>
  <c r="IO11" s="1"/>
  <c r="IJ11"/>
  <c r="HR11"/>
  <c r="HT11" s="1"/>
  <c r="HU11" s="1"/>
  <c r="HV11" s="1"/>
  <c r="HQ11"/>
  <c r="HY11" s="1"/>
  <c r="HG11"/>
  <c r="HH11" s="1"/>
  <c r="GS11"/>
  <c r="GN11"/>
  <c r="GG11"/>
  <c r="GH11" s="1"/>
  <c r="FV11"/>
  <c r="FX11" s="1"/>
  <c r="FY11" s="1"/>
  <c r="FZ11" s="1"/>
  <c r="FK11"/>
  <c r="FM11" s="1"/>
  <c r="FN11" s="1"/>
  <c r="FO11" s="1"/>
  <c r="FJ11"/>
  <c r="EZ11"/>
  <c r="FA11" s="1"/>
  <c r="EY11"/>
  <c r="EO11"/>
  <c r="EP11" s="1"/>
  <c r="EN11"/>
  <c r="ED11"/>
  <c r="EF11" s="1"/>
  <c r="EG11" s="1"/>
  <c r="EH11" s="1"/>
  <c r="EC11"/>
  <c r="DL11"/>
  <c r="DN11" s="1"/>
  <c r="DO11" s="1"/>
  <c r="DP11" s="1"/>
  <c r="DK11"/>
  <c r="DA11"/>
  <c r="DC11" s="1"/>
  <c r="DD11" s="1"/>
  <c r="DE11" s="1"/>
  <c r="CZ11"/>
  <c r="CQ11"/>
  <c r="GW11" s="1"/>
  <c r="CK11"/>
  <c r="GV11" s="1"/>
  <c r="CD11"/>
  <c r="CF11" s="1"/>
  <c r="CG11" s="1"/>
  <c r="CH11" s="1"/>
  <c r="BS11"/>
  <c r="BU11" s="1"/>
  <c r="BV11" s="1"/>
  <c r="BW11" s="1"/>
  <c r="BR11"/>
  <c r="BH11"/>
  <c r="BJ11" s="1"/>
  <c r="BK11" s="1"/>
  <c r="BL11" s="1"/>
  <c r="BG11"/>
  <c r="AW11"/>
  <c r="AX11" s="1"/>
  <c r="AV11"/>
  <c r="AL11"/>
  <c r="AK11"/>
  <c r="AA11"/>
  <c r="AC11" s="1"/>
  <c r="AD11" s="1"/>
  <c r="AE11" s="1"/>
  <c r="Z11"/>
  <c r="S11"/>
  <c r="T11" s="1"/>
  <c r="U11" s="1"/>
  <c r="R11"/>
  <c r="M11"/>
  <c r="N11" s="1"/>
  <c r="O11" s="1"/>
  <c r="L11"/>
  <c r="KC10"/>
  <c r="KD10" s="1"/>
  <c r="KB10"/>
  <c r="JR10"/>
  <c r="JS10" s="1"/>
  <c r="JQ10"/>
  <c r="JG10"/>
  <c r="JI10" s="1"/>
  <c r="JJ10" s="1"/>
  <c r="JK10" s="1"/>
  <c r="JF10"/>
  <c r="IV10"/>
  <c r="IW10" s="1"/>
  <c r="IU10"/>
  <c r="IK10"/>
  <c r="IM10" s="1"/>
  <c r="IN10" s="1"/>
  <c r="IO10" s="1"/>
  <c r="IJ10"/>
  <c r="HR10"/>
  <c r="HS10" s="1"/>
  <c r="HQ10"/>
  <c r="HY10" s="1"/>
  <c r="HG10"/>
  <c r="GS10"/>
  <c r="GN10"/>
  <c r="GG10"/>
  <c r="GI10" s="1"/>
  <c r="GJ10" s="1"/>
  <c r="GK10" s="1"/>
  <c r="FV10"/>
  <c r="FX10" s="1"/>
  <c r="FY10" s="1"/>
  <c r="FZ10" s="1"/>
  <c r="FK10"/>
  <c r="FM10" s="1"/>
  <c r="FN10" s="1"/>
  <c r="FO10" s="1"/>
  <c r="FJ10"/>
  <c r="EZ10"/>
  <c r="FB10" s="1"/>
  <c r="FC10" s="1"/>
  <c r="FD10" s="1"/>
  <c r="EY10"/>
  <c r="EO10"/>
  <c r="EQ10" s="1"/>
  <c r="ER10" s="1"/>
  <c r="ES10" s="1"/>
  <c r="EN10"/>
  <c r="ED10"/>
  <c r="EF10" s="1"/>
  <c r="EG10" s="1"/>
  <c r="EH10" s="1"/>
  <c r="EC10"/>
  <c r="DL10"/>
  <c r="DN10" s="1"/>
  <c r="DO10" s="1"/>
  <c r="DP10" s="1"/>
  <c r="DK10"/>
  <c r="DA10"/>
  <c r="DC10" s="1"/>
  <c r="DD10" s="1"/>
  <c r="DE10" s="1"/>
  <c r="CZ10"/>
  <c r="CQ10"/>
  <c r="CK10"/>
  <c r="CD10"/>
  <c r="BS10"/>
  <c r="BU10" s="1"/>
  <c r="BV10" s="1"/>
  <c r="BW10" s="1"/>
  <c r="BR10"/>
  <c r="BH10"/>
  <c r="BJ10" s="1"/>
  <c r="BK10" s="1"/>
  <c r="BL10" s="1"/>
  <c r="BG10"/>
  <c r="AW10"/>
  <c r="AY10" s="1"/>
  <c r="AZ10" s="1"/>
  <c r="BA10" s="1"/>
  <c r="AV10"/>
  <c r="AL10"/>
  <c r="AN10" s="1"/>
  <c r="AO10" s="1"/>
  <c r="AK10"/>
  <c r="AA10"/>
  <c r="AC10" s="1"/>
  <c r="AD10" s="1"/>
  <c r="AE10" s="1"/>
  <c r="Z10"/>
  <c r="S10"/>
  <c r="T10" s="1"/>
  <c r="U10" s="1"/>
  <c r="R10"/>
  <c r="M10"/>
  <c r="N10" s="1"/>
  <c r="O10" s="1"/>
  <c r="L10"/>
  <c r="KC9"/>
  <c r="KE9" s="1"/>
  <c r="KF9" s="1"/>
  <c r="KG9" s="1"/>
  <c r="KB9"/>
  <c r="JR9"/>
  <c r="JT9" s="1"/>
  <c r="JU9" s="1"/>
  <c r="JV9" s="1"/>
  <c r="JQ9"/>
  <c r="JG9"/>
  <c r="JI9" s="1"/>
  <c r="JJ9" s="1"/>
  <c r="JK9" s="1"/>
  <c r="JF9"/>
  <c r="IV9"/>
  <c r="IX9" s="1"/>
  <c r="IY9" s="1"/>
  <c r="IZ9" s="1"/>
  <c r="IU9"/>
  <c r="IK9"/>
  <c r="IM9" s="1"/>
  <c r="IN9" s="1"/>
  <c r="IO9" s="1"/>
  <c r="IJ9"/>
  <c r="HR9"/>
  <c r="HT9" s="1"/>
  <c r="HU9" s="1"/>
  <c r="HV9" s="1"/>
  <c r="HQ9"/>
  <c r="HY9" s="1"/>
  <c r="HG9"/>
  <c r="HH9" s="1"/>
  <c r="GS9"/>
  <c r="GN9"/>
  <c r="GG9"/>
  <c r="GI9" s="1"/>
  <c r="GJ9" s="1"/>
  <c r="GK9" s="1"/>
  <c r="FV9"/>
  <c r="FX9" s="1"/>
  <c r="FY9" s="1"/>
  <c r="FZ9" s="1"/>
  <c r="FK9"/>
  <c r="FL9" s="1"/>
  <c r="FJ9"/>
  <c r="EZ9"/>
  <c r="FA9" s="1"/>
  <c r="EY9"/>
  <c r="EO9"/>
  <c r="EP9" s="1"/>
  <c r="EN9"/>
  <c r="ED9"/>
  <c r="EE9" s="1"/>
  <c r="EC9"/>
  <c r="DL9"/>
  <c r="DN9" s="1"/>
  <c r="DO9" s="1"/>
  <c r="DP9" s="1"/>
  <c r="DK9"/>
  <c r="DA9"/>
  <c r="DC9" s="1"/>
  <c r="DD9" s="1"/>
  <c r="DE9" s="1"/>
  <c r="CZ9"/>
  <c r="CQ9"/>
  <c r="CK9"/>
  <c r="GV9" s="1"/>
  <c r="CD9"/>
  <c r="CF9" s="1"/>
  <c r="CG9" s="1"/>
  <c r="CH9" s="1"/>
  <c r="BS9"/>
  <c r="BU9" s="1"/>
  <c r="BV9" s="1"/>
  <c r="BW9" s="1"/>
  <c r="BR9"/>
  <c r="BH9"/>
  <c r="BJ9" s="1"/>
  <c r="BK9" s="1"/>
  <c r="BL9" s="1"/>
  <c r="BG9"/>
  <c r="AW9"/>
  <c r="AX9" s="1"/>
  <c r="AV9"/>
  <c r="AL9"/>
  <c r="AN9" s="1"/>
  <c r="AO9" s="1"/>
  <c r="AK9"/>
  <c r="AA9"/>
  <c r="AB9" s="1"/>
  <c r="Z9"/>
  <c r="S9"/>
  <c r="T9" s="1"/>
  <c r="U9" s="1"/>
  <c r="R9"/>
  <c r="M9"/>
  <c r="N9" s="1"/>
  <c r="O9" s="1"/>
  <c r="L9"/>
  <c r="KC8"/>
  <c r="KE8" s="1"/>
  <c r="KF8" s="1"/>
  <c r="KG8" s="1"/>
  <c r="KB8"/>
  <c r="JR8"/>
  <c r="JS8" s="1"/>
  <c r="JQ8"/>
  <c r="JG8"/>
  <c r="JI8" s="1"/>
  <c r="JJ8" s="1"/>
  <c r="JK8" s="1"/>
  <c r="JF8"/>
  <c r="IV8"/>
  <c r="IX8" s="1"/>
  <c r="IY8" s="1"/>
  <c r="IZ8" s="1"/>
  <c r="IU8"/>
  <c r="IK8"/>
  <c r="IL8" s="1"/>
  <c r="IJ8"/>
  <c r="HR8"/>
  <c r="HS8" s="1"/>
  <c r="HQ8"/>
  <c r="HY8" s="1"/>
  <c r="HG8"/>
  <c r="GS8"/>
  <c r="GN8"/>
  <c r="GG8"/>
  <c r="GI8" s="1"/>
  <c r="GJ8" s="1"/>
  <c r="GK8" s="1"/>
  <c r="FV8"/>
  <c r="FW8" s="1"/>
  <c r="FK8"/>
  <c r="FM8" s="1"/>
  <c r="FN8" s="1"/>
  <c r="FO8" s="1"/>
  <c r="FJ8"/>
  <c r="EZ8"/>
  <c r="FB8" s="1"/>
  <c r="FC8" s="1"/>
  <c r="FD8" s="1"/>
  <c r="EY8"/>
  <c r="EO8"/>
  <c r="EQ8" s="1"/>
  <c r="ER8" s="1"/>
  <c r="ES8" s="1"/>
  <c r="EN8"/>
  <c r="ED8"/>
  <c r="EF8" s="1"/>
  <c r="EG8" s="1"/>
  <c r="EH8" s="1"/>
  <c r="EC8"/>
  <c r="DL8"/>
  <c r="DM8" s="1"/>
  <c r="DK8"/>
  <c r="DA8"/>
  <c r="DS8" s="1"/>
  <c r="CZ8"/>
  <c r="CQ8"/>
  <c r="CK8"/>
  <c r="CD8"/>
  <c r="CF8" s="1"/>
  <c r="CG8" s="1"/>
  <c r="CH8" s="1"/>
  <c r="BS8"/>
  <c r="BU8" s="1"/>
  <c r="BV8" s="1"/>
  <c r="BW8" s="1"/>
  <c r="BR8"/>
  <c r="BH8"/>
  <c r="BJ8" s="1"/>
  <c r="BK8" s="1"/>
  <c r="BL8" s="1"/>
  <c r="BG8"/>
  <c r="AW8"/>
  <c r="AY8" s="1"/>
  <c r="AZ8" s="1"/>
  <c r="BA8" s="1"/>
  <c r="AV8"/>
  <c r="AL8"/>
  <c r="AN8" s="1"/>
  <c r="AO8" s="1"/>
  <c r="AK8"/>
  <c r="AA8"/>
  <c r="AC8" s="1"/>
  <c r="AD8" s="1"/>
  <c r="AE8" s="1"/>
  <c r="Z8"/>
  <c r="S8"/>
  <c r="T8" s="1"/>
  <c r="U8" s="1"/>
  <c r="R8"/>
  <c r="M8"/>
  <c r="N8" s="1"/>
  <c r="O8" s="1"/>
  <c r="L8"/>
  <c r="KC7"/>
  <c r="KE7" s="1"/>
  <c r="KF7" s="1"/>
  <c r="KG7" s="1"/>
  <c r="KB7"/>
  <c r="JR7"/>
  <c r="JT7" s="1"/>
  <c r="JU7" s="1"/>
  <c r="JV7" s="1"/>
  <c r="JQ7"/>
  <c r="JG7"/>
  <c r="JI7" s="1"/>
  <c r="JJ7" s="1"/>
  <c r="JK7" s="1"/>
  <c r="JF7"/>
  <c r="IV7"/>
  <c r="IX7" s="1"/>
  <c r="IY7" s="1"/>
  <c r="IZ7" s="1"/>
  <c r="IU7"/>
  <c r="IK7"/>
  <c r="IM7" s="1"/>
  <c r="IN7" s="1"/>
  <c r="IO7" s="1"/>
  <c r="IJ7"/>
  <c r="HR7"/>
  <c r="HT7" s="1"/>
  <c r="HU7" s="1"/>
  <c r="HV7" s="1"/>
  <c r="HQ7"/>
  <c r="HY7" s="1"/>
  <c r="HG7"/>
  <c r="HH7" s="1"/>
  <c r="GS7"/>
  <c r="GN7"/>
  <c r="GG7"/>
  <c r="GH7" s="1"/>
  <c r="FV7"/>
  <c r="FX7" s="1"/>
  <c r="FY7" s="1"/>
  <c r="FZ7" s="1"/>
  <c r="FK7"/>
  <c r="FL7" s="1"/>
  <c r="FJ7"/>
  <c r="EZ7"/>
  <c r="FA7" s="1"/>
  <c r="EY7"/>
  <c r="EO7"/>
  <c r="EP7" s="1"/>
  <c r="EN7"/>
  <c r="ED7"/>
  <c r="EE7" s="1"/>
  <c r="EC7"/>
  <c r="DL7"/>
  <c r="DN7" s="1"/>
  <c r="DO7" s="1"/>
  <c r="DP7" s="1"/>
  <c r="DK7"/>
  <c r="DA7"/>
  <c r="DC7" s="1"/>
  <c r="DD7" s="1"/>
  <c r="DE7" s="1"/>
  <c r="CZ7"/>
  <c r="CQ7"/>
  <c r="CK7"/>
  <c r="CD7"/>
  <c r="CF7" s="1"/>
  <c r="CG7" s="1"/>
  <c r="CH7" s="1"/>
  <c r="BS7"/>
  <c r="BT7" s="1"/>
  <c r="BR7"/>
  <c r="BH7"/>
  <c r="BI7" s="1"/>
  <c r="BG7"/>
  <c r="AW7"/>
  <c r="AX7" s="1"/>
  <c r="AV7"/>
  <c r="AL7"/>
  <c r="AN7" s="1"/>
  <c r="AO7" s="1"/>
  <c r="AK7"/>
  <c r="AA7"/>
  <c r="AB7" s="1"/>
  <c r="Z7"/>
  <c r="S7"/>
  <c r="T7" s="1"/>
  <c r="U7" s="1"/>
  <c r="R7"/>
  <c r="M7"/>
  <c r="N7" s="1"/>
  <c r="O7" s="1"/>
  <c r="L7"/>
  <c r="KC6"/>
  <c r="KD6" s="1"/>
  <c r="KB6"/>
  <c r="JR6"/>
  <c r="JS6" s="1"/>
  <c r="JQ6"/>
  <c r="JG6"/>
  <c r="JH6" s="1"/>
  <c r="JF6"/>
  <c r="IV6"/>
  <c r="IW6" s="1"/>
  <c r="IU6"/>
  <c r="IK6"/>
  <c r="IL6" s="1"/>
  <c r="IJ6"/>
  <c r="HR6"/>
  <c r="HS6" s="1"/>
  <c r="HQ6"/>
  <c r="HY6" s="1"/>
  <c r="HG6"/>
  <c r="GS6"/>
  <c r="GN6"/>
  <c r="GG6"/>
  <c r="GI6" s="1"/>
  <c r="GJ6" s="1"/>
  <c r="GK6" s="1"/>
  <c r="FV6"/>
  <c r="FW6" s="1"/>
  <c r="FK6"/>
  <c r="FM6" s="1"/>
  <c r="FN6" s="1"/>
  <c r="FO6" s="1"/>
  <c r="FJ6"/>
  <c r="EZ6"/>
  <c r="FB6" s="1"/>
  <c r="FC6" s="1"/>
  <c r="FD6" s="1"/>
  <c r="EY6"/>
  <c r="EO6"/>
  <c r="EQ6" s="1"/>
  <c r="ER6" s="1"/>
  <c r="ES6" s="1"/>
  <c r="EN6"/>
  <c r="ED6"/>
  <c r="EF6" s="1"/>
  <c r="EG6" s="1"/>
  <c r="EH6" s="1"/>
  <c r="EC6"/>
  <c r="DL6"/>
  <c r="DM6" s="1"/>
  <c r="DK6"/>
  <c r="DA6"/>
  <c r="DC6" s="1"/>
  <c r="DD6" s="1"/>
  <c r="DE6" s="1"/>
  <c r="CZ6"/>
  <c r="CQ6"/>
  <c r="GW6" s="1"/>
  <c r="CK6"/>
  <c r="CD6"/>
  <c r="CE6" s="1"/>
  <c r="BS6"/>
  <c r="BU6" s="1"/>
  <c r="BV6" s="1"/>
  <c r="BW6" s="1"/>
  <c r="BR6"/>
  <c r="BH6"/>
  <c r="BJ6" s="1"/>
  <c r="BK6" s="1"/>
  <c r="BL6" s="1"/>
  <c r="BG6"/>
  <c r="AW6"/>
  <c r="AY6" s="1"/>
  <c r="AZ6" s="1"/>
  <c r="BA6" s="1"/>
  <c r="AV6"/>
  <c r="AL6"/>
  <c r="AN6" s="1"/>
  <c r="AO6" s="1"/>
  <c r="AK6"/>
  <c r="AA6"/>
  <c r="AC6" s="1"/>
  <c r="AD6" s="1"/>
  <c r="AE6" s="1"/>
  <c r="Z6"/>
  <c r="S6"/>
  <c r="T6" s="1"/>
  <c r="U6" s="1"/>
  <c r="R6"/>
  <c r="M6"/>
  <c r="N6" s="1"/>
  <c r="O6" s="1"/>
  <c r="L6"/>
  <c r="KC5"/>
  <c r="KE5" s="1"/>
  <c r="KF5" s="1"/>
  <c r="KG5" s="1"/>
  <c r="KB5"/>
  <c r="JR5"/>
  <c r="JT5" s="1"/>
  <c r="JU5" s="1"/>
  <c r="JV5" s="1"/>
  <c r="JQ5"/>
  <c r="JG5"/>
  <c r="JI5" s="1"/>
  <c r="JJ5" s="1"/>
  <c r="JK5" s="1"/>
  <c r="JF5"/>
  <c r="IV5"/>
  <c r="IX5" s="1"/>
  <c r="IY5" s="1"/>
  <c r="IZ5" s="1"/>
  <c r="IU5"/>
  <c r="IK5"/>
  <c r="IM5" s="1"/>
  <c r="IN5" s="1"/>
  <c r="IO5" s="1"/>
  <c r="IJ5"/>
  <c r="HR5"/>
  <c r="HT5" s="1"/>
  <c r="HU5" s="1"/>
  <c r="HV5" s="1"/>
  <c r="HQ5"/>
  <c r="HY5" s="1"/>
  <c r="HG5"/>
  <c r="HH5" s="1"/>
  <c r="GS5"/>
  <c r="GN5"/>
  <c r="GG5"/>
  <c r="GH5" s="1"/>
  <c r="FV5"/>
  <c r="FX5" s="1"/>
  <c r="FY5" s="1"/>
  <c r="FZ5" s="1"/>
  <c r="FK5"/>
  <c r="FL5" s="1"/>
  <c r="FJ5"/>
  <c r="EZ5"/>
  <c r="FA5" s="1"/>
  <c r="EY5"/>
  <c r="EO5"/>
  <c r="EP5" s="1"/>
  <c r="EN5"/>
  <c r="ED5"/>
  <c r="EE5" s="1"/>
  <c r="EC5"/>
  <c r="DL5"/>
  <c r="DN5" s="1"/>
  <c r="DO5" s="1"/>
  <c r="DP5" s="1"/>
  <c r="DK5"/>
  <c r="DA5"/>
  <c r="DC5" s="1"/>
  <c r="DD5" s="1"/>
  <c r="DE5" s="1"/>
  <c r="CZ5"/>
  <c r="CQ5"/>
  <c r="CK5"/>
  <c r="CD5"/>
  <c r="CF5" s="1"/>
  <c r="CG5" s="1"/>
  <c r="CH5" s="1"/>
  <c r="BS5"/>
  <c r="BT5" s="1"/>
  <c r="BR5"/>
  <c r="BH5"/>
  <c r="BI5" s="1"/>
  <c r="BG5"/>
  <c r="AW5"/>
  <c r="AX5" s="1"/>
  <c r="AV5"/>
  <c r="AL5"/>
  <c r="AN5" s="1"/>
  <c r="AO5" s="1"/>
  <c r="AK5"/>
  <c r="AA5"/>
  <c r="AB5" s="1"/>
  <c r="Z5"/>
  <c r="S5"/>
  <c r="T5" s="1"/>
  <c r="U5" s="1"/>
  <c r="R5"/>
  <c r="M5"/>
  <c r="N5" s="1"/>
  <c r="O5" s="1"/>
  <c r="L5"/>
  <c r="KC4"/>
  <c r="KD4" s="1"/>
  <c r="KB4"/>
  <c r="JR4"/>
  <c r="JS4" s="1"/>
  <c r="JQ4"/>
  <c r="JG4"/>
  <c r="JH4" s="1"/>
  <c r="JF4"/>
  <c r="IV4"/>
  <c r="IW4" s="1"/>
  <c r="IU4"/>
  <c r="IK4"/>
  <c r="IL4" s="1"/>
  <c r="IJ4"/>
  <c r="HR4"/>
  <c r="HS4" s="1"/>
  <c r="HQ4"/>
  <c r="HY4" s="1"/>
  <c r="HG4"/>
  <c r="GS4"/>
  <c r="GN4"/>
  <c r="GG4"/>
  <c r="GI4" s="1"/>
  <c r="GJ4" s="1"/>
  <c r="GK4" s="1"/>
  <c r="FV4"/>
  <c r="FW4" s="1"/>
  <c r="FK4"/>
  <c r="FM4" s="1"/>
  <c r="FN4" s="1"/>
  <c r="FO4" s="1"/>
  <c r="FJ4"/>
  <c r="EZ4"/>
  <c r="FB4" s="1"/>
  <c r="FC4" s="1"/>
  <c r="FD4" s="1"/>
  <c r="EY4"/>
  <c r="EO4"/>
  <c r="EQ4" s="1"/>
  <c r="ER4" s="1"/>
  <c r="ES4" s="1"/>
  <c r="EN4"/>
  <c r="ED4"/>
  <c r="EF4" s="1"/>
  <c r="EG4" s="1"/>
  <c r="EH4" s="1"/>
  <c r="EC4"/>
  <c r="DL4"/>
  <c r="DM4" s="1"/>
  <c r="DK4"/>
  <c r="DA4"/>
  <c r="DC4" s="1"/>
  <c r="DD4" s="1"/>
  <c r="DE4" s="1"/>
  <c r="CZ4"/>
  <c r="CQ4"/>
  <c r="GW4" s="1"/>
  <c r="CK4"/>
  <c r="CD4"/>
  <c r="CE4" s="1"/>
  <c r="BS4"/>
  <c r="BU4" s="1"/>
  <c r="BV4" s="1"/>
  <c r="BW4" s="1"/>
  <c r="BR4"/>
  <c r="BH4"/>
  <c r="BJ4" s="1"/>
  <c r="BK4" s="1"/>
  <c r="BL4" s="1"/>
  <c r="BG4"/>
  <c r="AW4"/>
  <c r="AY4" s="1"/>
  <c r="AZ4" s="1"/>
  <c r="BA4" s="1"/>
  <c r="AV4"/>
  <c r="AL4"/>
  <c r="AN4" s="1"/>
  <c r="AO4" s="1"/>
  <c r="AK4"/>
  <c r="AA4"/>
  <c r="AC4" s="1"/>
  <c r="AD4" s="1"/>
  <c r="AE4" s="1"/>
  <c r="Z4"/>
  <c r="S4"/>
  <c r="T4" s="1"/>
  <c r="U4" s="1"/>
  <c r="R4"/>
  <c r="M4"/>
  <c r="N4" s="1"/>
  <c r="O4" s="1"/>
  <c r="L4"/>
  <c r="KC3"/>
  <c r="KE3" s="1"/>
  <c r="KF3" s="1"/>
  <c r="KG3" s="1"/>
  <c r="KB3"/>
  <c r="JR3"/>
  <c r="JT3" s="1"/>
  <c r="JU3" s="1"/>
  <c r="JV3" s="1"/>
  <c r="JQ3"/>
  <c r="JG3"/>
  <c r="JI3" s="1"/>
  <c r="JJ3" s="1"/>
  <c r="JK3" s="1"/>
  <c r="JF3"/>
  <c r="IV3"/>
  <c r="IX3" s="1"/>
  <c r="IY3" s="1"/>
  <c r="IZ3" s="1"/>
  <c r="IU3"/>
  <c r="IK3"/>
  <c r="IM3" s="1"/>
  <c r="IN3" s="1"/>
  <c r="IO3" s="1"/>
  <c r="IJ3"/>
  <c r="HR3"/>
  <c r="HT3" s="1"/>
  <c r="HU3" s="1"/>
  <c r="HV3" s="1"/>
  <c r="HQ3"/>
  <c r="HY3" s="1"/>
  <c r="HG3"/>
  <c r="HH3" s="1"/>
  <c r="GS3"/>
  <c r="GN3"/>
  <c r="GG3"/>
  <c r="GH3" s="1"/>
  <c r="FV3"/>
  <c r="FX3" s="1"/>
  <c r="FY3" s="1"/>
  <c r="FZ3" s="1"/>
  <c r="FK3"/>
  <c r="FL3" s="1"/>
  <c r="FJ3"/>
  <c r="EZ3"/>
  <c r="FA3" s="1"/>
  <c r="EY3"/>
  <c r="EO3"/>
  <c r="EP3" s="1"/>
  <c r="EN3"/>
  <c r="ED3"/>
  <c r="EE3" s="1"/>
  <c r="EC3"/>
  <c r="DL3"/>
  <c r="DN3" s="1"/>
  <c r="DO3" s="1"/>
  <c r="DP3" s="1"/>
  <c r="DK3"/>
  <c r="DA3"/>
  <c r="DC3" s="1"/>
  <c r="DD3" s="1"/>
  <c r="DE3" s="1"/>
  <c r="CZ3"/>
  <c r="CQ3"/>
  <c r="GW3" s="1"/>
  <c r="CK3"/>
  <c r="CD3"/>
  <c r="CF3" s="1"/>
  <c r="CG3" s="1"/>
  <c r="CH3" s="1"/>
  <c r="BS3"/>
  <c r="BT3" s="1"/>
  <c r="BR3"/>
  <c r="BH3"/>
  <c r="BI3" s="1"/>
  <c r="BG3"/>
  <c r="AW3"/>
  <c r="AX3" s="1"/>
  <c r="AV3"/>
  <c r="AL3"/>
  <c r="AN3" s="1"/>
  <c r="AO3" s="1"/>
  <c r="AP3" s="1"/>
  <c r="AK3"/>
  <c r="AA3"/>
  <c r="AB3" s="1"/>
  <c r="Z3"/>
  <c r="S3"/>
  <c r="T3" s="1"/>
  <c r="U3" s="1"/>
  <c r="R3"/>
  <c r="M3"/>
  <c r="N3" s="1"/>
  <c r="O3" s="1"/>
  <c r="L3"/>
  <c r="KC2"/>
  <c r="KD2" s="1"/>
  <c r="KB2"/>
  <c r="JR2"/>
  <c r="JS2" s="1"/>
  <c r="JQ2"/>
  <c r="JG2"/>
  <c r="JH2" s="1"/>
  <c r="JF2"/>
  <c r="IV2"/>
  <c r="IW2" s="1"/>
  <c r="IU2"/>
  <c r="IK2"/>
  <c r="IL2" s="1"/>
  <c r="IJ2"/>
  <c r="HR2"/>
  <c r="HS2" s="1"/>
  <c r="HQ2"/>
  <c r="HY2" s="1"/>
  <c r="HG2"/>
  <c r="GS2"/>
  <c r="GN2"/>
  <c r="GG2"/>
  <c r="GI2" s="1"/>
  <c r="GJ2" s="1"/>
  <c r="GK2" s="1"/>
  <c r="FV2"/>
  <c r="FW2" s="1"/>
  <c r="FK2"/>
  <c r="FM2" s="1"/>
  <c r="FN2" s="1"/>
  <c r="FO2" s="1"/>
  <c r="FJ2"/>
  <c r="EZ2"/>
  <c r="FB2" s="1"/>
  <c r="FC2" s="1"/>
  <c r="FD2" s="1"/>
  <c r="EY2"/>
  <c r="EO2"/>
  <c r="EQ2" s="1"/>
  <c r="ER2" s="1"/>
  <c r="ES2" s="1"/>
  <c r="EN2"/>
  <c r="ED2"/>
  <c r="EF2" s="1"/>
  <c r="EG2" s="1"/>
  <c r="EH2" s="1"/>
  <c r="EC2"/>
  <c r="DL2"/>
  <c r="DM2" s="1"/>
  <c r="DK2"/>
  <c r="DA2"/>
  <c r="DC2" s="1"/>
  <c r="DD2" s="1"/>
  <c r="DE2" s="1"/>
  <c r="CZ2"/>
  <c r="CQ2"/>
  <c r="CK2"/>
  <c r="CD2"/>
  <c r="CE2" s="1"/>
  <c r="BS2"/>
  <c r="BU2" s="1"/>
  <c r="BV2" s="1"/>
  <c r="BW2" s="1"/>
  <c r="BR2"/>
  <c r="BH2"/>
  <c r="BJ2" s="1"/>
  <c r="BK2" s="1"/>
  <c r="BL2" s="1"/>
  <c r="BG2"/>
  <c r="AW2"/>
  <c r="AY2" s="1"/>
  <c r="AZ2" s="1"/>
  <c r="BA2" s="1"/>
  <c r="AV2"/>
  <c r="AL2"/>
  <c r="AN2" s="1"/>
  <c r="AO2" s="1"/>
  <c r="AK2"/>
  <c r="AA2"/>
  <c r="AC2" s="1"/>
  <c r="AD2" s="1"/>
  <c r="AE2" s="1"/>
  <c r="Z2"/>
  <c r="S2"/>
  <c r="T2" s="1"/>
  <c r="U2" s="1"/>
  <c r="R2"/>
  <c r="M2"/>
  <c r="N2" s="1"/>
  <c r="O2" s="1"/>
  <c r="L2"/>
  <c r="MB32" i="39" l="1"/>
  <c r="MB9"/>
  <c r="MB6"/>
  <c r="MB25"/>
  <c r="MB17"/>
  <c r="MB34"/>
  <c r="MC15"/>
  <c r="MD15" s="1"/>
  <c r="MB15"/>
  <c r="MB30"/>
  <c r="MC24"/>
  <c r="MD24" s="1"/>
  <c r="MB13"/>
  <c r="MB12"/>
  <c r="MB35"/>
  <c r="EE51" i="41"/>
  <c r="AY52"/>
  <c r="AZ52" s="1"/>
  <c r="BA52" s="1"/>
  <c r="GV54"/>
  <c r="HZ4"/>
  <c r="IA4" s="1"/>
  <c r="HZ6"/>
  <c r="IA6" s="1"/>
  <c r="MB16" i="39"/>
  <c r="MB29"/>
  <c r="MB44"/>
  <c r="MC34"/>
  <c r="MD34" s="1"/>
  <c r="MB33"/>
  <c r="MC26"/>
  <c r="MD26" s="1"/>
  <c r="MB24"/>
  <c r="MB23"/>
  <c r="MB18"/>
  <c r="MB14"/>
  <c r="MB3"/>
  <c r="MB26"/>
  <c r="MB31"/>
  <c r="MC29"/>
  <c r="MD29" s="1"/>
  <c r="MB28"/>
  <c r="MC18"/>
  <c r="MD18" s="1"/>
  <c r="MC17"/>
  <c r="MD17" s="1"/>
  <c r="MC13"/>
  <c r="MD13" s="1"/>
  <c r="HZ34" i="41"/>
  <c r="IA34" s="1"/>
  <c r="MC31" i="39"/>
  <c r="MD31" s="1"/>
  <c r="MC16"/>
  <c r="MD16" s="1"/>
  <c r="MC14"/>
  <c r="MD14" s="1"/>
  <c r="MC12"/>
  <c r="MD12" s="1"/>
  <c r="MC35"/>
  <c r="MD35" s="1"/>
  <c r="MC33"/>
  <c r="MD33" s="1"/>
  <c r="MC28"/>
  <c r="MD28" s="1"/>
  <c r="MC25"/>
  <c r="MD25" s="1"/>
  <c r="GV50" i="41"/>
  <c r="HS52"/>
  <c r="CE54"/>
  <c r="DB54"/>
  <c r="FW54"/>
  <c r="HS47"/>
  <c r="BT48"/>
  <c r="CF48"/>
  <c r="CG48" s="1"/>
  <c r="CH48" s="1"/>
  <c r="FA50"/>
  <c r="IW50"/>
  <c r="BI53"/>
  <c r="IW43"/>
  <c r="AB48"/>
  <c r="FA48"/>
  <c r="JI48"/>
  <c r="JJ48" s="1"/>
  <c r="JK48" s="1"/>
  <c r="AC49"/>
  <c r="AD49" s="1"/>
  <c r="AE49" s="1"/>
  <c r="HS49"/>
  <c r="BI50"/>
  <c r="AX51"/>
  <c r="GH51"/>
  <c r="IM51"/>
  <c r="IN51" s="1"/>
  <c r="IO51" s="1"/>
  <c r="FA53"/>
  <c r="HZ46"/>
  <c r="LO46"/>
  <c r="HZ47"/>
  <c r="IB47" s="1"/>
  <c r="IC47" s="1"/>
  <c r="ID47" s="1"/>
  <c r="LO47"/>
  <c r="HZ49"/>
  <c r="IB49" s="1"/>
  <c r="IC49" s="1"/>
  <c r="ID49" s="1"/>
  <c r="LO49"/>
  <c r="HH51"/>
  <c r="LO51"/>
  <c r="HZ52"/>
  <c r="IB52" s="1"/>
  <c r="IC52" s="1"/>
  <c r="ID52" s="1"/>
  <c r="LO52"/>
  <c r="CE47"/>
  <c r="DB47"/>
  <c r="FW47"/>
  <c r="IW47"/>
  <c r="AX48"/>
  <c r="EE48"/>
  <c r="GH48"/>
  <c r="IM48"/>
  <c r="IN48" s="1"/>
  <c r="IO48" s="1"/>
  <c r="AY49"/>
  <c r="AZ49" s="1"/>
  <c r="BA49" s="1"/>
  <c r="CE49"/>
  <c r="DB49"/>
  <c r="FW49"/>
  <c r="IW49"/>
  <c r="AM50"/>
  <c r="EE50"/>
  <c r="GH50"/>
  <c r="AB51"/>
  <c r="BT51"/>
  <c r="CF51"/>
  <c r="CG51" s="1"/>
  <c r="CH51" s="1"/>
  <c r="FA51"/>
  <c r="JI51"/>
  <c r="JJ51" s="1"/>
  <c r="JK51" s="1"/>
  <c r="AC52"/>
  <c r="AD52" s="1"/>
  <c r="AE52" s="1"/>
  <c r="BU52"/>
  <c r="BV52" s="1"/>
  <c r="BW52" s="1"/>
  <c r="CE52"/>
  <c r="DB52"/>
  <c r="FW52"/>
  <c r="IW52"/>
  <c r="AM53"/>
  <c r="EE53"/>
  <c r="GH53"/>
  <c r="HH48"/>
  <c r="LO48"/>
  <c r="LO50"/>
  <c r="HZ53"/>
  <c r="IA53" s="1"/>
  <c r="LO53"/>
  <c r="HH54"/>
  <c r="LO54"/>
  <c r="KD24"/>
  <c r="GV39"/>
  <c r="FM39"/>
  <c r="FN39" s="1"/>
  <c r="FO39" s="1"/>
  <c r="FW39"/>
  <c r="GI39"/>
  <c r="GJ39" s="1"/>
  <c r="GK39" s="1"/>
  <c r="DM41"/>
  <c r="JH29"/>
  <c r="BI38"/>
  <c r="EP38"/>
  <c r="BU28"/>
  <c r="BV28" s="1"/>
  <c r="BW28" s="1"/>
  <c r="CE28"/>
  <c r="KD28"/>
  <c r="BU3"/>
  <c r="BV3" s="1"/>
  <c r="BW3" s="1"/>
  <c r="CE3"/>
  <c r="KD3"/>
  <c r="AX8"/>
  <c r="FA8"/>
  <c r="HS9"/>
  <c r="AX17"/>
  <c r="DN17"/>
  <c r="DO17" s="1"/>
  <c r="DP17" s="1"/>
  <c r="KD33"/>
  <c r="GV34"/>
  <c r="FL34"/>
  <c r="FX34"/>
  <c r="FY34" s="1"/>
  <c r="FZ34" s="1"/>
  <c r="GH34"/>
  <c r="HT34"/>
  <c r="HU34" s="1"/>
  <c r="HV34" s="1"/>
  <c r="EP42"/>
  <c r="LO39"/>
  <c r="LO41"/>
  <c r="FA2"/>
  <c r="JI2"/>
  <c r="JJ2" s="1"/>
  <c r="JK2" s="1"/>
  <c r="JS5"/>
  <c r="GW39"/>
  <c r="AM40"/>
  <c r="GV40"/>
  <c r="EE40"/>
  <c r="AX42"/>
  <c r="HH40"/>
  <c r="LO40"/>
  <c r="HZ42"/>
  <c r="IB42" s="1"/>
  <c r="IC42" s="1"/>
  <c r="ID42" s="1"/>
  <c r="LO42"/>
  <c r="HZ43"/>
  <c r="IB43" s="1"/>
  <c r="IC43" s="1"/>
  <c r="ID43" s="1"/>
  <c r="LO43"/>
  <c r="DS47"/>
  <c r="GO47" s="1"/>
  <c r="DS49"/>
  <c r="GT49" s="1"/>
  <c r="GW50"/>
  <c r="DS52"/>
  <c r="GO52" s="1"/>
  <c r="CL53"/>
  <c r="CM53" s="1"/>
  <c r="DS54"/>
  <c r="GO54" s="1"/>
  <c r="BI2"/>
  <c r="AC3"/>
  <c r="AD3" s="1"/>
  <c r="AE3" s="1"/>
  <c r="EQ3"/>
  <c r="ER3" s="1"/>
  <c r="ES3" s="1"/>
  <c r="IL3"/>
  <c r="AM4"/>
  <c r="GV4"/>
  <c r="FL4"/>
  <c r="FX4"/>
  <c r="FY4" s="1"/>
  <c r="FZ4" s="1"/>
  <c r="GH4"/>
  <c r="HT4"/>
  <c r="HU4" s="1"/>
  <c r="HV4" s="1"/>
  <c r="GV5"/>
  <c r="DM5"/>
  <c r="DB11"/>
  <c r="FW11"/>
  <c r="AX19"/>
  <c r="GV19"/>
  <c r="FA19"/>
  <c r="GV23"/>
  <c r="DM23"/>
  <c r="BT35"/>
  <c r="CF35"/>
  <c r="CG35" s="1"/>
  <c r="CH35" s="1"/>
  <c r="AY37"/>
  <c r="AZ37" s="1"/>
  <c r="BA37" s="1"/>
  <c r="GV37"/>
  <c r="DM37"/>
  <c r="JH37"/>
  <c r="DM39"/>
  <c r="JH39"/>
  <c r="FA40"/>
  <c r="GW42"/>
  <c r="GV43"/>
  <c r="DB43"/>
  <c r="HS43"/>
  <c r="GV47"/>
  <c r="DM47"/>
  <c r="HH47"/>
  <c r="IL47"/>
  <c r="JI47"/>
  <c r="JJ47" s="1"/>
  <c r="JK47" s="1"/>
  <c r="AM48"/>
  <c r="BI48"/>
  <c r="DN48"/>
  <c r="DO48" s="1"/>
  <c r="DP48" s="1"/>
  <c r="EP48"/>
  <c r="FL48"/>
  <c r="GV48"/>
  <c r="IX48"/>
  <c r="IY48" s="1"/>
  <c r="IZ48" s="1"/>
  <c r="GV49"/>
  <c r="DM49"/>
  <c r="HH49"/>
  <c r="IL49"/>
  <c r="JH49"/>
  <c r="AB50"/>
  <c r="AX50"/>
  <c r="BT50"/>
  <c r="EP50"/>
  <c r="FL50"/>
  <c r="HZ50"/>
  <c r="IB50" s="1"/>
  <c r="IC50" s="1"/>
  <c r="ID50" s="1"/>
  <c r="HS50"/>
  <c r="IL50"/>
  <c r="JH50"/>
  <c r="AM51"/>
  <c r="BI51"/>
  <c r="DN51"/>
  <c r="DO51" s="1"/>
  <c r="DP51" s="1"/>
  <c r="EP51"/>
  <c r="FL51"/>
  <c r="GV51"/>
  <c r="IX51"/>
  <c r="IY51" s="1"/>
  <c r="IZ51" s="1"/>
  <c r="BJ52"/>
  <c r="BK52" s="1"/>
  <c r="BL52" s="1"/>
  <c r="GV52"/>
  <c r="DM52"/>
  <c r="HH52"/>
  <c r="IL52"/>
  <c r="JH52"/>
  <c r="AB53"/>
  <c r="AX53"/>
  <c r="BT53"/>
  <c r="EP53"/>
  <c r="FL53"/>
  <c r="GV53"/>
  <c r="DM54"/>
  <c r="DB12"/>
  <c r="FW12"/>
  <c r="GV18"/>
  <c r="JH25"/>
  <c r="AX26"/>
  <c r="DN26"/>
  <c r="DO26" s="1"/>
  <c r="DP26" s="1"/>
  <c r="GV27"/>
  <c r="FB27"/>
  <c r="FC27" s="1"/>
  <c r="FD27" s="1"/>
  <c r="HS27"/>
  <c r="AC28"/>
  <c r="AD28" s="1"/>
  <c r="AE28" s="1"/>
  <c r="EQ28"/>
  <c r="ER28" s="1"/>
  <c r="ES28" s="1"/>
  <c r="IL28"/>
  <c r="KD30"/>
  <c r="GV31"/>
  <c r="DM31"/>
  <c r="BU33"/>
  <c r="BV33" s="1"/>
  <c r="BW33" s="1"/>
  <c r="CE33"/>
  <c r="IL33"/>
  <c r="GW34"/>
  <c r="GV35"/>
  <c r="AX36"/>
  <c r="GV36"/>
  <c r="FA36"/>
  <c r="CE16"/>
  <c r="IW16"/>
  <c r="GW17"/>
  <c r="BT18"/>
  <c r="CF18"/>
  <c r="CG18" s="1"/>
  <c r="CH18" s="1"/>
  <c r="JH20"/>
  <c r="AM22"/>
  <c r="FL22"/>
  <c r="CE24"/>
  <c r="IL24"/>
  <c r="AM25"/>
  <c r="GV25"/>
  <c r="FM25"/>
  <c r="FN25" s="1"/>
  <c r="FO25" s="1"/>
  <c r="FW25"/>
  <c r="GI25"/>
  <c r="GJ25" s="1"/>
  <c r="GK25" s="1"/>
  <c r="FL26"/>
  <c r="IX26"/>
  <c r="IY26" s="1"/>
  <c r="IZ26" s="1"/>
  <c r="BJ27"/>
  <c r="BK27" s="1"/>
  <c r="BL27" s="1"/>
  <c r="DB27"/>
  <c r="JS27"/>
  <c r="GV29"/>
  <c r="DM29"/>
  <c r="CE30"/>
  <c r="IL30"/>
  <c r="JH31"/>
  <c r="BI32"/>
  <c r="EP32"/>
  <c r="BI6"/>
  <c r="GV6"/>
  <c r="EP6"/>
  <c r="EF7"/>
  <c r="EG7" s="1"/>
  <c r="EH7" s="1"/>
  <c r="IW7"/>
  <c r="JS9"/>
  <c r="AX10"/>
  <c r="FA10"/>
  <c r="IW11"/>
  <c r="IW12"/>
  <c r="AM13"/>
  <c r="FL13"/>
  <c r="GV15"/>
  <c r="FL15"/>
  <c r="FX15"/>
  <c r="FY15" s="1"/>
  <c r="FZ15" s="1"/>
  <c r="GH15"/>
  <c r="HT15"/>
  <c r="HU15" s="1"/>
  <c r="HV15" s="1"/>
  <c r="FL17"/>
  <c r="JT17"/>
  <c r="JU17" s="1"/>
  <c r="JV17" s="1"/>
  <c r="AB18"/>
  <c r="EP18"/>
  <c r="JT18"/>
  <c r="JU18" s="1"/>
  <c r="JV18" s="1"/>
  <c r="GW19"/>
  <c r="HZ19"/>
  <c r="IA19" s="1"/>
  <c r="HS20"/>
  <c r="BI21"/>
  <c r="EP21"/>
  <c r="JH23"/>
  <c r="AC33"/>
  <c r="AD33" s="1"/>
  <c r="AE33" s="1"/>
  <c r="EQ33"/>
  <c r="ER33" s="1"/>
  <c r="ES33" s="1"/>
  <c r="AM34"/>
  <c r="AB35"/>
  <c r="EP35"/>
  <c r="JT35"/>
  <c r="JU35" s="1"/>
  <c r="JV35" s="1"/>
  <c r="GW36"/>
  <c r="FM37"/>
  <c r="FN37" s="1"/>
  <c r="FO37" s="1"/>
  <c r="FW37"/>
  <c r="GI37"/>
  <c r="GJ37" s="1"/>
  <c r="GK37" s="1"/>
  <c r="GW38"/>
  <c r="IL38"/>
  <c r="IW17"/>
  <c r="IX17"/>
  <c r="IY17" s="1"/>
  <c r="IZ17" s="1"/>
  <c r="DM18"/>
  <c r="DN18"/>
  <c r="DO18" s="1"/>
  <c r="DP18" s="1"/>
  <c r="IW18"/>
  <c r="IX18"/>
  <c r="IY18" s="1"/>
  <c r="IZ18" s="1"/>
  <c r="BU19"/>
  <c r="BV19" s="1"/>
  <c r="BW19" s="1"/>
  <c r="BT19"/>
  <c r="FX20"/>
  <c r="FY20" s="1"/>
  <c r="FZ20" s="1"/>
  <c r="FW20"/>
  <c r="KE20"/>
  <c r="KF20" s="1"/>
  <c r="KG20" s="1"/>
  <c r="KD20"/>
  <c r="AM2"/>
  <c r="EE2"/>
  <c r="GH2"/>
  <c r="IM2"/>
  <c r="IN2" s="1"/>
  <c r="IO2" s="1"/>
  <c r="KE2"/>
  <c r="KF2" s="1"/>
  <c r="KG2" s="1"/>
  <c r="AY3"/>
  <c r="AZ3" s="1"/>
  <c r="BA3" s="1"/>
  <c r="GV3"/>
  <c r="DM3"/>
  <c r="FM3"/>
  <c r="FN3" s="1"/>
  <c r="FO3" s="1"/>
  <c r="FW3"/>
  <c r="GI3"/>
  <c r="GJ3" s="1"/>
  <c r="GK3" s="1"/>
  <c r="JH3"/>
  <c r="BI4"/>
  <c r="EP4"/>
  <c r="CE5"/>
  <c r="IW5"/>
  <c r="AM6"/>
  <c r="FL6"/>
  <c r="FX6"/>
  <c r="FY6" s="1"/>
  <c r="FZ6" s="1"/>
  <c r="GH6"/>
  <c r="HT6"/>
  <c r="HU6" s="1"/>
  <c r="HV6" s="1"/>
  <c r="BJ7"/>
  <c r="BK7" s="1"/>
  <c r="BL7" s="1"/>
  <c r="GV7"/>
  <c r="DB7"/>
  <c r="FB7"/>
  <c r="FC7" s="1"/>
  <c r="FD7" s="1"/>
  <c r="HS7"/>
  <c r="JS7"/>
  <c r="AB8"/>
  <c r="BT8"/>
  <c r="EE8"/>
  <c r="GH8"/>
  <c r="BI13"/>
  <c r="EP13"/>
  <c r="GV13"/>
  <c r="EP15"/>
  <c r="GV16"/>
  <c r="DM16"/>
  <c r="JS16"/>
  <c r="AB17"/>
  <c r="BT17"/>
  <c r="CF17"/>
  <c r="CG17" s="1"/>
  <c r="CH17" s="1"/>
  <c r="EP17"/>
  <c r="GV17"/>
  <c r="AY18"/>
  <c r="AZ18" s="1"/>
  <c r="BA18" s="1"/>
  <c r="AX18"/>
  <c r="FM18"/>
  <c r="FN18" s="1"/>
  <c r="FO18" s="1"/>
  <c r="FL18"/>
  <c r="AC19"/>
  <c r="AD19" s="1"/>
  <c r="AE19" s="1"/>
  <c r="AB19"/>
  <c r="EF19"/>
  <c r="EG19" s="1"/>
  <c r="EH19" s="1"/>
  <c r="EE19"/>
  <c r="DC20"/>
  <c r="DD20" s="1"/>
  <c r="DE20" s="1"/>
  <c r="DB20"/>
  <c r="IM20"/>
  <c r="IN20" s="1"/>
  <c r="IO20" s="1"/>
  <c r="IL20"/>
  <c r="DB9"/>
  <c r="FW9"/>
  <c r="IW9"/>
  <c r="AB10"/>
  <c r="BT10"/>
  <c r="EE10"/>
  <c r="GH10"/>
  <c r="HS11"/>
  <c r="JS11"/>
  <c r="HS12"/>
  <c r="JS12"/>
  <c r="DS20"/>
  <c r="DU20" s="1"/>
  <c r="DV20" s="1"/>
  <c r="DW20" s="1"/>
  <c r="AM21"/>
  <c r="FL21"/>
  <c r="BI22"/>
  <c r="EP22"/>
  <c r="GV22"/>
  <c r="CE23"/>
  <c r="GW23"/>
  <c r="IL23"/>
  <c r="KD23"/>
  <c r="GV24"/>
  <c r="DM24"/>
  <c r="JH24"/>
  <c r="BI25"/>
  <c r="EQ25"/>
  <c r="ER25" s="1"/>
  <c r="ES25" s="1"/>
  <c r="IL25"/>
  <c r="KD25"/>
  <c r="AB26"/>
  <c r="BT26"/>
  <c r="CF26"/>
  <c r="CG26" s="1"/>
  <c r="CH26" s="1"/>
  <c r="GW26"/>
  <c r="EP26"/>
  <c r="GV26"/>
  <c r="JT26"/>
  <c r="JU26" s="1"/>
  <c r="JV26" s="1"/>
  <c r="GW27"/>
  <c r="EF27"/>
  <c r="EG27" s="1"/>
  <c r="EH27" s="1"/>
  <c r="IW27"/>
  <c r="AY28"/>
  <c r="AZ28" s="1"/>
  <c r="BA28" s="1"/>
  <c r="GV28"/>
  <c r="DM28"/>
  <c r="FM28"/>
  <c r="FN28" s="1"/>
  <c r="FO28" s="1"/>
  <c r="FW28"/>
  <c r="GI28"/>
  <c r="GJ28" s="1"/>
  <c r="GK28" s="1"/>
  <c r="JH28"/>
  <c r="CE29"/>
  <c r="GW29"/>
  <c r="IL29"/>
  <c r="KD29"/>
  <c r="GV30"/>
  <c r="DM30"/>
  <c r="JH30"/>
  <c r="CE31"/>
  <c r="GW31"/>
  <c r="IL31"/>
  <c r="KD31"/>
  <c r="AM32"/>
  <c r="FL32"/>
  <c r="AY33"/>
  <c r="AZ33" s="1"/>
  <c r="BA33" s="1"/>
  <c r="GV33"/>
  <c r="DM33"/>
  <c r="FM33"/>
  <c r="FN33" s="1"/>
  <c r="FO33" s="1"/>
  <c r="FW33"/>
  <c r="GI33"/>
  <c r="GJ33" s="1"/>
  <c r="GK33" s="1"/>
  <c r="JH33"/>
  <c r="BI34"/>
  <c r="EP34"/>
  <c r="AX35"/>
  <c r="DN35"/>
  <c r="DO35" s="1"/>
  <c r="DP35" s="1"/>
  <c r="FL35"/>
  <c r="IX35"/>
  <c r="IY35" s="1"/>
  <c r="IZ35" s="1"/>
  <c r="AB36"/>
  <c r="BT36"/>
  <c r="EE36"/>
  <c r="AC37"/>
  <c r="AD37" s="1"/>
  <c r="AE37" s="1"/>
  <c r="BU37"/>
  <c r="BV37" s="1"/>
  <c r="BW37" s="1"/>
  <c r="CE37"/>
  <c r="GW37"/>
  <c r="EQ37"/>
  <c r="ER37" s="1"/>
  <c r="ES37" s="1"/>
  <c r="IL37"/>
  <c r="KD37"/>
  <c r="AM38"/>
  <c r="FL38"/>
  <c r="JS38"/>
  <c r="AY39"/>
  <c r="AZ39" s="1"/>
  <c r="BA39" s="1"/>
  <c r="CE39"/>
  <c r="EQ39"/>
  <c r="ER39" s="1"/>
  <c r="ES39" s="1"/>
  <c r="IL39"/>
  <c r="BI40"/>
  <c r="GV42"/>
  <c r="BT43"/>
  <c r="GV21"/>
  <c r="GV32"/>
  <c r="GV38"/>
  <c r="HI40"/>
  <c r="HJ40" s="1"/>
  <c r="CE41"/>
  <c r="IW41"/>
  <c r="AB42"/>
  <c r="FL42"/>
  <c r="HH2"/>
  <c r="LO2"/>
  <c r="HZ3"/>
  <c r="IB3" s="1"/>
  <c r="IC3" s="1"/>
  <c r="ID3" s="1"/>
  <c r="LO3"/>
  <c r="HZ5"/>
  <c r="IB5" s="1"/>
  <c r="IC5" s="1"/>
  <c r="ID5" s="1"/>
  <c r="LO5"/>
  <c r="HZ8"/>
  <c r="IA8" s="1"/>
  <c r="LO8"/>
  <c r="HH10"/>
  <c r="LO10"/>
  <c r="HZ16"/>
  <c r="IB16" s="1"/>
  <c r="IC16" s="1"/>
  <c r="ID16" s="1"/>
  <c r="LO16"/>
  <c r="AN18"/>
  <c r="AO18" s="1"/>
  <c r="AP18" s="1"/>
  <c r="AM18"/>
  <c r="FB18"/>
  <c r="FC18" s="1"/>
  <c r="FD18" s="1"/>
  <c r="FA18"/>
  <c r="HH18"/>
  <c r="LO18"/>
  <c r="IL18"/>
  <c r="IM18"/>
  <c r="IN18" s="1"/>
  <c r="IO18" s="1"/>
  <c r="KD18"/>
  <c r="KE18"/>
  <c r="KF18" s="1"/>
  <c r="KG18" s="1"/>
  <c r="AN19"/>
  <c r="AO19" s="1"/>
  <c r="AP19" s="1"/>
  <c r="AM19"/>
  <c r="EQ19"/>
  <c r="ER19" s="1"/>
  <c r="ES19" s="1"/>
  <c r="EP19"/>
  <c r="FW19"/>
  <c r="FX19"/>
  <c r="FY19" s="1"/>
  <c r="FZ19" s="1"/>
  <c r="HK19"/>
  <c r="HS19"/>
  <c r="HT19"/>
  <c r="HU19" s="1"/>
  <c r="HV19" s="1"/>
  <c r="CF20"/>
  <c r="CG20" s="1"/>
  <c r="CH20" s="1"/>
  <c r="CE20"/>
  <c r="HZ20"/>
  <c r="IB20" s="1"/>
  <c r="IC20" s="1"/>
  <c r="ID20" s="1"/>
  <c r="LO20"/>
  <c r="HH20"/>
  <c r="IX20"/>
  <c r="IY20" s="1"/>
  <c r="IZ20" s="1"/>
  <c r="IW20"/>
  <c r="AY21"/>
  <c r="AZ21" s="1"/>
  <c r="BA21" s="1"/>
  <c r="AX21"/>
  <c r="EF21"/>
  <c r="EG21" s="1"/>
  <c r="EH21" s="1"/>
  <c r="EE21"/>
  <c r="GI21"/>
  <c r="GJ21" s="1"/>
  <c r="GK21" s="1"/>
  <c r="GH21"/>
  <c r="AC22"/>
  <c r="AD22" s="1"/>
  <c r="AE22" s="1"/>
  <c r="AB22"/>
  <c r="BU22"/>
  <c r="BV22" s="1"/>
  <c r="BW22" s="1"/>
  <c r="BT22"/>
  <c r="FB22"/>
  <c r="FC22" s="1"/>
  <c r="FD22" s="1"/>
  <c r="FA22"/>
  <c r="HZ22"/>
  <c r="IB22" s="1"/>
  <c r="IC22" s="1"/>
  <c r="ID22" s="1"/>
  <c r="LO22"/>
  <c r="AB2"/>
  <c r="AX2"/>
  <c r="BT2"/>
  <c r="CF2"/>
  <c r="CG2" s="1"/>
  <c r="CH2" s="1"/>
  <c r="GW2"/>
  <c r="DN2"/>
  <c r="DO2" s="1"/>
  <c r="DP2" s="1"/>
  <c r="EP2"/>
  <c r="FL2"/>
  <c r="GV2"/>
  <c r="IX2"/>
  <c r="IY2" s="1"/>
  <c r="IZ2" s="1"/>
  <c r="JT2"/>
  <c r="JU2" s="1"/>
  <c r="JV2" s="1"/>
  <c r="BJ3"/>
  <c r="BK3" s="1"/>
  <c r="BL3" s="1"/>
  <c r="DB3"/>
  <c r="DS3"/>
  <c r="DU3" s="1"/>
  <c r="DV3" s="1"/>
  <c r="DW3" s="1"/>
  <c r="EF3"/>
  <c r="EG3" s="1"/>
  <c r="EH3" s="1"/>
  <c r="FB3"/>
  <c r="FC3" s="1"/>
  <c r="FD3" s="1"/>
  <c r="HS3"/>
  <c r="IW3"/>
  <c r="JS3"/>
  <c r="AB4"/>
  <c r="AX4"/>
  <c r="BT4"/>
  <c r="EE4"/>
  <c r="FA4"/>
  <c r="HI4"/>
  <c r="HJ4" s="1"/>
  <c r="DB5"/>
  <c r="DS5"/>
  <c r="DT5" s="1"/>
  <c r="FW5"/>
  <c r="HS5"/>
  <c r="IL5"/>
  <c r="JH5"/>
  <c r="KD5"/>
  <c r="AB6"/>
  <c r="AX6"/>
  <c r="BT6"/>
  <c r="EE6"/>
  <c r="FA6"/>
  <c r="HI6"/>
  <c r="HJ6" s="1"/>
  <c r="AC7"/>
  <c r="AD7" s="1"/>
  <c r="AE7" s="1"/>
  <c r="AY7"/>
  <c r="AZ7" s="1"/>
  <c r="BA7" s="1"/>
  <c r="BU7"/>
  <c r="BV7" s="1"/>
  <c r="BW7" s="1"/>
  <c r="CE7"/>
  <c r="DM7"/>
  <c r="EQ7"/>
  <c r="ER7" s="1"/>
  <c r="ES7" s="1"/>
  <c r="FM7"/>
  <c r="FN7" s="1"/>
  <c r="FO7" s="1"/>
  <c r="FW7"/>
  <c r="GI7"/>
  <c r="GJ7" s="1"/>
  <c r="GK7" s="1"/>
  <c r="IL7"/>
  <c r="JH7"/>
  <c r="KD7"/>
  <c r="AM8"/>
  <c r="BI8"/>
  <c r="GW8"/>
  <c r="EP8"/>
  <c r="FL8"/>
  <c r="GV8"/>
  <c r="CE9"/>
  <c r="DM9"/>
  <c r="IL9"/>
  <c r="JH9"/>
  <c r="KD9"/>
  <c r="AM10"/>
  <c r="BI10"/>
  <c r="CR10"/>
  <c r="CS10" s="1"/>
  <c r="GW10"/>
  <c r="EP10"/>
  <c r="FL10"/>
  <c r="GV10"/>
  <c r="CR11"/>
  <c r="CS11" s="1"/>
  <c r="CE11"/>
  <c r="DM11"/>
  <c r="IL11"/>
  <c r="JH11"/>
  <c r="KD11"/>
  <c r="CE12"/>
  <c r="DM12"/>
  <c r="IL12"/>
  <c r="JH12"/>
  <c r="KD12"/>
  <c r="AB13"/>
  <c r="AX13"/>
  <c r="BT13"/>
  <c r="EE13"/>
  <c r="FA13"/>
  <c r="GH13"/>
  <c r="EE15"/>
  <c r="FA15"/>
  <c r="HI15"/>
  <c r="HJ15" s="1"/>
  <c r="DB16"/>
  <c r="DS16"/>
  <c r="DU16" s="1"/>
  <c r="DV16" s="1"/>
  <c r="DW16" s="1"/>
  <c r="FW16"/>
  <c r="HS16"/>
  <c r="IL16"/>
  <c r="JH16"/>
  <c r="KD16"/>
  <c r="AM17"/>
  <c r="BI17"/>
  <c r="EE17"/>
  <c r="FA17"/>
  <c r="GH17"/>
  <c r="IM17"/>
  <c r="IN17" s="1"/>
  <c r="IO17" s="1"/>
  <c r="JI17"/>
  <c r="JJ17" s="1"/>
  <c r="JK17" s="1"/>
  <c r="KE17"/>
  <c r="KF17" s="1"/>
  <c r="KG17" s="1"/>
  <c r="CR21"/>
  <c r="CS21" s="1"/>
  <c r="HH4"/>
  <c r="LO4"/>
  <c r="HH6"/>
  <c r="LO6"/>
  <c r="HZ7"/>
  <c r="IB7" s="1"/>
  <c r="IC7" s="1"/>
  <c r="ID7" s="1"/>
  <c r="LO7"/>
  <c r="HZ9"/>
  <c r="IB9" s="1"/>
  <c r="IC9" s="1"/>
  <c r="ID9" s="1"/>
  <c r="LO9"/>
  <c r="HZ11"/>
  <c r="IB11" s="1"/>
  <c r="IC11" s="1"/>
  <c r="ID11" s="1"/>
  <c r="LO11"/>
  <c r="HZ12"/>
  <c r="IA12" s="1"/>
  <c r="LO12"/>
  <c r="HZ13"/>
  <c r="IA13" s="1"/>
  <c r="LO13"/>
  <c r="HH15"/>
  <c r="LO15"/>
  <c r="HH17"/>
  <c r="LO17"/>
  <c r="BJ18"/>
  <c r="BK18" s="1"/>
  <c r="BL18" s="1"/>
  <c r="BI18"/>
  <c r="EF18"/>
  <c r="EG18" s="1"/>
  <c r="EH18" s="1"/>
  <c r="EE18"/>
  <c r="GI18"/>
  <c r="GJ18" s="1"/>
  <c r="GK18" s="1"/>
  <c r="GH18"/>
  <c r="JH18"/>
  <c r="JI18"/>
  <c r="JJ18" s="1"/>
  <c r="JK18" s="1"/>
  <c r="BJ19"/>
  <c r="BK19" s="1"/>
  <c r="BL19" s="1"/>
  <c r="BI19"/>
  <c r="FM19"/>
  <c r="FN19" s="1"/>
  <c r="FO19" s="1"/>
  <c r="FL19"/>
  <c r="GI19"/>
  <c r="GJ19" s="1"/>
  <c r="GK19" s="1"/>
  <c r="GH19"/>
  <c r="DN20"/>
  <c r="DO20" s="1"/>
  <c r="DP20" s="1"/>
  <c r="DM20"/>
  <c r="JT20"/>
  <c r="JU20" s="1"/>
  <c r="JV20" s="1"/>
  <c r="JS20"/>
  <c r="AC21"/>
  <c r="AD21" s="1"/>
  <c r="AE21" s="1"/>
  <c r="AB21"/>
  <c r="BU21"/>
  <c r="BV21" s="1"/>
  <c r="BW21" s="1"/>
  <c r="BT21"/>
  <c r="FB21"/>
  <c r="FC21" s="1"/>
  <c r="FD21" s="1"/>
  <c r="FA21"/>
  <c r="HZ21"/>
  <c r="LO21"/>
  <c r="AY22"/>
  <c r="AZ22" s="1"/>
  <c r="BA22" s="1"/>
  <c r="AX22"/>
  <c r="EF22"/>
  <c r="EG22" s="1"/>
  <c r="EH22" s="1"/>
  <c r="EE22"/>
  <c r="GI22"/>
  <c r="GJ22" s="1"/>
  <c r="GK22" s="1"/>
  <c r="GH22"/>
  <c r="GW5"/>
  <c r="DS7"/>
  <c r="DU7" s="1"/>
  <c r="DV7" s="1"/>
  <c r="DW7" s="1"/>
  <c r="DS9"/>
  <c r="GT9" s="1"/>
  <c r="DS11"/>
  <c r="GT11" s="1"/>
  <c r="DS12"/>
  <c r="GO12" s="1"/>
  <c r="CR13"/>
  <c r="CS13" s="1"/>
  <c r="GW16"/>
  <c r="CR22"/>
  <c r="HH19"/>
  <c r="LO19"/>
  <c r="HZ23"/>
  <c r="IA23" s="1"/>
  <c r="LO23"/>
  <c r="HZ24"/>
  <c r="IB24" s="1"/>
  <c r="IC24" s="1"/>
  <c r="ID24" s="1"/>
  <c r="LO24"/>
  <c r="HZ25"/>
  <c r="IB25" s="1"/>
  <c r="IC25" s="1"/>
  <c r="ID25" s="1"/>
  <c r="LO25"/>
  <c r="HZ28"/>
  <c r="IB28" s="1"/>
  <c r="IC28" s="1"/>
  <c r="ID28" s="1"/>
  <c r="LO28"/>
  <c r="HZ29"/>
  <c r="IB29" s="1"/>
  <c r="IC29" s="1"/>
  <c r="ID29" s="1"/>
  <c r="LO29"/>
  <c r="HZ30"/>
  <c r="IB30" s="1"/>
  <c r="IC30" s="1"/>
  <c r="ID30" s="1"/>
  <c r="LO30"/>
  <c r="HZ31"/>
  <c r="IA31" s="1"/>
  <c r="LO31"/>
  <c r="HZ33"/>
  <c r="IB33" s="1"/>
  <c r="IC33" s="1"/>
  <c r="ID33" s="1"/>
  <c r="LO33"/>
  <c r="HH36"/>
  <c r="LO36"/>
  <c r="HZ37"/>
  <c r="IB37" s="1"/>
  <c r="IC37" s="1"/>
  <c r="ID37" s="1"/>
  <c r="LO37"/>
  <c r="HZ38"/>
  <c r="LO38"/>
  <c r="GW20"/>
  <c r="DB23"/>
  <c r="DS23"/>
  <c r="GO23" s="1"/>
  <c r="FW23"/>
  <c r="HS23"/>
  <c r="IW23"/>
  <c r="JS23"/>
  <c r="DB24"/>
  <c r="DS24"/>
  <c r="GO24" s="1"/>
  <c r="FW24"/>
  <c r="HS24"/>
  <c r="IW24"/>
  <c r="JS24"/>
  <c r="AB25"/>
  <c r="AX25"/>
  <c r="BT25"/>
  <c r="EE25"/>
  <c r="FB25"/>
  <c r="FC25" s="1"/>
  <c r="FD25" s="1"/>
  <c r="HS25"/>
  <c r="IW25"/>
  <c r="JS25"/>
  <c r="AM26"/>
  <c r="BI26"/>
  <c r="EE26"/>
  <c r="FA26"/>
  <c r="GH26"/>
  <c r="IM26"/>
  <c r="IN26" s="1"/>
  <c r="IO26" s="1"/>
  <c r="JI26"/>
  <c r="JJ26" s="1"/>
  <c r="JK26" s="1"/>
  <c r="KE26"/>
  <c r="KF26" s="1"/>
  <c r="KG26" s="1"/>
  <c r="AC27"/>
  <c r="AD27" s="1"/>
  <c r="AE27" s="1"/>
  <c r="AY27"/>
  <c r="AZ27" s="1"/>
  <c r="BA27" s="1"/>
  <c r="BU27"/>
  <c r="BV27" s="1"/>
  <c r="BW27" s="1"/>
  <c r="CE27"/>
  <c r="DM27"/>
  <c r="EQ27"/>
  <c r="ER27" s="1"/>
  <c r="ES27" s="1"/>
  <c r="FM27"/>
  <c r="FN27" s="1"/>
  <c r="FO27" s="1"/>
  <c r="FW27"/>
  <c r="GI27"/>
  <c r="GJ27" s="1"/>
  <c r="GK27" s="1"/>
  <c r="IL27"/>
  <c r="JH27"/>
  <c r="KD27"/>
  <c r="BJ28"/>
  <c r="BK28" s="1"/>
  <c r="BL28" s="1"/>
  <c r="DB28"/>
  <c r="DS28"/>
  <c r="DU28" s="1"/>
  <c r="DV28" s="1"/>
  <c r="DW28" s="1"/>
  <c r="EF28"/>
  <c r="EG28" s="1"/>
  <c r="EH28" s="1"/>
  <c r="FB28"/>
  <c r="FC28" s="1"/>
  <c r="FD28" s="1"/>
  <c r="HS28"/>
  <c r="IW28"/>
  <c r="JS28"/>
  <c r="DB29"/>
  <c r="DS29"/>
  <c r="GO29" s="1"/>
  <c r="FW29"/>
  <c r="HS29"/>
  <c r="IW29"/>
  <c r="JS29"/>
  <c r="DB30"/>
  <c r="DS30"/>
  <c r="GO30" s="1"/>
  <c r="FW30"/>
  <c r="HS30"/>
  <c r="IW30"/>
  <c r="JS30"/>
  <c r="DB31"/>
  <c r="DS31"/>
  <c r="GO31" s="1"/>
  <c r="FW31"/>
  <c r="HS31"/>
  <c r="IW31"/>
  <c r="JS31"/>
  <c r="AB32"/>
  <c r="AX32"/>
  <c r="BT32"/>
  <c r="EE32"/>
  <c r="FA32"/>
  <c r="GH32"/>
  <c r="BJ33"/>
  <c r="BK33" s="1"/>
  <c r="BL33" s="1"/>
  <c r="DB33"/>
  <c r="DS33"/>
  <c r="DU33" s="1"/>
  <c r="DV33" s="1"/>
  <c r="DW33" s="1"/>
  <c r="EF33"/>
  <c r="EG33" s="1"/>
  <c r="EH33" s="1"/>
  <c r="FB33"/>
  <c r="FC33" s="1"/>
  <c r="FD33" s="1"/>
  <c r="HS33"/>
  <c r="IW33"/>
  <c r="JS33"/>
  <c r="AB34"/>
  <c r="AX34"/>
  <c r="BT34"/>
  <c r="EE34"/>
  <c r="FA34"/>
  <c r="HI34"/>
  <c r="HJ34" s="1"/>
  <c r="AM35"/>
  <c r="BI35"/>
  <c r="EE35"/>
  <c r="FA35"/>
  <c r="GH35"/>
  <c r="IM35"/>
  <c r="IN35" s="1"/>
  <c r="IO35" s="1"/>
  <c r="JI35"/>
  <c r="JJ35" s="1"/>
  <c r="JK35" s="1"/>
  <c r="KE35"/>
  <c r="KF35" s="1"/>
  <c r="KG35" s="1"/>
  <c r="AM36"/>
  <c r="BI36"/>
  <c r="EP36"/>
  <c r="FL36"/>
  <c r="FX36"/>
  <c r="FY36" s="1"/>
  <c r="FZ36" s="1"/>
  <c r="GH36"/>
  <c r="HT36"/>
  <c r="HU36" s="1"/>
  <c r="HV36" s="1"/>
  <c r="BJ37"/>
  <c r="BK37" s="1"/>
  <c r="BL37" s="1"/>
  <c r="DB37"/>
  <c r="DS37"/>
  <c r="DU37" s="1"/>
  <c r="DV37" s="1"/>
  <c r="DW37" s="1"/>
  <c r="EF37"/>
  <c r="EG37" s="1"/>
  <c r="EH37" s="1"/>
  <c r="FB37"/>
  <c r="FC37" s="1"/>
  <c r="FD37" s="1"/>
  <c r="HS37"/>
  <c r="IW37"/>
  <c r="JS37"/>
  <c r="AB38"/>
  <c r="AX38"/>
  <c r="BT38"/>
  <c r="EE38"/>
  <c r="FA38"/>
  <c r="GH38"/>
  <c r="JH38"/>
  <c r="KD38"/>
  <c r="AN39"/>
  <c r="AO39" s="1"/>
  <c r="AP39" s="1"/>
  <c r="BJ39"/>
  <c r="BK39" s="1"/>
  <c r="BL39" s="1"/>
  <c r="BT39"/>
  <c r="DB39"/>
  <c r="DS39"/>
  <c r="DU39" s="1"/>
  <c r="DV39" s="1"/>
  <c r="DW39" s="1"/>
  <c r="EF39"/>
  <c r="EG39" s="1"/>
  <c r="EH39" s="1"/>
  <c r="FB39"/>
  <c r="FC39" s="1"/>
  <c r="FD39" s="1"/>
  <c r="HZ39"/>
  <c r="IB39" s="1"/>
  <c r="IC39" s="1"/>
  <c r="ID39" s="1"/>
  <c r="HS39"/>
  <c r="IW39"/>
  <c r="AB40"/>
  <c r="AX40"/>
  <c r="EP40"/>
  <c r="FL40"/>
  <c r="FX40"/>
  <c r="FY40" s="1"/>
  <c r="FZ40" s="1"/>
  <c r="GH40"/>
  <c r="HT40"/>
  <c r="HU40" s="1"/>
  <c r="HV40" s="1"/>
  <c r="BT41"/>
  <c r="DB41"/>
  <c r="DS41"/>
  <c r="DU41" s="1"/>
  <c r="DV41" s="1"/>
  <c r="DW41" s="1"/>
  <c r="FW41"/>
  <c r="HZ41"/>
  <c r="IB41" s="1"/>
  <c r="IC41" s="1"/>
  <c r="ID41" s="1"/>
  <c r="HS41"/>
  <c r="IL41"/>
  <c r="JH41"/>
  <c r="AM42"/>
  <c r="BI42"/>
  <c r="EE42"/>
  <c r="FA42"/>
  <c r="GH42"/>
  <c r="CE43"/>
  <c r="DM43"/>
  <c r="HH43"/>
  <c r="IL43"/>
  <c r="JH43"/>
  <c r="HH26"/>
  <c r="LO26"/>
  <c r="HZ27"/>
  <c r="IB27" s="1"/>
  <c r="IC27" s="1"/>
  <c r="ID27" s="1"/>
  <c r="LO27"/>
  <c r="HZ32"/>
  <c r="IA32" s="1"/>
  <c r="LO32"/>
  <c r="HH34"/>
  <c r="LO34"/>
  <c r="HH35"/>
  <c r="LO35"/>
  <c r="HK36"/>
  <c r="HK38"/>
  <c r="CR25"/>
  <c r="CS25" s="1"/>
  <c r="DS27"/>
  <c r="DU27" s="1"/>
  <c r="DV27" s="1"/>
  <c r="DW27" s="1"/>
  <c r="CR32"/>
  <c r="CS32" s="1"/>
  <c r="HZ36"/>
  <c r="IA36" s="1"/>
  <c r="CR38"/>
  <c r="CS38" s="1"/>
  <c r="HZ40"/>
  <c r="IA40" s="1"/>
  <c r="GW41"/>
  <c r="CR42"/>
  <c r="CS42" s="1"/>
  <c r="DS43"/>
  <c r="GO43" s="1"/>
  <c r="FW43"/>
  <c r="MC30" i="39"/>
  <c r="MD30" s="1"/>
  <c r="MC32"/>
  <c r="MD32" s="1"/>
  <c r="MB2"/>
  <c r="LW52"/>
  <c r="LX52" s="1"/>
  <c r="LY52" s="1"/>
  <c r="KP21"/>
  <c r="KQ21" s="1"/>
  <c r="KR21" s="1"/>
  <c r="MB21"/>
  <c r="LL67"/>
  <c r="LM67" s="1"/>
  <c r="LN67" s="1"/>
  <c r="LW57"/>
  <c r="LX57" s="1"/>
  <c r="LY57" s="1"/>
  <c r="KP49"/>
  <c r="KQ49" s="1"/>
  <c r="KR49" s="1"/>
  <c r="LW39"/>
  <c r="LX39" s="1"/>
  <c r="LY39" s="1"/>
  <c r="LL63"/>
  <c r="LM63" s="1"/>
  <c r="LN63" s="1"/>
  <c r="LW54"/>
  <c r="LX54" s="1"/>
  <c r="LY54" s="1"/>
  <c r="KP38"/>
  <c r="KQ38" s="1"/>
  <c r="KR38" s="1"/>
  <c r="LW64"/>
  <c r="LX64" s="1"/>
  <c r="LY64" s="1"/>
  <c r="KP62"/>
  <c r="KQ62" s="1"/>
  <c r="KR62" s="1"/>
  <c r="LW50"/>
  <c r="LX50" s="1"/>
  <c r="LY50" s="1"/>
  <c r="MB49"/>
  <c r="LW46"/>
  <c r="LX46" s="1"/>
  <c r="LY46" s="1"/>
  <c r="LA43"/>
  <c r="LB43" s="1"/>
  <c r="LC43" s="1"/>
  <c r="LL66"/>
  <c r="LM66" s="1"/>
  <c r="LN66" s="1"/>
  <c r="KP61"/>
  <c r="KQ61" s="1"/>
  <c r="KR61" s="1"/>
  <c r="LW59"/>
  <c r="LX59" s="1"/>
  <c r="LY59" s="1"/>
  <c r="LW58"/>
  <c r="LX58" s="1"/>
  <c r="LY58" s="1"/>
  <c r="LA53"/>
  <c r="LB53" s="1"/>
  <c r="LC53" s="1"/>
  <c r="LL51"/>
  <c r="LM51" s="1"/>
  <c r="LN51" s="1"/>
  <c r="KP47"/>
  <c r="KQ47" s="1"/>
  <c r="KR47" s="1"/>
  <c r="LW45"/>
  <c r="LX45" s="1"/>
  <c r="LY45" s="1"/>
  <c r="KP44"/>
  <c r="KQ44" s="1"/>
  <c r="KR44" s="1"/>
  <c r="LW42"/>
  <c r="LX42" s="1"/>
  <c r="LY42" s="1"/>
  <c r="LW41"/>
  <c r="LX41" s="1"/>
  <c r="LY41" s="1"/>
  <c r="MB38"/>
  <c r="LA37"/>
  <c r="LB37" s="1"/>
  <c r="LC37" s="1"/>
  <c r="KP67"/>
  <c r="KQ67" s="1"/>
  <c r="KR67" s="1"/>
  <c r="LL65"/>
  <c r="LM65" s="1"/>
  <c r="LN65" s="1"/>
  <c r="LA64"/>
  <c r="LB64" s="1"/>
  <c r="LC64" s="1"/>
  <c r="MC62"/>
  <c r="MD62" s="1"/>
  <c r="LA60"/>
  <c r="LB60" s="1"/>
  <c r="LC60" s="1"/>
  <c r="LA59"/>
  <c r="LB59" s="1"/>
  <c r="LC59" s="1"/>
  <c r="LA56"/>
  <c r="LB56" s="1"/>
  <c r="LC56" s="1"/>
  <c r="LW55"/>
  <c r="LX55" s="1"/>
  <c r="LY55" s="1"/>
  <c r="LA52"/>
  <c r="LB52" s="1"/>
  <c r="LC52" s="1"/>
  <c r="KP51"/>
  <c r="KQ51" s="1"/>
  <c r="KR51" s="1"/>
  <c r="LA48"/>
  <c r="LB48" s="1"/>
  <c r="LC48" s="1"/>
  <c r="LL47"/>
  <c r="LM47" s="1"/>
  <c r="LN47" s="1"/>
  <c r="MB47"/>
  <c r="LA42"/>
  <c r="LB42" s="1"/>
  <c r="LC42" s="1"/>
  <c r="LW40"/>
  <c r="LX40" s="1"/>
  <c r="LY40" s="1"/>
  <c r="LW37"/>
  <c r="LX37" s="1"/>
  <c r="LY37" s="1"/>
  <c r="LL36"/>
  <c r="LM36" s="1"/>
  <c r="LN36" s="1"/>
  <c r="MB36"/>
  <c r="MB51"/>
  <c r="MB67"/>
  <c r="MC66"/>
  <c r="MD66" s="1"/>
  <c r="KP66"/>
  <c r="KQ66" s="1"/>
  <c r="KR66" s="1"/>
  <c r="KP65"/>
  <c r="KQ65" s="1"/>
  <c r="KR65" s="1"/>
  <c r="KP63"/>
  <c r="KQ63" s="1"/>
  <c r="KR63" s="1"/>
  <c r="LL62"/>
  <c r="LM62" s="1"/>
  <c r="LN62" s="1"/>
  <c r="LL61"/>
  <c r="LM61" s="1"/>
  <c r="LN61" s="1"/>
  <c r="LW60"/>
  <c r="LX60" s="1"/>
  <c r="LY60" s="1"/>
  <c r="LA58"/>
  <c r="LB58" s="1"/>
  <c r="LC58" s="1"/>
  <c r="LA57"/>
  <c r="LB57" s="1"/>
  <c r="LC57" s="1"/>
  <c r="LW56"/>
  <c r="LX56" s="1"/>
  <c r="LY56" s="1"/>
  <c r="LA55"/>
  <c r="LB55" s="1"/>
  <c r="LC55" s="1"/>
  <c r="LA54"/>
  <c r="LB54" s="1"/>
  <c r="LC54" s="1"/>
  <c r="LW53"/>
  <c r="LX53" s="1"/>
  <c r="LY53" s="1"/>
  <c r="LA50"/>
  <c r="LB50" s="1"/>
  <c r="LC50" s="1"/>
  <c r="LL49"/>
  <c r="LM49" s="1"/>
  <c r="LN49" s="1"/>
  <c r="LW48"/>
  <c r="LX48" s="1"/>
  <c r="LY48" s="1"/>
  <c r="LA46"/>
  <c r="LB46" s="1"/>
  <c r="LC46" s="1"/>
  <c r="LA45"/>
  <c r="LB45" s="1"/>
  <c r="LC45" s="1"/>
  <c r="LL44"/>
  <c r="LM44" s="1"/>
  <c r="LN44" s="1"/>
  <c r="LW43"/>
  <c r="LX43" s="1"/>
  <c r="LY43" s="1"/>
  <c r="LA41"/>
  <c r="LB41" s="1"/>
  <c r="LC41" s="1"/>
  <c r="LA40"/>
  <c r="LB40" s="1"/>
  <c r="LC40" s="1"/>
  <c r="LA39"/>
  <c r="LB39" s="1"/>
  <c r="LC39" s="1"/>
  <c r="LL38"/>
  <c r="LM38" s="1"/>
  <c r="LN38" s="1"/>
  <c r="KP8"/>
  <c r="KQ8" s="1"/>
  <c r="KR8" s="1"/>
  <c r="MB8"/>
  <c r="LW5"/>
  <c r="LX5" s="1"/>
  <c r="LY5" s="1"/>
  <c r="MB63"/>
  <c r="LW22"/>
  <c r="LX22" s="1"/>
  <c r="LY22" s="1"/>
  <c r="LW66"/>
  <c r="LX66" s="1"/>
  <c r="LY66" s="1"/>
  <c r="LA66"/>
  <c r="LB66" s="1"/>
  <c r="LC66" s="1"/>
  <c r="LW65"/>
  <c r="LX65" s="1"/>
  <c r="LY65" s="1"/>
  <c r="LA65"/>
  <c r="LB65" s="1"/>
  <c r="LC65" s="1"/>
  <c r="MB65"/>
  <c r="LW62"/>
  <c r="LX62" s="1"/>
  <c r="LY62" s="1"/>
  <c r="LA62"/>
  <c r="LB62" s="1"/>
  <c r="LC62" s="1"/>
  <c r="MB61"/>
  <c r="LL60"/>
  <c r="LM60" s="1"/>
  <c r="LN60" s="1"/>
  <c r="KP60"/>
  <c r="KQ60" s="1"/>
  <c r="KR60" s="1"/>
  <c r="MC58"/>
  <c r="MD58" s="1"/>
  <c r="LL58"/>
  <c r="LM58" s="1"/>
  <c r="LN58" s="1"/>
  <c r="KP58"/>
  <c r="KQ58" s="1"/>
  <c r="KR58" s="1"/>
  <c r="MC56"/>
  <c r="MD56" s="1"/>
  <c r="LL56"/>
  <c r="LM56" s="1"/>
  <c r="LN56" s="1"/>
  <c r="KP56"/>
  <c r="KQ56" s="1"/>
  <c r="KR56" s="1"/>
  <c r="MC55"/>
  <c r="MD55" s="1"/>
  <c r="LL55"/>
  <c r="LM55" s="1"/>
  <c r="LN55" s="1"/>
  <c r="KP55"/>
  <c r="KQ55" s="1"/>
  <c r="KR55" s="1"/>
  <c r="MC53"/>
  <c r="MD53" s="1"/>
  <c r="LL53"/>
  <c r="LM53" s="1"/>
  <c r="LN53" s="1"/>
  <c r="KP53"/>
  <c r="KQ53" s="1"/>
  <c r="KR53" s="1"/>
  <c r="MC50"/>
  <c r="MD50" s="1"/>
  <c r="LL50"/>
  <c r="LM50" s="1"/>
  <c r="LN50" s="1"/>
  <c r="KP50"/>
  <c r="KQ50" s="1"/>
  <c r="KR50" s="1"/>
  <c r="MC48"/>
  <c r="MD48" s="1"/>
  <c r="LL48"/>
  <c r="LM48" s="1"/>
  <c r="LN48" s="1"/>
  <c r="KP48"/>
  <c r="KQ48" s="1"/>
  <c r="KR48" s="1"/>
  <c r="LL46"/>
  <c r="LM46" s="1"/>
  <c r="LN46" s="1"/>
  <c r="KP46"/>
  <c r="KQ46" s="1"/>
  <c r="KR46" s="1"/>
  <c r="MC43"/>
  <c r="MD43" s="1"/>
  <c r="LL43"/>
  <c r="LM43" s="1"/>
  <c r="LN43" s="1"/>
  <c r="KP43"/>
  <c r="KQ43" s="1"/>
  <c r="KR43" s="1"/>
  <c r="MC41"/>
  <c r="MD41" s="1"/>
  <c r="LL41"/>
  <c r="LM41" s="1"/>
  <c r="LN41" s="1"/>
  <c r="KP41"/>
  <c r="KQ41" s="1"/>
  <c r="KR41" s="1"/>
  <c r="LL40"/>
  <c r="LM40" s="1"/>
  <c r="LN40" s="1"/>
  <c r="KP40"/>
  <c r="KQ40" s="1"/>
  <c r="KR40" s="1"/>
  <c r="KP11"/>
  <c r="KQ11" s="1"/>
  <c r="KR11" s="1"/>
  <c r="MB11"/>
  <c r="LW10"/>
  <c r="LX10" s="1"/>
  <c r="LY10" s="1"/>
  <c r="KP9"/>
  <c r="KQ9" s="1"/>
  <c r="KR9" s="1"/>
  <c r="LW7"/>
  <c r="LX7" s="1"/>
  <c r="LY7" s="1"/>
  <c r="KP6"/>
  <c r="KQ6" s="1"/>
  <c r="KR6" s="1"/>
  <c r="LW4"/>
  <c r="LX4" s="1"/>
  <c r="LY4" s="1"/>
  <c r="KP3"/>
  <c r="KQ3" s="1"/>
  <c r="KR3" s="1"/>
  <c r="MB60"/>
  <c r="MB46"/>
  <c r="MB40"/>
  <c r="KP23"/>
  <c r="KQ23" s="1"/>
  <c r="KR23" s="1"/>
  <c r="LW20"/>
  <c r="LX20" s="1"/>
  <c r="LY20" s="1"/>
  <c r="MB64"/>
  <c r="MB57"/>
  <c r="LW67"/>
  <c r="LX67" s="1"/>
  <c r="LY67" s="1"/>
  <c r="LA67"/>
  <c r="LB67" s="1"/>
  <c r="LC67" s="1"/>
  <c r="ME66"/>
  <c r="MF66" s="1"/>
  <c r="MG66" s="1"/>
  <c r="MB66"/>
  <c r="MC64"/>
  <c r="LL64"/>
  <c r="LM64" s="1"/>
  <c r="LN64" s="1"/>
  <c r="KP64"/>
  <c r="KQ64" s="1"/>
  <c r="KR64" s="1"/>
  <c r="LW63"/>
  <c r="LX63" s="1"/>
  <c r="LY63" s="1"/>
  <c r="LA63"/>
  <c r="LB63" s="1"/>
  <c r="LC63" s="1"/>
  <c r="ME62"/>
  <c r="MF62" s="1"/>
  <c r="MG62" s="1"/>
  <c r="MB62"/>
  <c r="LW61"/>
  <c r="LX61" s="1"/>
  <c r="LY61" s="1"/>
  <c r="LA61"/>
  <c r="LB61" s="1"/>
  <c r="LC61" s="1"/>
  <c r="MC59"/>
  <c r="LL59"/>
  <c r="LM59" s="1"/>
  <c r="LN59" s="1"/>
  <c r="KP59"/>
  <c r="KQ59" s="1"/>
  <c r="KR59" s="1"/>
  <c r="MB58"/>
  <c r="MC57"/>
  <c r="LL57"/>
  <c r="LM57" s="1"/>
  <c r="LN57" s="1"/>
  <c r="KP57"/>
  <c r="KQ57" s="1"/>
  <c r="KR57" s="1"/>
  <c r="MB56"/>
  <c r="MB55"/>
  <c r="MC54"/>
  <c r="LL54"/>
  <c r="LM54" s="1"/>
  <c r="LN54" s="1"/>
  <c r="KP54"/>
  <c r="KQ54" s="1"/>
  <c r="KR54" s="1"/>
  <c r="MB53"/>
  <c r="MC52"/>
  <c r="LL52"/>
  <c r="LM52" s="1"/>
  <c r="LN52" s="1"/>
  <c r="KP52"/>
  <c r="KQ52" s="1"/>
  <c r="KR52" s="1"/>
  <c r="LW51"/>
  <c r="LX51" s="1"/>
  <c r="LY51" s="1"/>
  <c r="LA51"/>
  <c r="LB51" s="1"/>
  <c r="LC51" s="1"/>
  <c r="MB50"/>
  <c r="LW49"/>
  <c r="LX49" s="1"/>
  <c r="LY49" s="1"/>
  <c r="LA49"/>
  <c r="LB49" s="1"/>
  <c r="LC49" s="1"/>
  <c r="MB48"/>
  <c r="LW47"/>
  <c r="LX47" s="1"/>
  <c r="LY47" s="1"/>
  <c r="LA47"/>
  <c r="LB47" s="1"/>
  <c r="LC47" s="1"/>
  <c r="MC45"/>
  <c r="LL45"/>
  <c r="LM45" s="1"/>
  <c r="LN45" s="1"/>
  <c r="KP45"/>
  <c r="KQ45" s="1"/>
  <c r="KR45" s="1"/>
  <c r="LW44"/>
  <c r="LX44" s="1"/>
  <c r="LY44" s="1"/>
  <c r="LA44"/>
  <c r="LB44" s="1"/>
  <c r="LC44" s="1"/>
  <c r="MB43"/>
  <c r="MC42"/>
  <c r="LL42"/>
  <c r="LM42" s="1"/>
  <c r="LN42" s="1"/>
  <c r="KP42"/>
  <c r="KQ42" s="1"/>
  <c r="KR42" s="1"/>
  <c r="MB41"/>
  <c r="MC39"/>
  <c r="LL39"/>
  <c r="LM39" s="1"/>
  <c r="LN39" s="1"/>
  <c r="KP39"/>
  <c r="KQ39" s="1"/>
  <c r="KR39" s="1"/>
  <c r="LW38"/>
  <c r="LX38" s="1"/>
  <c r="LY38" s="1"/>
  <c r="LA38"/>
  <c r="LB38" s="1"/>
  <c r="LC38" s="1"/>
  <c r="MC37"/>
  <c r="LL37"/>
  <c r="LM37" s="1"/>
  <c r="LN37" s="1"/>
  <c r="KP37"/>
  <c r="KQ37" s="1"/>
  <c r="KR37" s="1"/>
  <c r="LW36"/>
  <c r="LX36" s="1"/>
  <c r="LY36" s="1"/>
  <c r="LA36"/>
  <c r="LB36" s="1"/>
  <c r="LC36" s="1"/>
  <c r="MC10"/>
  <c r="MD10" s="1"/>
  <c r="LA10"/>
  <c r="LB10" s="1"/>
  <c r="LC10" s="1"/>
  <c r="MB10"/>
  <c r="LL9"/>
  <c r="LM9" s="1"/>
  <c r="LN9" s="1"/>
  <c r="LL8"/>
  <c r="LM8" s="1"/>
  <c r="LN8" s="1"/>
  <c r="MC7"/>
  <c r="MD7" s="1"/>
  <c r="LA7"/>
  <c r="LB7" s="1"/>
  <c r="LC7" s="1"/>
  <c r="MB7"/>
  <c r="LL6"/>
  <c r="LM6" s="1"/>
  <c r="LN6" s="1"/>
  <c r="MC5"/>
  <c r="MD5" s="1"/>
  <c r="LA5"/>
  <c r="LB5" s="1"/>
  <c r="LC5" s="1"/>
  <c r="MB5"/>
  <c r="MC4"/>
  <c r="MD4" s="1"/>
  <c r="LA4"/>
  <c r="LB4" s="1"/>
  <c r="LC4" s="1"/>
  <c r="MB4"/>
  <c r="LL3"/>
  <c r="LM3" s="1"/>
  <c r="LN3" s="1"/>
  <c r="MB59"/>
  <c r="MB54"/>
  <c r="MB52"/>
  <c r="MB45"/>
  <c r="MB42"/>
  <c r="MB39"/>
  <c r="MB37"/>
  <c r="LL23"/>
  <c r="LM23" s="1"/>
  <c r="LN23" s="1"/>
  <c r="MC22"/>
  <c r="MD22" s="1"/>
  <c r="LA22"/>
  <c r="LB22" s="1"/>
  <c r="LC22" s="1"/>
  <c r="MB22"/>
  <c r="LL21"/>
  <c r="LM21" s="1"/>
  <c r="LN21" s="1"/>
  <c r="MC20"/>
  <c r="MD20" s="1"/>
  <c r="LA20"/>
  <c r="LB20" s="1"/>
  <c r="LC20" s="1"/>
  <c r="MB20"/>
  <c r="LW19"/>
  <c r="LX19" s="1"/>
  <c r="LY19" s="1"/>
  <c r="MB19"/>
  <c r="MC23"/>
  <c r="LW23"/>
  <c r="LX23" s="1"/>
  <c r="LY23" s="1"/>
  <c r="LA23"/>
  <c r="LB23" s="1"/>
  <c r="LC23" s="1"/>
  <c r="ME22"/>
  <c r="MF22" s="1"/>
  <c r="MG22" s="1"/>
  <c r="LL22"/>
  <c r="LM22" s="1"/>
  <c r="LN22" s="1"/>
  <c r="KP22"/>
  <c r="KQ22" s="1"/>
  <c r="KR22" s="1"/>
  <c r="MC21"/>
  <c r="LW21"/>
  <c r="LX21" s="1"/>
  <c r="LY21" s="1"/>
  <c r="LA21"/>
  <c r="LB21" s="1"/>
  <c r="LC21" s="1"/>
  <c r="LL20"/>
  <c r="LM20" s="1"/>
  <c r="LN20" s="1"/>
  <c r="KP20"/>
  <c r="KQ20" s="1"/>
  <c r="KR20" s="1"/>
  <c r="MC19"/>
  <c r="ME19" s="1"/>
  <c r="MF19" s="1"/>
  <c r="MG19" s="1"/>
  <c r="MC11"/>
  <c r="MD11" s="1"/>
  <c r="LA11"/>
  <c r="LB11" s="1"/>
  <c r="LC11" s="1"/>
  <c r="LL10"/>
  <c r="LM10" s="1"/>
  <c r="LN10" s="1"/>
  <c r="KP10"/>
  <c r="KQ10" s="1"/>
  <c r="KR10" s="1"/>
  <c r="MC9"/>
  <c r="LW9"/>
  <c r="LX9" s="1"/>
  <c r="LY9" s="1"/>
  <c r="LA9"/>
  <c r="LB9" s="1"/>
  <c r="LC9" s="1"/>
  <c r="MC8"/>
  <c r="LW8"/>
  <c r="LX8" s="1"/>
  <c r="LY8" s="1"/>
  <c r="LA8"/>
  <c r="LB8" s="1"/>
  <c r="LC8" s="1"/>
  <c r="ME7"/>
  <c r="MF7" s="1"/>
  <c r="MG7" s="1"/>
  <c r="LL7"/>
  <c r="LM7" s="1"/>
  <c r="LN7" s="1"/>
  <c r="KP7"/>
  <c r="KQ7" s="1"/>
  <c r="KR7" s="1"/>
  <c r="MC6"/>
  <c r="LW6"/>
  <c r="LX6" s="1"/>
  <c r="LY6" s="1"/>
  <c r="LA6"/>
  <c r="LB6" s="1"/>
  <c r="LC6" s="1"/>
  <c r="LL5"/>
  <c r="LM5" s="1"/>
  <c r="LN5" s="1"/>
  <c r="KP5"/>
  <c r="KQ5" s="1"/>
  <c r="KR5" s="1"/>
  <c r="LL4"/>
  <c r="LM4" s="1"/>
  <c r="LN4" s="1"/>
  <c r="KP4"/>
  <c r="KQ4" s="1"/>
  <c r="KR4" s="1"/>
  <c r="MC3"/>
  <c r="LW3"/>
  <c r="LX3" s="1"/>
  <c r="LY3" s="1"/>
  <c r="LA3"/>
  <c r="LB3" s="1"/>
  <c r="LC3" s="1"/>
  <c r="MC67"/>
  <c r="MC65"/>
  <c r="MC63"/>
  <c r="MC61"/>
  <c r="MC60"/>
  <c r="MC51"/>
  <c r="MC49"/>
  <c r="MC47"/>
  <c r="MC46"/>
  <c r="MC44"/>
  <c r="MC40"/>
  <c r="MC38"/>
  <c r="ME18"/>
  <c r="MF18" s="1"/>
  <c r="MG18" s="1"/>
  <c r="KZ19"/>
  <c r="LA19"/>
  <c r="LB19" s="1"/>
  <c r="LC19" s="1"/>
  <c r="LK19"/>
  <c r="LL19"/>
  <c r="LM19" s="1"/>
  <c r="LN19" s="1"/>
  <c r="KP19"/>
  <c r="KQ19" s="1"/>
  <c r="KR19" s="1"/>
  <c r="LV18"/>
  <c r="LW18"/>
  <c r="LX18" s="1"/>
  <c r="LY18" s="1"/>
  <c r="MC36"/>
  <c r="KP36"/>
  <c r="KQ36" s="1"/>
  <c r="KR36" s="1"/>
  <c r="LW35"/>
  <c r="LX35" s="1"/>
  <c r="LY35" s="1"/>
  <c r="LL35"/>
  <c r="LM35" s="1"/>
  <c r="LN35" s="1"/>
  <c r="LA35"/>
  <c r="LB35" s="1"/>
  <c r="LC35" s="1"/>
  <c r="KP35"/>
  <c r="KQ35" s="1"/>
  <c r="KR35" s="1"/>
  <c r="ME34"/>
  <c r="MF34" s="1"/>
  <c r="MG34" s="1"/>
  <c r="LW34"/>
  <c r="LX34" s="1"/>
  <c r="LY34" s="1"/>
  <c r="LL34"/>
  <c r="LM34" s="1"/>
  <c r="LN34" s="1"/>
  <c r="LA34"/>
  <c r="LB34" s="1"/>
  <c r="LC34" s="1"/>
  <c r="KP34"/>
  <c r="KQ34" s="1"/>
  <c r="KR34" s="1"/>
  <c r="LW33"/>
  <c r="LX33" s="1"/>
  <c r="LY33" s="1"/>
  <c r="LL33"/>
  <c r="LM33" s="1"/>
  <c r="LN33" s="1"/>
  <c r="LA33"/>
  <c r="LB33" s="1"/>
  <c r="LC33" s="1"/>
  <c r="KP33"/>
  <c r="KQ33" s="1"/>
  <c r="KR33" s="1"/>
  <c r="LW32"/>
  <c r="LX32" s="1"/>
  <c r="LY32" s="1"/>
  <c r="LL32"/>
  <c r="LM32" s="1"/>
  <c r="LN32" s="1"/>
  <c r="LA32"/>
  <c r="LB32" s="1"/>
  <c r="LC32" s="1"/>
  <c r="KP32"/>
  <c r="KQ32" s="1"/>
  <c r="KR32" s="1"/>
  <c r="LW31"/>
  <c r="LX31" s="1"/>
  <c r="LY31" s="1"/>
  <c r="LL31"/>
  <c r="LM31" s="1"/>
  <c r="LN31" s="1"/>
  <c r="LA31"/>
  <c r="LB31" s="1"/>
  <c r="LC31" s="1"/>
  <c r="KP31"/>
  <c r="KQ31" s="1"/>
  <c r="KR31" s="1"/>
  <c r="LW30"/>
  <c r="LX30" s="1"/>
  <c r="LY30" s="1"/>
  <c r="LL30"/>
  <c r="LM30" s="1"/>
  <c r="LN30" s="1"/>
  <c r="LA30"/>
  <c r="LB30" s="1"/>
  <c r="LC30" s="1"/>
  <c r="KP30"/>
  <c r="KQ30" s="1"/>
  <c r="KR30" s="1"/>
  <c r="LW29"/>
  <c r="LX29" s="1"/>
  <c r="LY29" s="1"/>
  <c r="LL29"/>
  <c r="LM29" s="1"/>
  <c r="LN29" s="1"/>
  <c r="LA29"/>
  <c r="LB29" s="1"/>
  <c r="LC29" s="1"/>
  <c r="KP29"/>
  <c r="KQ29" s="1"/>
  <c r="KR29" s="1"/>
  <c r="LW28"/>
  <c r="LX28" s="1"/>
  <c r="LY28" s="1"/>
  <c r="LL28"/>
  <c r="LM28" s="1"/>
  <c r="LN28" s="1"/>
  <c r="LA28"/>
  <c r="LB28" s="1"/>
  <c r="LC28" s="1"/>
  <c r="KP28"/>
  <c r="KQ28" s="1"/>
  <c r="KR28" s="1"/>
  <c r="ME26"/>
  <c r="MF26" s="1"/>
  <c r="MG26" s="1"/>
  <c r="LW26"/>
  <c r="LX26" s="1"/>
  <c r="LY26" s="1"/>
  <c r="LL26"/>
  <c r="LM26" s="1"/>
  <c r="LN26" s="1"/>
  <c r="LA26"/>
  <c r="LB26" s="1"/>
  <c r="LC26" s="1"/>
  <c r="KP26"/>
  <c r="KQ26" s="1"/>
  <c r="KR26" s="1"/>
  <c r="ME25"/>
  <c r="MF25" s="1"/>
  <c r="MG25" s="1"/>
  <c r="LW25"/>
  <c r="LX25" s="1"/>
  <c r="LY25" s="1"/>
  <c r="LL25"/>
  <c r="LM25" s="1"/>
  <c r="LN25" s="1"/>
  <c r="LA25"/>
  <c r="LB25" s="1"/>
  <c r="LC25" s="1"/>
  <c r="KP25"/>
  <c r="KQ25" s="1"/>
  <c r="KR25" s="1"/>
  <c r="LW24"/>
  <c r="LX24" s="1"/>
  <c r="LY24" s="1"/>
  <c r="LL24"/>
  <c r="LM24" s="1"/>
  <c r="LN24" s="1"/>
  <c r="LA24"/>
  <c r="LB24" s="1"/>
  <c r="LC24" s="1"/>
  <c r="KP24"/>
  <c r="KQ24" s="1"/>
  <c r="KR24" s="1"/>
  <c r="LL18"/>
  <c r="LM18" s="1"/>
  <c r="LN18" s="1"/>
  <c r="LA18"/>
  <c r="LB18" s="1"/>
  <c r="LC18" s="1"/>
  <c r="KP18"/>
  <c r="KQ18" s="1"/>
  <c r="KR18" s="1"/>
  <c r="LW17"/>
  <c r="LX17" s="1"/>
  <c r="LY17" s="1"/>
  <c r="LL17"/>
  <c r="LM17" s="1"/>
  <c r="LN17" s="1"/>
  <c r="LA17"/>
  <c r="LB17" s="1"/>
  <c r="LC17" s="1"/>
  <c r="KP17"/>
  <c r="KQ17" s="1"/>
  <c r="KR17" s="1"/>
  <c r="LW16"/>
  <c r="LX16" s="1"/>
  <c r="LY16" s="1"/>
  <c r="LL16"/>
  <c r="LM16" s="1"/>
  <c r="LN16" s="1"/>
  <c r="LA16"/>
  <c r="LB16" s="1"/>
  <c r="LC16" s="1"/>
  <c r="KP16"/>
  <c r="KQ16" s="1"/>
  <c r="KR16" s="1"/>
  <c r="ME15"/>
  <c r="MF15" s="1"/>
  <c r="MG15" s="1"/>
  <c r="LW15"/>
  <c r="LX15" s="1"/>
  <c r="LY15" s="1"/>
  <c r="LL15"/>
  <c r="LM15" s="1"/>
  <c r="LN15" s="1"/>
  <c r="LA15"/>
  <c r="LB15" s="1"/>
  <c r="LC15" s="1"/>
  <c r="KP15"/>
  <c r="KQ15" s="1"/>
  <c r="KR15" s="1"/>
  <c r="LW14"/>
  <c r="LX14" s="1"/>
  <c r="LY14" s="1"/>
  <c r="LL14"/>
  <c r="LM14" s="1"/>
  <c r="LN14" s="1"/>
  <c r="LA14"/>
  <c r="LB14" s="1"/>
  <c r="LC14" s="1"/>
  <c r="KP14"/>
  <c r="KQ14" s="1"/>
  <c r="KR14" s="1"/>
  <c r="LW13"/>
  <c r="LX13" s="1"/>
  <c r="LY13" s="1"/>
  <c r="LL13"/>
  <c r="LM13" s="1"/>
  <c r="LN13" s="1"/>
  <c r="LA13"/>
  <c r="LB13" s="1"/>
  <c r="LC13" s="1"/>
  <c r="KP13"/>
  <c r="KQ13" s="1"/>
  <c r="KR13" s="1"/>
  <c r="LW12"/>
  <c r="LX12" s="1"/>
  <c r="LY12" s="1"/>
  <c r="LL12"/>
  <c r="LM12" s="1"/>
  <c r="LN12" s="1"/>
  <c r="LA12"/>
  <c r="LB12" s="1"/>
  <c r="LC12" s="1"/>
  <c r="KP12"/>
  <c r="KQ12" s="1"/>
  <c r="KR12" s="1"/>
  <c r="LW11"/>
  <c r="LX11" s="1"/>
  <c r="LY11" s="1"/>
  <c r="LL11"/>
  <c r="LM11" s="1"/>
  <c r="LN11" s="1"/>
  <c r="KP2"/>
  <c r="KQ2" s="1"/>
  <c r="KR2" s="1"/>
  <c r="LA2"/>
  <c r="LB2" s="1"/>
  <c r="LC2" s="1"/>
  <c r="LL2"/>
  <c r="LM2" s="1"/>
  <c r="LN2" s="1"/>
  <c r="LW2"/>
  <c r="LX2" s="1"/>
  <c r="LY2" s="1"/>
  <c r="MC2"/>
  <c r="AP2" i="41"/>
  <c r="AP4"/>
  <c r="AP5"/>
  <c r="AP6"/>
  <c r="GT5"/>
  <c r="DS2"/>
  <c r="DB2"/>
  <c r="CR3"/>
  <c r="CS3" s="1"/>
  <c r="CL3"/>
  <c r="CM3" s="1"/>
  <c r="AM3"/>
  <c r="CR7"/>
  <c r="CS7" s="1"/>
  <c r="CL7"/>
  <c r="CM7" s="1"/>
  <c r="AM7"/>
  <c r="AP8"/>
  <c r="CT8"/>
  <c r="CN8"/>
  <c r="IA9"/>
  <c r="AP10"/>
  <c r="AP13"/>
  <c r="AP20"/>
  <c r="CL2"/>
  <c r="CM2" s="1"/>
  <c r="CR2"/>
  <c r="FX2"/>
  <c r="FY2" s="1"/>
  <c r="FZ2" s="1"/>
  <c r="HI2"/>
  <c r="HJ2" s="1"/>
  <c r="HT2"/>
  <c r="HU2" s="1"/>
  <c r="HV2" s="1"/>
  <c r="HZ2"/>
  <c r="CF4"/>
  <c r="CG4" s="1"/>
  <c r="CH4" s="1"/>
  <c r="DN4"/>
  <c r="DO4" s="1"/>
  <c r="DP4" s="1"/>
  <c r="IM4"/>
  <c r="IN4" s="1"/>
  <c r="IO4" s="1"/>
  <c r="IX4"/>
  <c r="IY4" s="1"/>
  <c r="IZ4" s="1"/>
  <c r="JI4"/>
  <c r="JJ4" s="1"/>
  <c r="JK4" s="1"/>
  <c r="JT4"/>
  <c r="JU4" s="1"/>
  <c r="JV4" s="1"/>
  <c r="KE4"/>
  <c r="KF4" s="1"/>
  <c r="KG4" s="1"/>
  <c r="AC5"/>
  <c r="AD5" s="1"/>
  <c r="AE5" s="1"/>
  <c r="AY5"/>
  <c r="AZ5" s="1"/>
  <c r="BA5" s="1"/>
  <c r="BJ5"/>
  <c r="BK5" s="1"/>
  <c r="BL5" s="1"/>
  <c r="BU5"/>
  <c r="BV5" s="1"/>
  <c r="BW5" s="1"/>
  <c r="EF5"/>
  <c r="EG5" s="1"/>
  <c r="EH5" s="1"/>
  <c r="EQ5"/>
  <c r="ER5" s="1"/>
  <c r="ES5" s="1"/>
  <c r="FB5"/>
  <c r="FC5" s="1"/>
  <c r="FD5" s="1"/>
  <c r="FM5"/>
  <c r="FN5" s="1"/>
  <c r="FO5" s="1"/>
  <c r="GI5"/>
  <c r="GJ5" s="1"/>
  <c r="GK5" s="1"/>
  <c r="CF6"/>
  <c r="CG6" s="1"/>
  <c r="CH6" s="1"/>
  <c r="DN6"/>
  <c r="DO6" s="1"/>
  <c r="DP6" s="1"/>
  <c r="IM6"/>
  <c r="IN6" s="1"/>
  <c r="IO6" s="1"/>
  <c r="IX6"/>
  <c r="IY6" s="1"/>
  <c r="IZ6" s="1"/>
  <c r="JI6"/>
  <c r="JJ6" s="1"/>
  <c r="JK6" s="1"/>
  <c r="JT6"/>
  <c r="JU6" s="1"/>
  <c r="JV6" s="1"/>
  <c r="KE6"/>
  <c r="KF6" s="1"/>
  <c r="KG6" s="1"/>
  <c r="AP7"/>
  <c r="GW7"/>
  <c r="DS4"/>
  <c r="DB4"/>
  <c r="CR5"/>
  <c r="CS5" s="1"/>
  <c r="CL5"/>
  <c r="CM5" s="1"/>
  <c r="AM5"/>
  <c r="DS6"/>
  <c r="DB6"/>
  <c r="GT8"/>
  <c r="GO8"/>
  <c r="DU8"/>
  <c r="DV8" s="1"/>
  <c r="DT8"/>
  <c r="AP9"/>
  <c r="AP12"/>
  <c r="CT12"/>
  <c r="CN12"/>
  <c r="AP16"/>
  <c r="AP17"/>
  <c r="CT17"/>
  <c r="CL4"/>
  <c r="CM4" s="1"/>
  <c r="CR4"/>
  <c r="GO5"/>
  <c r="CL6"/>
  <c r="CM6" s="1"/>
  <c r="CR6"/>
  <c r="DS17"/>
  <c r="DB17"/>
  <c r="DS18"/>
  <c r="DB18"/>
  <c r="AP21"/>
  <c r="AP22"/>
  <c r="AP25"/>
  <c r="CL8"/>
  <c r="CM8" s="1"/>
  <c r="CR8"/>
  <c r="DC8"/>
  <c r="DD8" s="1"/>
  <c r="DE8" s="1"/>
  <c r="DN8"/>
  <c r="DO8" s="1"/>
  <c r="DP8" s="1"/>
  <c r="FX8"/>
  <c r="FY8" s="1"/>
  <c r="FZ8" s="1"/>
  <c r="HI8"/>
  <c r="HJ8" s="1"/>
  <c r="HT8"/>
  <c r="HU8" s="1"/>
  <c r="HV8" s="1"/>
  <c r="IM8"/>
  <c r="IN8" s="1"/>
  <c r="IO8" s="1"/>
  <c r="JT8"/>
  <c r="JU8" s="1"/>
  <c r="JV8" s="1"/>
  <c r="AC9"/>
  <c r="AD9" s="1"/>
  <c r="AE9" s="1"/>
  <c r="AY9"/>
  <c r="AZ9" s="1"/>
  <c r="BA9" s="1"/>
  <c r="EF9"/>
  <c r="EG9" s="1"/>
  <c r="EH9" s="1"/>
  <c r="EQ9"/>
  <c r="ER9" s="1"/>
  <c r="ES9" s="1"/>
  <c r="FB9"/>
  <c r="FC9" s="1"/>
  <c r="FD9" s="1"/>
  <c r="FM9"/>
  <c r="FN9" s="1"/>
  <c r="FO9" s="1"/>
  <c r="GW9"/>
  <c r="CF10"/>
  <c r="CG10" s="1"/>
  <c r="CH10" s="1"/>
  <c r="HI10"/>
  <c r="HJ10" s="1"/>
  <c r="HT10"/>
  <c r="HU10" s="1"/>
  <c r="HV10" s="1"/>
  <c r="HZ10"/>
  <c r="IX10"/>
  <c r="IY10" s="1"/>
  <c r="IZ10" s="1"/>
  <c r="JT10"/>
  <c r="JU10" s="1"/>
  <c r="JV10" s="1"/>
  <c r="KE10"/>
  <c r="KF10" s="1"/>
  <c r="KG10" s="1"/>
  <c r="AN11"/>
  <c r="AO11" s="1"/>
  <c r="AY11"/>
  <c r="AZ11" s="1"/>
  <c r="BA11" s="1"/>
  <c r="EQ11"/>
  <c r="ER11" s="1"/>
  <c r="ES11" s="1"/>
  <c r="FB11"/>
  <c r="FC11" s="1"/>
  <c r="FD11" s="1"/>
  <c r="GI11"/>
  <c r="GJ11" s="1"/>
  <c r="GK11" s="1"/>
  <c r="HI3"/>
  <c r="HJ3" s="1"/>
  <c r="HI5"/>
  <c r="HJ5" s="1"/>
  <c r="HI7"/>
  <c r="HJ7" s="1"/>
  <c r="CE8"/>
  <c r="DB8"/>
  <c r="HH8"/>
  <c r="IW8"/>
  <c r="JH8"/>
  <c r="KD8"/>
  <c r="AM9"/>
  <c r="BI9"/>
  <c r="BT9"/>
  <c r="CL9"/>
  <c r="CM9" s="1"/>
  <c r="CR9"/>
  <c r="CS9" s="1"/>
  <c r="GH9"/>
  <c r="HI9"/>
  <c r="HJ9" s="1"/>
  <c r="CE10"/>
  <c r="DB10"/>
  <c r="DM10"/>
  <c r="DS10"/>
  <c r="FW10"/>
  <c r="IL10"/>
  <c r="JH10"/>
  <c r="AB11"/>
  <c r="AM11"/>
  <c r="BI11"/>
  <c r="BT11"/>
  <c r="CL11"/>
  <c r="CM11" s="1"/>
  <c r="EE11"/>
  <c r="FL11"/>
  <c r="HI11"/>
  <c r="HJ11" s="1"/>
  <c r="AB12"/>
  <c r="AM12"/>
  <c r="AX12"/>
  <c r="BI12"/>
  <c r="BT12"/>
  <c r="CL12"/>
  <c r="CM12" s="1"/>
  <c r="CR12"/>
  <c r="CS12" s="1"/>
  <c r="EE12"/>
  <c r="EP12"/>
  <c r="FA12"/>
  <c r="FL12"/>
  <c r="GH12"/>
  <c r="HI12"/>
  <c r="HJ12" s="1"/>
  <c r="CE13"/>
  <c r="DB13"/>
  <c r="DM13"/>
  <c r="DS13"/>
  <c r="FW13"/>
  <c r="HH13"/>
  <c r="HS13"/>
  <c r="IL13"/>
  <c r="IW13"/>
  <c r="JH13"/>
  <c r="JS13"/>
  <c r="KD13"/>
  <c r="AC15"/>
  <c r="AD15" s="1"/>
  <c r="AN15"/>
  <c r="AO15" s="1"/>
  <c r="AP15" s="1"/>
  <c r="AY15"/>
  <c r="AZ15" s="1"/>
  <c r="BA15" s="1"/>
  <c r="BJ15"/>
  <c r="BK15" s="1"/>
  <c r="BL15" s="1"/>
  <c r="BU15"/>
  <c r="BV15" s="1"/>
  <c r="BW15" s="1"/>
  <c r="CF15"/>
  <c r="CG15" s="1"/>
  <c r="CH15" s="1"/>
  <c r="DN15"/>
  <c r="DO15" s="1"/>
  <c r="DP15" s="1"/>
  <c r="IB15"/>
  <c r="IC15" s="1"/>
  <c r="ID15" s="1"/>
  <c r="IM15"/>
  <c r="IN15" s="1"/>
  <c r="IO15" s="1"/>
  <c r="IX15"/>
  <c r="IY15" s="1"/>
  <c r="IZ15" s="1"/>
  <c r="JI15"/>
  <c r="JJ15" s="1"/>
  <c r="JK15" s="1"/>
  <c r="JT15"/>
  <c r="JU15" s="1"/>
  <c r="JV15" s="1"/>
  <c r="KE15"/>
  <c r="KF15" s="1"/>
  <c r="KG15" s="1"/>
  <c r="AC16"/>
  <c r="AD16" s="1"/>
  <c r="AE16" s="1"/>
  <c r="AY16"/>
  <c r="AZ16" s="1"/>
  <c r="BA16" s="1"/>
  <c r="BJ16"/>
  <c r="BK16" s="1"/>
  <c r="BL16" s="1"/>
  <c r="BU16"/>
  <c r="BV16" s="1"/>
  <c r="BW16" s="1"/>
  <c r="EF16"/>
  <c r="EG16" s="1"/>
  <c r="EH16" s="1"/>
  <c r="EQ16"/>
  <c r="ER16" s="1"/>
  <c r="ES16" s="1"/>
  <c r="FB16"/>
  <c r="FC16" s="1"/>
  <c r="FD16" s="1"/>
  <c r="FM16"/>
  <c r="FN16" s="1"/>
  <c r="FO16" s="1"/>
  <c r="GI16"/>
  <c r="GJ16" s="1"/>
  <c r="GK16" s="1"/>
  <c r="CL17"/>
  <c r="CM17" s="1"/>
  <c r="CR17"/>
  <c r="FX17"/>
  <c r="FY17" s="1"/>
  <c r="FZ17" s="1"/>
  <c r="HI17"/>
  <c r="HJ17" s="1"/>
  <c r="HT17"/>
  <c r="HU17" s="1"/>
  <c r="HV17" s="1"/>
  <c r="HZ17"/>
  <c r="CL18"/>
  <c r="CM18" s="1"/>
  <c r="CR18"/>
  <c r="FX18"/>
  <c r="FY18" s="1"/>
  <c r="FZ18" s="1"/>
  <c r="HI18"/>
  <c r="HJ18" s="1"/>
  <c r="HT18"/>
  <c r="HU18" s="1"/>
  <c r="HV18" s="1"/>
  <c r="HZ18"/>
  <c r="CF19"/>
  <c r="CG19" s="1"/>
  <c r="CH19" s="1"/>
  <c r="DN19"/>
  <c r="DO19" s="1"/>
  <c r="DP19" s="1"/>
  <c r="IM19"/>
  <c r="IN19" s="1"/>
  <c r="IO19" s="1"/>
  <c r="IX19"/>
  <c r="IY19" s="1"/>
  <c r="IZ19" s="1"/>
  <c r="JI19"/>
  <c r="JJ19" s="1"/>
  <c r="JK19" s="1"/>
  <c r="JT19"/>
  <c r="JU19" s="1"/>
  <c r="JV19" s="1"/>
  <c r="KE19"/>
  <c r="KF19" s="1"/>
  <c r="KG19" s="1"/>
  <c r="AC20"/>
  <c r="AD20" s="1"/>
  <c r="AE20" s="1"/>
  <c r="AY20"/>
  <c r="AZ20" s="1"/>
  <c r="BA20" s="1"/>
  <c r="BJ20"/>
  <c r="BK20" s="1"/>
  <c r="BL20" s="1"/>
  <c r="BU20"/>
  <c r="BV20" s="1"/>
  <c r="BW20" s="1"/>
  <c r="EF20"/>
  <c r="EG20" s="1"/>
  <c r="EH20" s="1"/>
  <c r="EQ20"/>
  <c r="ER20" s="1"/>
  <c r="ES20" s="1"/>
  <c r="FB20"/>
  <c r="FC20" s="1"/>
  <c r="FD20" s="1"/>
  <c r="FM20"/>
  <c r="FN20" s="1"/>
  <c r="FO20" s="1"/>
  <c r="GI20"/>
  <c r="GJ20" s="1"/>
  <c r="GK20" s="1"/>
  <c r="DS15"/>
  <c r="DB15"/>
  <c r="CR16"/>
  <c r="CS16" s="1"/>
  <c r="CL16"/>
  <c r="CM16" s="1"/>
  <c r="AM16"/>
  <c r="DS19"/>
  <c r="DB19"/>
  <c r="CR20"/>
  <c r="CS20" s="1"/>
  <c r="CL20"/>
  <c r="CM20" s="1"/>
  <c r="AM20"/>
  <c r="IB21"/>
  <c r="IC21" s="1"/>
  <c r="ID21" s="1"/>
  <c r="IA21"/>
  <c r="CS22"/>
  <c r="AP23"/>
  <c r="CT23"/>
  <c r="CN23"/>
  <c r="AP24"/>
  <c r="CT24"/>
  <c r="CN24"/>
  <c r="AP26"/>
  <c r="CL10"/>
  <c r="CM10" s="1"/>
  <c r="CF13"/>
  <c r="CG13" s="1"/>
  <c r="CH13" s="1"/>
  <c r="CL13"/>
  <c r="CM13" s="1"/>
  <c r="HI13"/>
  <c r="HJ13" s="1"/>
  <c r="CL15"/>
  <c r="CM15" s="1"/>
  <c r="CR15"/>
  <c r="CL19"/>
  <c r="CM19" s="1"/>
  <c r="CR19"/>
  <c r="DS26"/>
  <c r="DB26"/>
  <c r="CR27"/>
  <c r="CS27" s="1"/>
  <c r="CL27"/>
  <c r="CM27" s="1"/>
  <c r="AM27"/>
  <c r="CR28"/>
  <c r="CS28" s="1"/>
  <c r="CL28"/>
  <c r="CM28" s="1"/>
  <c r="AM28"/>
  <c r="IB31"/>
  <c r="IC31" s="1"/>
  <c r="ID31" s="1"/>
  <c r="AP32"/>
  <c r="AP34"/>
  <c r="HI16"/>
  <c r="HJ16" s="1"/>
  <c r="HI20"/>
  <c r="HJ20" s="1"/>
  <c r="CE21"/>
  <c r="DB21"/>
  <c r="DM21"/>
  <c r="DS21"/>
  <c r="FW21"/>
  <c r="HH21"/>
  <c r="HS21"/>
  <c r="IL21"/>
  <c r="IW21"/>
  <c r="JH21"/>
  <c r="JS21"/>
  <c r="KD21"/>
  <c r="CE22"/>
  <c r="DB22"/>
  <c r="DM22"/>
  <c r="DS22"/>
  <c r="FW22"/>
  <c r="HH22"/>
  <c r="HS22"/>
  <c r="IL22"/>
  <c r="IW22"/>
  <c r="JH22"/>
  <c r="JS22"/>
  <c r="KD22"/>
  <c r="AB23"/>
  <c r="AM23"/>
  <c r="AX23"/>
  <c r="BI23"/>
  <c r="BT23"/>
  <c r="CL23"/>
  <c r="CM23" s="1"/>
  <c r="CR23"/>
  <c r="CS23" s="1"/>
  <c r="EE23"/>
  <c r="EP23"/>
  <c r="FA23"/>
  <c r="FL23"/>
  <c r="GH23"/>
  <c r="HI23"/>
  <c r="HJ23" s="1"/>
  <c r="AB24"/>
  <c r="AM24"/>
  <c r="AX24"/>
  <c r="BI24"/>
  <c r="BT24"/>
  <c r="CL24"/>
  <c r="CM24" s="1"/>
  <c r="CR24"/>
  <c r="CS24" s="1"/>
  <c r="EE24"/>
  <c r="EP24"/>
  <c r="FA24"/>
  <c r="FL24"/>
  <c r="GH24"/>
  <c r="HI24"/>
  <c r="HJ24" s="1"/>
  <c r="CE25"/>
  <c r="DB25"/>
  <c r="DM25"/>
  <c r="DS25"/>
  <c r="GW25"/>
  <c r="CL26"/>
  <c r="CM26" s="1"/>
  <c r="CR26"/>
  <c r="FX26"/>
  <c r="FY26" s="1"/>
  <c r="FZ26" s="1"/>
  <c r="HI26"/>
  <c r="HJ26" s="1"/>
  <c r="HT26"/>
  <c r="HU26" s="1"/>
  <c r="HV26" s="1"/>
  <c r="HZ26"/>
  <c r="AP29"/>
  <c r="CT29"/>
  <c r="CN29"/>
  <c r="AP30"/>
  <c r="CT30"/>
  <c r="CN30"/>
  <c r="AP31"/>
  <c r="CT31"/>
  <c r="CN31"/>
  <c r="AP35"/>
  <c r="AP36"/>
  <c r="CF21"/>
  <c r="CG21" s="1"/>
  <c r="CH21" s="1"/>
  <c r="CL21"/>
  <c r="CM21" s="1"/>
  <c r="HI21"/>
  <c r="HJ21" s="1"/>
  <c r="CF22"/>
  <c r="CG22" s="1"/>
  <c r="CH22" s="1"/>
  <c r="CL22"/>
  <c r="CM22" s="1"/>
  <c r="HI22"/>
  <c r="HJ22" s="1"/>
  <c r="CF25"/>
  <c r="CG25" s="1"/>
  <c r="CH25" s="1"/>
  <c r="CL25"/>
  <c r="CM25" s="1"/>
  <c r="IA25"/>
  <c r="IA27"/>
  <c r="CR33"/>
  <c r="CS33" s="1"/>
  <c r="CL33"/>
  <c r="CM33" s="1"/>
  <c r="AM33"/>
  <c r="DS35"/>
  <c r="DB35"/>
  <c r="CR37"/>
  <c r="CS37" s="1"/>
  <c r="CL37"/>
  <c r="CM37" s="1"/>
  <c r="AM37"/>
  <c r="AP38"/>
  <c r="IB38"/>
  <c r="IC38" s="1"/>
  <c r="ID38" s="1"/>
  <c r="IA38"/>
  <c r="AE41"/>
  <c r="HI25"/>
  <c r="HJ25" s="1"/>
  <c r="HI27"/>
  <c r="HJ27" s="1"/>
  <c r="HI28"/>
  <c r="HJ28" s="1"/>
  <c r="AB29"/>
  <c r="AM29"/>
  <c r="AX29"/>
  <c r="BI29"/>
  <c r="BT29"/>
  <c r="CL29"/>
  <c r="CM29" s="1"/>
  <c r="CR29"/>
  <c r="CS29" s="1"/>
  <c r="EE29"/>
  <c r="EP29"/>
  <c r="FA29"/>
  <c r="FL29"/>
  <c r="GH29"/>
  <c r="HI29"/>
  <c r="HJ29" s="1"/>
  <c r="AB30"/>
  <c r="AM30"/>
  <c r="AX30"/>
  <c r="BI30"/>
  <c r="BT30"/>
  <c r="CL30"/>
  <c r="CM30" s="1"/>
  <c r="CR30"/>
  <c r="CS30" s="1"/>
  <c r="DT30"/>
  <c r="EE30"/>
  <c r="EP30"/>
  <c r="FA30"/>
  <c r="FL30"/>
  <c r="GH30"/>
  <c r="HI30"/>
  <c r="HJ30" s="1"/>
  <c r="AB31"/>
  <c r="AM31"/>
  <c r="AX31"/>
  <c r="BI31"/>
  <c r="BT31"/>
  <c r="CL31"/>
  <c r="CM31" s="1"/>
  <c r="CR31"/>
  <c r="CS31" s="1"/>
  <c r="EE31"/>
  <c r="EP31"/>
  <c r="FA31"/>
  <c r="FL31"/>
  <c r="GH31"/>
  <c r="HI31"/>
  <c r="HJ31" s="1"/>
  <c r="CE32"/>
  <c r="DB32"/>
  <c r="DM32"/>
  <c r="DS32"/>
  <c r="FW32"/>
  <c r="HH32"/>
  <c r="HS32"/>
  <c r="IL32"/>
  <c r="IW32"/>
  <c r="JH32"/>
  <c r="JS32"/>
  <c r="KD32"/>
  <c r="CF34"/>
  <c r="CG34" s="1"/>
  <c r="CH34" s="1"/>
  <c r="DN34"/>
  <c r="DO34" s="1"/>
  <c r="DP34" s="1"/>
  <c r="IM34"/>
  <c r="IN34" s="1"/>
  <c r="IO34" s="1"/>
  <c r="IX34"/>
  <c r="IY34" s="1"/>
  <c r="IZ34" s="1"/>
  <c r="JI34"/>
  <c r="JJ34" s="1"/>
  <c r="JK34" s="1"/>
  <c r="JT34"/>
  <c r="JU34" s="1"/>
  <c r="JV34" s="1"/>
  <c r="KE34"/>
  <c r="KF34" s="1"/>
  <c r="KG34" s="1"/>
  <c r="CL35"/>
  <c r="CM35" s="1"/>
  <c r="CR35"/>
  <c r="FX35"/>
  <c r="FY35" s="1"/>
  <c r="FZ35" s="1"/>
  <c r="HI35"/>
  <c r="HJ35" s="1"/>
  <c r="HT35"/>
  <c r="HU35" s="1"/>
  <c r="HV35" s="1"/>
  <c r="HZ35"/>
  <c r="CF36"/>
  <c r="CG36" s="1"/>
  <c r="CH36" s="1"/>
  <c r="DN36"/>
  <c r="DO36" s="1"/>
  <c r="DP36" s="1"/>
  <c r="IM36"/>
  <c r="IN36" s="1"/>
  <c r="IO36" s="1"/>
  <c r="IX36"/>
  <c r="IY36" s="1"/>
  <c r="IZ36" s="1"/>
  <c r="JI36"/>
  <c r="JJ36" s="1"/>
  <c r="JK36" s="1"/>
  <c r="JT36"/>
  <c r="JU36" s="1"/>
  <c r="JV36" s="1"/>
  <c r="KE36"/>
  <c r="KF36" s="1"/>
  <c r="KG36" s="1"/>
  <c r="DS34"/>
  <c r="DB34"/>
  <c r="DS36"/>
  <c r="DB36"/>
  <c r="AE40"/>
  <c r="CF32"/>
  <c r="CG32" s="1"/>
  <c r="CH32" s="1"/>
  <c r="CL32"/>
  <c r="CM32" s="1"/>
  <c r="HI32"/>
  <c r="HJ32" s="1"/>
  <c r="CL34"/>
  <c r="CM34" s="1"/>
  <c r="CR34"/>
  <c r="CL36"/>
  <c r="CM36" s="1"/>
  <c r="CR36"/>
  <c r="CR39"/>
  <c r="CS39" s="1"/>
  <c r="CL39"/>
  <c r="CM39" s="1"/>
  <c r="AB39"/>
  <c r="AE42"/>
  <c r="AP47"/>
  <c r="CN47"/>
  <c r="IA47"/>
  <c r="AP48"/>
  <c r="HI33"/>
  <c r="HJ33" s="1"/>
  <c r="HI37"/>
  <c r="HJ37" s="1"/>
  <c r="CE38"/>
  <c r="DB38"/>
  <c r="DM38"/>
  <c r="DS38"/>
  <c r="FW38"/>
  <c r="HS38"/>
  <c r="IW38"/>
  <c r="BU40"/>
  <c r="BV40" s="1"/>
  <c r="BW40" s="1"/>
  <c r="CF40"/>
  <c r="CG40" s="1"/>
  <c r="CH40" s="1"/>
  <c r="DN40"/>
  <c r="DO40" s="1"/>
  <c r="DP40" s="1"/>
  <c r="IM40"/>
  <c r="IN40" s="1"/>
  <c r="IO40" s="1"/>
  <c r="IX40"/>
  <c r="IY40" s="1"/>
  <c r="IZ40" s="1"/>
  <c r="JI40"/>
  <c r="JJ40" s="1"/>
  <c r="JK40" s="1"/>
  <c r="AN41"/>
  <c r="AO41" s="1"/>
  <c r="AP41" s="1"/>
  <c r="AY41"/>
  <c r="AZ41" s="1"/>
  <c r="BA41" s="1"/>
  <c r="BJ41"/>
  <c r="BK41" s="1"/>
  <c r="BL41" s="1"/>
  <c r="EF41"/>
  <c r="EG41" s="1"/>
  <c r="EH41" s="1"/>
  <c r="EQ41"/>
  <c r="ER41" s="1"/>
  <c r="ES41" s="1"/>
  <c r="FB41"/>
  <c r="FC41" s="1"/>
  <c r="FD41" s="1"/>
  <c r="FM41"/>
  <c r="FN41" s="1"/>
  <c r="FO41" s="1"/>
  <c r="GI41"/>
  <c r="GJ41" s="1"/>
  <c r="GK41" s="1"/>
  <c r="DS40"/>
  <c r="DB40"/>
  <c r="CR41"/>
  <c r="CS41" s="1"/>
  <c r="CL41"/>
  <c r="CM41" s="1"/>
  <c r="AB41"/>
  <c r="DT41"/>
  <c r="AE43"/>
  <c r="CT43"/>
  <c r="CN43"/>
  <c r="IB46"/>
  <c r="IC46" s="1"/>
  <c r="ID46" s="1"/>
  <c r="IA46"/>
  <c r="CF38"/>
  <c r="CG38" s="1"/>
  <c r="CH38" s="1"/>
  <c r="CL38"/>
  <c r="CM38" s="1"/>
  <c r="HT38"/>
  <c r="HU38" s="1"/>
  <c r="HV38" s="1"/>
  <c r="IA39"/>
  <c r="CL40"/>
  <c r="CM40" s="1"/>
  <c r="CR40"/>
  <c r="GO41"/>
  <c r="DS48"/>
  <c r="DB48"/>
  <c r="CL49"/>
  <c r="CM49" s="1"/>
  <c r="AM49"/>
  <c r="BI49"/>
  <c r="BJ49"/>
  <c r="BK49" s="1"/>
  <c r="BL49" s="1"/>
  <c r="AP51"/>
  <c r="HI39"/>
  <c r="HJ39" s="1"/>
  <c r="HI41"/>
  <c r="HJ41" s="1"/>
  <c r="BT42"/>
  <c r="CE42"/>
  <c r="DB42"/>
  <c r="DM42"/>
  <c r="DS42"/>
  <c r="FW42"/>
  <c r="HH42"/>
  <c r="HS42"/>
  <c r="IL42"/>
  <c r="IW42"/>
  <c r="JH42"/>
  <c r="AB43"/>
  <c r="AM43"/>
  <c r="AX43"/>
  <c r="BI43"/>
  <c r="CL43"/>
  <c r="CM43" s="1"/>
  <c r="CR43"/>
  <c r="CS43" s="1"/>
  <c r="EE43"/>
  <c r="EP43"/>
  <c r="FA43"/>
  <c r="FL43"/>
  <c r="GH43"/>
  <c r="HI43"/>
  <c r="HJ43" s="1"/>
  <c r="HH46"/>
  <c r="HS46"/>
  <c r="IL46"/>
  <c r="IW46"/>
  <c r="JH46"/>
  <c r="AB47"/>
  <c r="AM47"/>
  <c r="AX47"/>
  <c r="BI47"/>
  <c r="BT47"/>
  <c r="CL47"/>
  <c r="CM47" s="1"/>
  <c r="DT47"/>
  <c r="EE47"/>
  <c r="EP47"/>
  <c r="FA47"/>
  <c r="FL47"/>
  <c r="GH47"/>
  <c r="HI47"/>
  <c r="HJ47" s="1"/>
  <c r="CL48"/>
  <c r="CM48" s="1"/>
  <c r="FX48"/>
  <c r="FY48" s="1"/>
  <c r="FZ48" s="1"/>
  <c r="HI48"/>
  <c r="HJ48" s="1"/>
  <c r="HT48"/>
  <c r="HU48" s="1"/>
  <c r="HV48" s="1"/>
  <c r="HZ48"/>
  <c r="AP50"/>
  <c r="GT50"/>
  <c r="DU50"/>
  <c r="DV50" s="1"/>
  <c r="GO50"/>
  <c r="DT50"/>
  <c r="BU42"/>
  <c r="BV42" s="1"/>
  <c r="BW42" s="1"/>
  <c r="CL42"/>
  <c r="CM42" s="1"/>
  <c r="HI42"/>
  <c r="HJ42" s="1"/>
  <c r="HI46"/>
  <c r="HJ46" s="1"/>
  <c r="GW47"/>
  <c r="GW52"/>
  <c r="IA52"/>
  <c r="AP54"/>
  <c r="CN54"/>
  <c r="BU49"/>
  <c r="BV49" s="1"/>
  <c r="BW49" s="1"/>
  <c r="EF49"/>
  <c r="EG49" s="1"/>
  <c r="EH49" s="1"/>
  <c r="EQ49"/>
  <c r="ER49" s="1"/>
  <c r="ES49" s="1"/>
  <c r="FB49"/>
  <c r="FC49" s="1"/>
  <c r="FD49" s="1"/>
  <c r="FM49"/>
  <c r="FN49" s="1"/>
  <c r="FO49" s="1"/>
  <c r="GI49"/>
  <c r="GJ49" s="1"/>
  <c r="GK49" s="1"/>
  <c r="GW49"/>
  <c r="CF50"/>
  <c r="CG50" s="1"/>
  <c r="CH50" s="1"/>
  <c r="CL50"/>
  <c r="CM50" s="1"/>
  <c r="DC50"/>
  <c r="DD50" s="1"/>
  <c r="DE50" s="1"/>
  <c r="DN50"/>
  <c r="DO50" s="1"/>
  <c r="DP50" s="1"/>
  <c r="FX50"/>
  <c r="FY50" s="1"/>
  <c r="FZ50" s="1"/>
  <c r="DS51"/>
  <c r="DB51"/>
  <c r="CL52"/>
  <c r="CM52" s="1"/>
  <c r="AM52"/>
  <c r="AP53"/>
  <c r="GW48"/>
  <c r="HI49"/>
  <c r="HJ49" s="1"/>
  <c r="DB50"/>
  <c r="IA50"/>
  <c r="CL51"/>
  <c r="CM51" s="1"/>
  <c r="FX51"/>
  <c r="FY51" s="1"/>
  <c r="FZ51" s="1"/>
  <c r="HI51"/>
  <c r="HJ51" s="1"/>
  <c r="HT51"/>
  <c r="HU51" s="1"/>
  <c r="HV51" s="1"/>
  <c r="HZ51"/>
  <c r="AP52"/>
  <c r="EF52"/>
  <c r="EG52" s="1"/>
  <c r="EH52" s="1"/>
  <c r="HI50"/>
  <c r="HJ50" s="1"/>
  <c r="GW51"/>
  <c r="EP52"/>
  <c r="FA52"/>
  <c r="FL52"/>
  <c r="GH52"/>
  <c r="HI52"/>
  <c r="HJ52" s="1"/>
  <c r="CE53"/>
  <c r="DB53"/>
  <c r="DM53"/>
  <c r="DS53"/>
  <c r="FW53"/>
  <c r="GW53"/>
  <c r="HH53"/>
  <c r="HS53"/>
  <c r="IL53"/>
  <c r="IW53"/>
  <c r="JH53"/>
  <c r="AB54"/>
  <c r="AM54"/>
  <c r="AX54"/>
  <c r="BI54"/>
  <c r="BT54"/>
  <c r="CL54"/>
  <c r="CM54" s="1"/>
  <c r="EE54"/>
  <c r="EP54"/>
  <c r="FA54"/>
  <c r="FL54"/>
  <c r="GH54"/>
  <c r="GT54"/>
  <c r="HI54"/>
  <c r="HJ54" s="1"/>
  <c r="HT54"/>
  <c r="HU54" s="1"/>
  <c r="HV54" s="1"/>
  <c r="HZ54"/>
  <c r="IM54"/>
  <c r="IN54" s="1"/>
  <c r="IO54" s="1"/>
  <c r="IX54"/>
  <c r="IY54" s="1"/>
  <c r="IZ54" s="1"/>
  <c r="JI54"/>
  <c r="JJ54" s="1"/>
  <c r="JK54" s="1"/>
  <c r="CF53"/>
  <c r="CG53" s="1"/>
  <c r="CH53" s="1"/>
  <c r="HI53"/>
  <c r="HJ53" s="1"/>
  <c r="GW54"/>
  <c r="ME10" i="39" l="1"/>
  <c r="MF10" s="1"/>
  <c r="MG10" s="1"/>
  <c r="DU47" i="41"/>
  <c r="DV47" s="1"/>
  <c r="GU47" s="1"/>
  <c r="GY47" s="1"/>
  <c r="GT47"/>
  <c r="GO20"/>
  <c r="GT20"/>
  <c r="DT9"/>
  <c r="GO9"/>
  <c r="IA3"/>
  <c r="GT41"/>
  <c r="DT20"/>
  <c r="IA16"/>
  <c r="IB4"/>
  <c r="IC4" s="1"/>
  <c r="ID4" s="1"/>
  <c r="ME14" i="39"/>
  <c r="MF14" s="1"/>
  <c r="MG14" s="1"/>
  <c r="ME12"/>
  <c r="MF12" s="1"/>
  <c r="MG12" s="1"/>
  <c r="ME28"/>
  <c r="MF28" s="1"/>
  <c r="MG28" s="1"/>
  <c r="ME31"/>
  <c r="MF31" s="1"/>
  <c r="MG31" s="1"/>
  <c r="ME24"/>
  <c r="MF24" s="1"/>
  <c r="MG24" s="1"/>
  <c r="ME30"/>
  <c r="MF30" s="1"/>
  <c r="MG30" s="1"/>
  <c r="ME35"/>
  <c r="MF35" s="1"/>
  <c r="MG35" s="1"/>
  <c r="ME50"/>
  <c r="MF50" s="1"/>
  <c r="MG50" s="1"/>
  <c r="ME58"/>
  <c r="MF58" s="1"/>
  <c r="MG58" s="1"/>
  <c r="IA33" i="41"/>
  <c r="DU30"/>
  <c r="DV30" s="1"/>
  <c r="DW30" s="1"/>
  <c r="DU12"/>
  <c r="DV12" s="1"/>
  <c r="GO28"/>
  <c r="DT28"/>
  <c r="GT52"/>
  <c r="GX52" s="1"/>
  <c r="IB40"/>
  <c r="IC40" s="1"/>
  <c r="ID40" s="1"/>
  <c r="GO16"/>
  <c r="CN26"/>
  <c r="CP26" s="1"/>
  <c r="IB23"/>
  <c r="IC23" s="1"/>
  <c r="ID23" s="1"/>
  <c r="IB13"/>
  <c r="IC13" s="1"/>
  <c r="ID13" s="1"/>
  <c r="DU52"/>
  <c r="DV52" s="1"/>
  <c r="DT52"/>
  <c r="IA49"/>
  <c r="GP28"/>
  <c r="CT35"/>
  <c r="GT28"/>
  <c r="GX28" s="1"/>
  <c r="GT27"/>
  <c r="GX27" s="1"/>
  <c r="IA5"/>
  <c r="GT3"/>
  <c r="GT43"/>
  <c r="GX43" s="1"/>
  <c r="DT37"/>
  <c r="DU24"/>
  <c r="DV24" s="1"/>
  <c r="GP24" s="1"/>
  <c r="GT24"/>
  <c r="CT26"/>
  <c r="CV26" s="1"/>
  <c r="IA22"/>
  <c r="DT16"/>
  <c r="IA11"/>
  <c r="DU43"/>
  <c r="DV43" s="1"/>
  <c r="GU43" s="1"/>
  <c r="GY43" s="1"/>
  <c r="DT43"/>
  <c r="DT24"/>
  <c r="GP3"/>
  <c r="DT3"/>
  <c r="GP37"/>
  <c r="GR37" s="1"/>
  <c r="GO37"/>
  <c r="IA28"/>
  <c r="GT30"/>
  <c r="GX30" s="1"/>
  <c r="GT37"/>
  <c r="GX37" s="1"/>
  <c r="GT16"/>
  <c r="GX16" s="1"/>
  <c r="DU9"/>
  <c r="DV9" s="1"/>
  <c r="GO3"/>
  <c r="CT7"/>
  <c r="GX11"/>
  <c r="CN52"/>
  <c r="CO52" s="1"/>
  <c r="GP33"/>
  <c r="GR33" s="1"/>
  <c r="CT33"/>
  <c r="CU33" s="1"/>
  <c r="IB34"/>
  <c r="IC34" s="1"/>
  <c r="ID34" s="1"/>
  <c r="DT33"/>
  <c r="IA30"/>
  <c r="CT18"/>
  <c r="CU18" s="1"/>
  <c r="IB8"/>
  <c r="IC8" s="1"/>
  <c r="ID8" s="1"/>
  <c r="CT3"/>
  <c r="CU3" s="1"/>
  <c r="IB6"/>
  <c r="IC6" s="1"/>
  <c r="ID6" s="1"/>
  <c r="GU7"/>
  <c r="GU39"/>
  <c r="CT28"/>
  <c r="CU28" s="1"/>
  <c r="IA43"/>
  <c r="IA42"/>
  <c r="IA41"/>
  <c r="GO39"/>
  <c r="CN37"/>
  <c r="CO37" s="1"/>
  <c r="GO33"/>
  <c r="ME13" i="39"/>
  <c r="MF13" s="1"/>
  <c r="MG13" s="1"/>
  <c r="ME20"/>
  <c r="MF20" s="1"/>
  <c r="MG20" s="1"/>
  <c r="ME55"/>
  <c r="MF55" s="1"/>
  <c r="MG55" s="1"/>
  <c r="ME4"/>
  <c r="MF4" s="1"/>
  <c r="MG4" s="1"/>
  <c r="ME17"/>
  <c r="MF17" s="1"/>
  <c r="MG17" s="1"/>
  <c r="ME29"/>
  <c r="MF29" s="1"/>
  <c r="MG29" s="1"/>
  <c r="DU54" i="41"/>
  <c r="DV54" s="1"/>
  <c r="GU54" s="1"/>
  <c r="GY54" s="1"/>
  <c r="GO49"/>
  <c r="GU37"/>
  <c r="CN28"/>
  <c r="CO28" s="1"/>
  <c r="DT11"/>
  <c r="CN18"/>
  <c r="CO18" s="1"/>
  <c r="CN3"/>
  <c r="CO3" s="1"/>
  <c r="IB53"/>
  <c r="IC53" s="1"/>
  <c r="ID53" s="1"/>
  <c r="CN51"/>
  <c r="CP51" s="1"/>
  <c r="CN39"/>
  <c r="CP39" s="1"/>
  <c r="CN48"/>
  <c r="CP48" s="1"/>
  <c r="GT39"/>
  <c r="GX39" s="1"/>
  <c r="IA37"/>
  <c r="GU33"/>
  <c r="CN33"/>
  <c r="CO33" s="1"/>
  <c r="IB36"/>
  <c r="IC36" s="1"/>
  <c r="ID36" s="1"/>
  <c r="GU28"/>
  <c r="DU23"/>
  <c r="DV23" s="1"/>
  <c r="GP23" s="1"/>
  <c r="CN35"/>
  <c r="CP35" s="1"/>
  <c r="CT27"/>
  <c r="CV27" s="1"/>
  <c r="IA29"/>
  <c r="IA20"/>
  <c r="IA24"/>
  <c r="GP7"/>
  <c r="CN17"/>
  <c r="CO17" s="1"/>
  <c r="GU3"/>
  <c r="IB12"/>
  <c r="IC12" s="1"/>
  <c r="ID12" s="1"/>
  <c r="CT2"/>
  <c r="CV2" s="1"/>
  <c r="DT49"/>
  <c r="CT39"/>
  <c r="CU39" s="1"/>
  <c r="DU31"/>
  <c r="DV31" s="1"/>
  <c r="GP31" s="1"/>
  <c r="DT31"/>
  <c r="GT29"/>
  <c r="GX29" s="1"/>
  <c r="GT23"/>
  <c r="GX23" s="1"/>
  <c r="DT54"/>
  <c r="GX50"/>
  <c r="DU49"/>
  <c r="DV49" s="1"/>
  <c r="GP49" s="1"/>
  <c r="GP39"/>
  <c r="GQ39" s="1"/>
  <c r="DT39"/>
  <c r="DU29"/>
  <c r="DV29" s="1"/>
  <c r="GU29" s="1"/>
  <c r="GY29" s="1"/>
  <c r="CT37"/>
  <c r="CU37" s="1"/>
  <c r="GT31"/>
  <c r="GX31" s="1"/>
  <c r="DT29"/>
  <c r="GT33"/>
  <c r="GX33" s="1"/>
  <c r="GP27"/>
  <c r="GQ27" s="1"/>
  <c r="IB32"/>
  <c r="IC32" s="1"/>
  <c r="ID32" s="1"/>
  <c r="CN27"/>
  <c r="CO27" s="1"/>
  <c r="DT23"/>
  <c r="IB19"/>
  <c r="IC19" s="1"/>
  <c r="ID19" s="1"/>
  <c r="GO11"/>
  <c r="DU11"/>
  <c r="DV11" s="1"/>
  <c r="DW11" s="1"/>
  <c r="CN2"/>
  <c r="CP2" s="1"/>
  <c r="ME33" i="39"/>
  <c r="MF33" s="1"/>
  <c r="MG33" s="1"/>
  <c r="ME5"/>
  <c r="MF5" s="1"/>
  <c r="MG5" s="1"/>
  <c r="ME56"/>
  <c r="MF56" s="1"/>
  <c r="MG56" s="1"/>
  <c r="ME16"/>
  <c r="MF16" s="1"/>
  <c r="MG16" s="1"/>
  <c r="ME32"/>
  <c r="MF32" s="1"/>
  <c r="MG32" s="1"/>
  <c r="MD19"/>
  <c r="ME41"/>
  <c r="MF41" s="1"/>
  <c r="MG41" s="1"/>
  <c r="GT7" i="41"/>
  <c r="GX7" s="1"/>
  <c r="HK52"/>
  <c r="LP52"/>
  <c r="HK50"/>
  <c r="LP50"/>
  <c r="HK51"/>
  <c r="LP51"/>
  <c r="HK54"/>
  <c r="LP54"/>
  <c r="GX49"/>
  <c r="GX47"/>
  <c r="HK46"/>
  <c r="LP46"/>
  <c r="HK48"/>
  <c r="LP48"/>
  <c r="HK53"/>
  <c r="LP53"/>
  <c r="HK49"/>
  <c r="LP49"/>
  <c r="HK47"/>
  <c r="LP47"/>
  <c r="GO27"/>
  <c r="GU27"/>
  <c r="DT27"/>
  <c r="GT12"/>
  <c r="GX12" s="1"/>
  <c r="DT12"/>
  <c r="GX3"/>
  <c r="GO7"/>
  <c r="DU5"/>
  <c r="DV5" s="1"/>
  <c r="GP5" s="1"/>
  <c r="IA7"/>
  <c r="DT7"/>
  <c r="CN7"/>
  <c r="CO7" s="1"/>
  <c r="HK42"/>
  <c r="LP42"/>
  <c r="HK43"/>
  <c r="LP43"/>
  <c r="HK39"/>
  <c r="LP39"/>
  <c r="HK40"/>
  <c r="LP40"/>
  <c r="HK41"/>
  <c r="LP41"/>
  <c r="GX54"/>
  <c r="CN49"/>
  <c r="CO49" s="1"/>
  <c r="GX24"/>
  <c r="HK35"/>
  <c r="LP35"/>
  <c r="HK26"/>
  <c r="LP26"/>
  <c r="HK13"/>
  <c r="LP13"/>
  <c r="HK18"/>
  <c r="LP18"/>
  <c r="HK17"/>
  <c r="LP17"/>
  <c r="HK12"/>
  <c r="LP12"/>
  <c r="HK7"/>
  <c r="LP7"/>
  <c r="HK5"/>
  <c r="LP5"/>
  <c r="HK10"/>
  <c r="LP10"/>
  <c r="HK8"/>
  <c r="LP8"/>
  <c r="HK2"/>
  <c r="LP2"/>
  <c r="HK15"/>
  <c r="LP15"/>
  <c r="HK4"/>
  <c r="LP4"/>
  <c r="LP38"/>
  <c r="LP36"/>
  <c r="LP19"/>
  <c r="HK37"/>
  <c r="LP37"/>
  <c r="HK33"/>
  <c r="LP33"/>
  <c r="HK32"/>
  <c r="LP32"/>
  <c r="HK31"/>
  <c r="LP31"/>
  <c r="HK30"/>
  <c r="LP30"/>
  <c r="HK29"/>
  <c r="LP29"/>
  <c r="HK28"/>
  <c r="LP28"/>
  <c r="HK27"/>
  <c r="LP27"/>
  <c r="HK25"/>
  <c r="LP25"/>
  <c r="HK22"/>
  <c r="LP22"/>
  <c r="HK21"/>
  <c r="LP21"/>
  <c r="HK24"/>
  <c r="LP24"/>
  <c r="HK23"/>
  <c r="LP23"/>
  <c r="HK20"/>
  <c r="LP20"/>
  <c r="HK16"/>
  <c r="LP16"/>
  <c r="HK11"/>
  <c r="LP11"/>
  <c r="HK9"/>
  <c r="LP9"/>
  <c r="HK3"/>
  <c r="LP3"/>
  <c r="HK34"/>
  <c r="LP34"/>
  <c r="HK6"/>
  <c r="LP6"/>
  <c r="CN36"/>
  <c r="CP36" s="1"/>
  <c r="ME11" i="39"/>
  <c r="MF11" s="1"/>
  <c r="MG11" s="1"/>
  <c r="ME43"/>
  <c r="MF43" s="1"/>
  <c r="MG43" s="1"/>
  <c r="ME48"/>
  <c r="MF48" s="1"/>
  <c r="MG48" s="1"/>
  <c r="ME53"/>
  <c r="MF53" s="1"/>
  <c r="MG53" s="1"/>
  <c r="MD39"/>
  <c r="ME39"/>
  <c r="MF39" s="1"/>
  <c r="MG39" s="1"/>
  <c r="MD45"/>
  <c r="ME45"/>
  <c r="MF45" s="1"/>
  <c r="MG45" s="1"/>
  <c r="MD54"/>
  <c r="ME54"/>
  <c r="MF54" s="1"/>
  <c r="MG54" s="1"/>
  <c r="MD57"/>
  <c r="ME57"/>
  <c r="MF57" s="1"/>
  <c r="MG57" s="1"/>
  <c r="MD64"/>
  <c r="ME64"/>
  <c r="MF64" s="1"/>
  <c r="MG64" s="1"/>
  <c r="MD37"/>
  <c r="ME37"/>
  <c r="MF37" s="1"/>
  <c r="MG37" s="1"/>
  <c r="MD42"/>
  <c r="ME42"/>
  <c r="MF42" s="1"/>
  <c r="MG42" s="1"/>
  <c r="MD52"/>
  <c r="ME52"/>
  <c r="MF52" s="1"/>
  <c r="MG52" s="1"/>
  <c r="MD59"/>
  <c r="ME59"/>
  <c r="MF59" s="1"/>
  <c r="MG59" s="1"/>
  <c r="ME40"/>
  <c r="MF40" s="1"/>
  <c r="MG40" s="1"/>
  <c r="MD40"/>
  <c r="ME46"/>
  <c r="MF46" s="1"/>
  <c r="MG46" s="1"/>
  <c r="MD46"/>
  <c r="ME60"/>
  <c r="MF60" s="1"/>
  <c r="MG60" s="1"/>
  <c r="MD60"/>
  <c r="ME63"/>
  <c r="MF63" s="1"/>
  <c r="MG63" s="1"/>
  <c r="MD63"/>
  <c r="ME67"/>
  <c r="MF67" s="1"/>
  <c r="MG67" s="1"/>
  <c r="MD67"/>
  <c r="MD3"/>
  <c r="ME3"/>
  <c r="MF3" s="1"/>
  <c r="MG3" s="1"/>
  <c r="MD6"/>
  <c r="ME6"/>
  <c r="MF6" s="1"/>
  <c r="MG6" s="1"/>
  <c r="MD8"/>
  <c r="ME8"/>
  <c r="MF8" s="1"/>
  <c r="MG8" s="1"/>
  <c r="MD9"/>
  <c r="ME9"/>
  <c r="MF9" s="1"/>
  <c r="MG9" s="1"/>
  <c r="ME38"/>
  <c r="MF38" s="1"/>
  <c r="MG38" s="1"/>
  <c r="MD38"/>
  <c r="ME44"/>
  <c r="MF44" s="1"/>
  <c r="MG44" s="1"/>
  <c r="MD44"/>
  <c r="ME47"/>
  <c r="MF47" s="1"/>
  <c r="MG47" s="1"/>
  <c r="MD47"/>
  <c r="ME49"/>
  <c r="MF49" s="1"/>
  <c r="MG49" s="1"/>
  <c r="MD49"/>
  <c r="ME51"/>
  <c r="MF51" s="1"/>
  <c r="MG51" s="1"/>
  <c r="MD51"/>
  <c r="ME61"/>
  <c r="MF61" s="1"/>
  <c r="MG61" s="1"/>
  <c r="MD61"/>
  <c r="ME65"/>
  <c r="MF65" s="1"/>
  <c r="MG65" s="1"/>
  <c r="MD65"/>
  <c r="MD21"/>
  <c r="ME21"/>
  <c r="MF21" s="1"/>
  <c r="MG21" s="1"/>
  <c r="MD23"/>
  <c r="ME23"/>
  <c r="MF23" s="1"/>
  <c r="MG23" s="1"/>
  <c r="ME36"/>
  <c r="MF36" s="1"/>
  <c r="MG36" s="1"/>
  <c r="MD36"/>
  <c r="MD2"/>
  <c r="ME2"/>
  <c r="MF2" s="1"/>
  <c r="MG2" s="1"/>
  <c r="IA54" i="41"/>
  <c r="IB54"/>
  <c r="IC54" s="1"/>
  <c r="ID54" s="1"/>
  <c r="GT53"/>
  <c r="GX53" s="1"/>
  <c r="DT53"/>
  <c r="GO53"/>
  <c r="DU53"/>
  <c r="DV53" s="1"/>
  <c r="GU52"/>
  <c r="GY52" s="1"/>
  <c r="GP52"/>
  <c r="DW52"/>
  <c r="IA51"/>
  <c r="IB51"/>
  <c r="IC51" s="1"/>
  <c r="ID51" s="1"/>
  <c r="CO54"/>
  <c r="CP54"/>
  <c r="GT42"/>
  <c r="GX42" s="1"/>
  <c r="DT42"/>
  <c r="GO42"/>
  <c r="DU42"/>
  <c r="DV42" s="1"/>
  <c r="CS40"/>
  <c r="GO40"/>
  <c r="DU40"/>
  <c r="DV40" s="1"/>
  <c r="GT40"/>
  <c r="GX40" s="1"/>
  <c r="DT40"/>
  <c r="GO35"/>
  <c r="DU35"/>
  <c r="DV35" s="1"/>
  <c r="GT35"/>
  <c r="GX35" s="1"/>
  <c r="DT35"/>
  <c r="GR28"/>
  <c r="GQ28"/>
  <c r="CU35"/>
  <c r="CV35"/>
  <c r="CO31"/>
  <c r="CP31"/>
  <c r="CU30"/>
  <c r="CV30"/>
  <c r="CO29"/>
  <c r="CP29"/>
  <c r="CP27"/>
  <c r="IA26"/>
  <c r="IB26"/>
  <c r="IC26" s="1"/>
  <c r="ID26" s="1"/>
  <c r="CS26"/>
  <c r="GT25"/>
  <c r="GX25" s="1"/>
  <c r="DT25"/>
  <c r="GO25"/>
  <c r="DU25"/>
  <c r="DV25" s="1"/>
  <c r="CS15"/>
  <c r="CU24"/>
  <c r="CV24"/>
  <c r="CO23"/>
  <c r="CP23"/>
  <c r="GO19"/>
  <c r="DU19"/>
  <c r="DV19" s="1"/>
  <c r="GT19"/>
  <c r="GX19" s="1"/>
  <c r="DT19"/>
  <c r="IA18"/>
  <c r="IB18"/>
  <c r="IC18" s="1"/>
  <c r="ID18" s="1"/>
  <c r="CS18"/>
  <c r="IA17"/>
  <c r="IB17"/>
  <c r="IC17" s="1"/>
  <c r="ID17" s="1"/>
  <c r="CS17"/>
  <c r="AE15"/>
  <c r="CT15"/>
  <c r="CN15"/>
  <c r="GT10"/>
  <c r="GX10" s="1"/>
  <c r="DT10"/>
  <c r="GO10"/>
  <c r="DU10"/>
  <c r="DV10" s="1"/>
  <c r="CT11"/>
  <c r="CN11"/>
  <c r="AP11"/>
  <c r="IA10"/>
  <c r="IB10"/>
  <c r="IC10" s="1"/>
  <c r="ID10" s="1"/>
  <c r="GP9"/>
  <c r="GU9"/>
  <c r="DW9"/>
  <c r="GX8"/>
  <c r="CS8"/>
  <c r="CS6"/>
  <c r="CU17"/>
  <c r="CV17"/>
  <c r="CO12"/>
  <c r="CP12"/>
  <c r="GO4"/>
  <c r="DU4"/>
  <c r="DV4" s="1"/>
  <c r="GT4"/>
  <c r="GX4" s="1"/>
  <c r="DT4"/>
  <c r="CP8"/>
  <c r="CO8"/>
  <c r="GO2"/>
  <c r="DU2"/>
  <c r="DV2" s="1"/>
  <c r="GT2"/>
  <c r="GX2" s="1"/>
  <c r="DT2"/>
  <c r="GX41"/>
  <c r="GU41"/>
  <c r="GP41"/>
  <c r="CN41"/>
  <c r="CT38"/>
  <c r="CN34"/>
  <c r="CN32"/>
  <c r="GX20"/>
  <c r="CN25"/>
  <c r="CN22"/>
  <c r="CT21"/>
  <c r="CN19"/>
  <c r="CT16"/>
  <c r="CT9"/>
  <c r="CN20"/>
  <c r="GU16"/>
  <c r="GP16"/>
  <c r="CN13"/>
  <c r="CT6"/>
  <c r="CN5"/>
  <c r="CT4"/>
  <c r="GO51"/>
  <c r="DU51"/>
  <c r="DV51" s="1"/>
  <c r="GT51"/>
  <c r="GX51" s="1"/>
  <c r="DT51"/>
  <c r="IA48"/>
  <c r="IB48"/>
  <c r="IC48" s="1"/>
  <c r="ID48" s="1"/>
  <c r="CU43"/>
  <c r="CV43"/>
  <c r="CS36"/>
  <c r="GP30"/>
  <c r="DW29"/>
  <c r="GP29"/>
  <c r="GO36"/>
  <c r="DU36"/>
  <c r="DV36" s="1"/>
  <c r="GT36"/>
  <c r="GX36" s="1"/>
  <c r="DT36"/>
  <c r="CP33"/>
  <c r="DW47"/>
  <c r="GP50"/>
  <c r="GU50"/>
  <c r="GY50" s="1"/>
  <c r="DW50"/>
  <c r="GO48"/>
  <c r="DU48"/>
  <c r="DV48" s="1"/>
  <c r="GT48"/>
  <c r="GX48" s="1"/>
  <c r="DT48"/>
  <c r="CO43"/>
  <c r="CP43"/>
  <c r="GT38"/>
  <c r="GX38" s="1"/>
  <c r="DT38"/>
  <c r="GO38"/>
  <c r="DU38"/>
  <c r="DV38" s="1"/>
  <c r="CO48"/>
  <c r="CO47"/>
  <c r="CP47"/>
  <c r="CS34"/>
  <c r="GO34"/>
  <c r="DU34"/>
  <c r="DV34" s="1"/>
  <c r="GT34"/>
  <c r="GX34" s="1"/>
  <c r="DT34"/>
  <c r="IA35"/>
  <c r="IB35"/>
  <c r="IC35" s="1"/>
  <c r="ID35" s="1"/>
  <c r="CS35"/>
  <c r="GT32"/>
  <c r="GX32" s="1"/>
  <c r="DT32"/>
  <c r="GO32"/>
  <c r="DU32"/>
  <c r="DV32" s="1"/>
  <c r="GU24"/>
  <c r="GY24" s="1"/>
  <c r="GU23"/>
  <c r="GY23" s="1"/>
  <c r="CU31"/>
  <c r="CV31"/>
  <c r="CO30"/>
  <c r="CP30"/>
  <c r="CU29"/>
  <c r="CV29"/>
  <c r="CP28"/>
  <c r="GY27"/>
  <c r="CU27"/>
  <c r="GT22"/>
  <c r="GX22" s="1"/>
  <c r="DT22"/>
  <c r="GO22"/>
  <c r="DU22"/>
  <c r="DV22" s="1"/>
  <c r="GT21"/>
  <c r="GX21" s="1"/>
  <c r="DT21"/>
  <c r="GO21"/>
  <c r="DU21"/>
  <c r="DV21" s="1"/>
  <c r="GO26"/>
  <c r="DU26"/>
  <c r="DV26" s="1"/>
  <c r="GT26"/>
  <c r="GX26" s="1"/>
  <c r="DT26"/>
  <c r="CS19"/>
  <c r="GU12"/>
  <c r="GY12" s="1"/>
  <c r="DW12"/>
  <c r="GP12"/>
  <c r="CO24"/>
  <c r="CP24"/>
  <c r="CU23"/>
  <c r="CV23"/>
  <c r="GO15"/>
  <c r="DU15"/>
  <c r="DV15" s="1"/>
  <c r="GT15"/>
  <c r="GX15" s="1"/>
  <c r="DT15"/>
  <c r="GT13"/>
  <c r="GX13" s="1"/>
  <c r="DT13"/>
  <c r="GO13"/>
  <c r="DU13"/>
  <c r="DV13" s="1"/>
  <c r="GO18"/>
  <c r="DU18"/>
  <c r="DV18" s="1"/>
  <c r="GT18"/>
  <c r="GX18" s="1"/>
  <c r="DT18"/>
  <c r="GO17"/>
  <c r="DU17"/>
  <c r="DV17" s="1"/>
  <c r="GT17"/>
  <c r="GX17" s="1"/>
  <c r="DT17"/>
  <c r="GR7"/>
  <c r="GQ7"/>
  <c r="CS4"/>
  <c r="GR3"/>
  <c r="GQ3"/>
  <c r="CU12"/>
  <c r="CV12"/>
  <c r="GP8"/>
  <c r="GU8"/>
  <c r="GY8" s="1"/>
  <c r="DW8"/>
  <c r="GO6"/>
  <c r="DU6"/>
  <c r="DV6" s="1"/>
  <c r="GT6"/>
  <c r="GX6" s="1"/>
  <c r="DT6"/>
  <c r="CP3"/>
  <c r="IA2"/>
  <c r="IB2"/>
  <c r="IC2" s="1"/>
  <c r="ID2" s="1"/>
  <c r="CS2"/>
  <c r="CU8"/>
  <c r="CV8"/>
  <c r="CP7"/>
  <c r="CU2"/>
  <c r="CN53"/>
  <c r="CN42"/>
  <c r="CN40"/>
  <c r="CN50"/>
  <c r="CT42"/>
  <c r="CT40"/>
  <c r="CT41"/>
  <c r="CN38"/>
  <c r="CT36"/>
  <c r="CT34"/>
  <c r="CT32"/>
  <c r="CT25"/>
  <c r="CT22"/>
  <c r="CN21"/>
  <c r="GX9"/>
  <c r="GU20"/>
  <c r="GP20"/>
  <c r="CT19"/>
  <c r="CN16"/>
  <c r="CN9"/>
  <c r="GX5"/>
  <c r="CT20"/>
  <c r="CT13"/>
  <c r="CN10"/>
  <c r="CT10"/>
  <c r="CN6"/>
  <c r="CT5"/>
  <c r="CN4"/>
  <c r="GP47" l="1"/>
  <c r="GR47" s="1"/>
  <c r="GU5"/>
  <c r="DW43"/>
  <c r="DW5"/>
  <c r="GP43"/>
  <c r="GR43" s="1"/>
  <c r="CO26"/>
  <c r="GU30"/>
  <c r="GY30" s="1"/>
  <c r="CU26"/>
  <c r="GQ33"/>
  <c r="GY7"/>
  <c r="CV33"/>
  <c r="CP18"/>
  <c r="DW24"/>
  <c r="GQ37"/>
  <c r="CO39"/>
  <c r="CV39"/>
  <c r="GR39"/>
  <c r="CV18"/>
  <c r="GY39"/>
  <c r="GZ39" s="1"/>
  <c r="CU7"/>
  <c r="GY33"/>
  <c r="HA33" s="1"/>
  <c r="CP37"/>
  <c r="CV7"/>
  <c r="GR27"/>
  <c r="DW54"/>
  <c r="GU49"/>
  <c r="GY49" s="1"/>
  <c r="CO35"/>
  <c r="CV3"/>
  <c r="CP52"/>
  <c r="CO2"/>
  <c r="GP11"/>
  <c r="GR11" s="1"/>
  <c r="CV28"/>
  <c r="DW31"/>
  <c r="CP49"/>
  <c r="GY37"/>
  <c r="GY28"/>
  <c r="GU11"/>
  <c r="GU31"/>
  <c r="GY31" s="1"/>
  <c r="GZ31" s="1"/>
  <c r="GY3"/>
  <c r="GZ3" s="1"/>
  <c r="CP17"/>
  <c r="DW23"/>
  <c r="CV37"/>
  <c r="CO36"/>
  <c r="CO51"/>
  <c r="GP54"/>
  <c r="GR54" s="1"/>
  <c r="DW49"/>
  <c r="LQ49"/>
  <c r="LR49"/>
  <c r="LQ53"/>
  <c r="LR53"/>
  <c r="LQ46"/>
  <c r="LR46"/>
  <c r="LQ54"/>
  <c r="LR54"/>
  <c r="LQ51"/>
  <c r="LR51"/>
  <c r="LR50"/>
  <c r="LQ50"/>
  <c r="LR52"/>
  <c r="LQ52"/>
  <c r="LQ47"/>
  <c r="LR47"/>
  <c r="LR48"/>
  <c r="LQ48"/>
  <c r="LR41"/>
  <c r="LQ41"/>
  <c r="LQ40"/>
  <c r="LR40"/>
  <c r="LR39"/>
  <c r="LQ39"/>
  <c r="LR43"/>
  <c r="LQ43"/>
  <c r="LQ42"/>
  <c r="LR42"/>
  <c r="LQ6"/>
  <c r="LR6"/>
  <c r="LR9"/>
  <c r="LQ9"/>
  <c r="LR11"/>
  <c r="LQ11"/>
  <c r="LQ16"/>
  <c r="LR16"/>
  <c r="LQ20"/>
  <c r="LR20"/>
  <c r="LQ23"/>
  <c r="LR23"/>
  <c r="LQ21"/>
  <c r="LR21"/>
  <c r="LR27"/>
  <c r="LQ27"/>
  <c r="LR29"/>
  <c r="LQ29"/>
  <c r="LR31"/>
  <c r="LQ31"/>
  <c r="LQ32"/>
  <c r="LR32"/>
  <c r="LR36"/>
  <c r="LQ36"/>
  <c r="LR38"/>
  <c r="LQ38"/>
  <c r="LQ15"/>
  <c r="LR15"/>
  <c r="LQ5"/>
  <c r="LR5"/>
  <c r="LR7"/>
  <c r="LQ7"/>
  <c r="LR12"/>
  <c r="LQ12"/>
  <c r="LQ17"/>
  <c r="LR17"/>
  <c r="LQ13"/>
  <c r="LR13"/>
  <c r="LQ26"/>
  <c r="LR26"/>
  <c r="LR34"/>
  <c r="LQ34"/>
  <c r="LQ3"/>
  <c r="LR3"/>
  <c r="LQ24"/>
  <c r="LR24"/>
  <c r="LQ22"/>
  <c r="LR22"/>
  <c r="LR25"/>
  <c r="LQ25"/>
  <c r="LR28"/>
  <c r="LQ28"/>
  <c r="LR30"/>
  <c r="LQ30"/>
  <c r="LQ33"/>
  <c r="LR33"/>
  <c r="LQ37"/>
  <c r="LR37"/>
  <c r="LQ19"/>
  <c r="LR19"/>
  <c r="LQ4"/>
  <c r="LR4"/>
  <c r="LQ2"/>
  <c r="LR2"/>
  <c r="LQ8"/>
  <c r="LR8"/>
  <c r="LQ10"/>
  <c r="LR10"/>
  <c r="LQ18"/>
  <c r="LR18"/>
  <c r="LR35"/>
  <c r="LQ35"/>
  <c r="HA24"/>
  <c r="GZ24"/>
  <c r="HA43"/>
  <c r="GZ43"/>
  <c r="HA30"/>
  <c r="CO4"/>
  <c r="CP4"/>
  <c r="CV5"/>
  <c r="GY5"/>
  <c r="CU5"/>
  <c r="CP10"/>
  <c r="CO10"/>
  <c r="CV13"/>
  <c r="CU13"/>
  <c r="CP9"/>
  <c r="CO9"/>
  <c r="CU19"/>
  <c r="CV19"/>
  <c r="CP21"/>
  <c r="CO21"/>
  <c r="CU34"/>
  <c r="CV34"/>
  <c r="CU36"/>
  <c r="CV36"/>
  <c r="CV41"/>
  <c r="GY41"/>
  <c r="CU41"/>
  <c r="CU40"/>
  <c r="CV40"/>
  <c r="CV42"/>
  <c r="CU42"/>
  <c r="CO50"/>
  <c r="CP50"/>
  <c r="CP42"/>
  <c r="CO42"/>
  <c r="GZ8"/>
  <c r="HA8"/>
  <c r="HA23"/>
  <c r="GZ23"/>
  <c r="GZ27"/>
  <c r="HA27"/>
  <c r="HA29"/>
  <c r="GZ29"/>
  <c r="GQ23"/>
  <c r="GR23"/>
  <c r="GZ33"/>
  <c r="GU34"/>
  <c r="GY34" s="1"/>
  <c r="DW34"/>
  <c r="GP34"/>
  <c r="GU48"/>
  <c r="GY48" s="1"/>
  <c r="DW48"/>
  <c r="GP48"/>
  <c r="GR50"/>
  <c r="GQ50"/>
  <c r="HA47"/>
  <c r="GZ47"/>
  <c r="GQ29"/>
  <c r="GR29"/>
  <c r="GU51"/>
  <c r="GY51" s="1"/>
  <c r="DW51"/>
  <c r="GP51"/>
  <c r="HA54"/>
  <c r="GZ54"/>
  <c r="CU6"/>
  <c r="CV6"/>
  <c r="GR16"/>
  <c r="GQ16"/>
  <c r="CP20"/>
  <c r="CO20"/>
  <c r="CU9"/>
  <c r="CV9"/>
  <c r="GY9"/>
  <c r="CO19"/>
  <c r="CP19"/>
  <c r="CV21"/>
  <c r="CU21"/>
  <c r="CO34"/>
  <c r="CP34"/>
  <c r="CP41"/>
  <c r="CO41"/>
  <c r="GQ9"/>
  <c r="GR9"/>
  <c r="CO11"/>
  <c r="CP11"/>
  <c r="CO15"/>
  <c r="CP15"/>
  <c r="GP25"/>
  <c r="GU25"/>
  <c r="GY25" s="1"/>
  <c r="DW25"/>
  <c r="GQ31"/>
  <c r="GR31"/>
  <c r="GU40"/>
  <c r="GY40" s="1"/>
  <c r="DW40"/>
  <c r="GP40"/>
  <c r="GZ49"/>
  <c r="HA49"/>
  <c r="HA52"/>
  <c r="GZ52"/>
  <c r="CO6"/>
  <c r="CP6"/>
  <c r="CV10"/>
  <c r="CU10"/>
  <c r="CV20"/>
  <c r="GY20"/>
  <c r="CU20"/>
  <c r="CP16"/>
  <c r="CO16"/>
  <c r="GR20"/>
  <c r="GQ20"/>
  <c r="CV22"/>
  <c r="CU22"/>
  <c r="CV25"/>
  <c r="CU25"/>
  <c r="CV32"/>
  <c r="CU32"/>
  <c r="CP38"/>
  <c r="CO38"/>
  <c r="CO40"/>
  <c r="CP40"/>
  <c r="CP53"/>
  <c r="CO53"/>
  <c r="GU6"/>
  <c r="GY6" s="1"/>
  <c r="DW6"/>
  <c r="GP6"/>
  <c r="GQ8"/>
  <c r="GR8"/>
  <c r="HA12"/>
  <c r="GZ12"/>
  <c r="GU17"/>
  <c r="GY17" s="1"/>
  <c r="DW17"/>
  <c r="GP17"/>
  <c r="GU18"/>
  <c r="GY18" s="1"/>
  <c r="DW18"/>
  <c r="GP18"/>
  <c r="GP13"/>
  <c r="GU13"/>
  <c r="GY13" s="1"/>
  <c r="DW13"/>
  <c r="GU15"/>
  <c r="GY15" s="1"/>
  <c r="DW15"/>
  <c r="GP15"/>
  <c r="GQ12"/>
  <c r="GR12"/>
  <c r="GU26"/>
  <c r="GY26" s="1"/>
  <c r="DW26"/>
  <c r="GP26"/>
  <c r="GP21"/>
  <c r="GU21"/>
  <c r="GY21" s="1"/>
  <c r="DW21"/>
  <c r="GP22"/>
  <c r="GU22"/>
  <c r="GY22" s="1"/>
  <c r="DW22"/>
  <c r="GQ24"/>
  <c r="GR24"/>
  <c r="GP32"/>
  <c r="GU32"/>
  <c r="GY32" s="1"/>
  <c r="DW32"/>
  <c r="GP38"/>
  <c r="GU38"/>
  <c r="GY38" s="1"/>
  <c r="DW38"/>
  <c r="GZ50"/>
  <c r="HA50"/>
  <c r="GU36"/>
  <c r="GY36" s="1"/>
  <c r="DW36"/>
  <c r="GP36"/>
  <c r="GQ30"/>
  <c r="GR30"/>
  <c r="CU4"/>
  <c r="CV4"/>
  <c r="CP5"/>
  <c r="CO5"/>
  <c r="CP13"/>
  <c r="CO13"/>
  <c r="CV16"/>
  <c r="GY16"/>
  <c r="CU16"/>
  <c r="CP22"/>
  <c r="CO22"/>
  <c r="CP25"/>
  <c r="CO25"/>
  <c r="CP32"/>
  <c r="CO32"/>
  <c r="CV38"/>
  <c r="CU38"/>
  <c r="GR41"/>
  <c r="GQ41"/>
  <c r="GZ7"/>
  <c r="GU2"/>
  <c r="GY2" s="1"/>
  <c r="DW2"/>
  <c r="GP2"/>
  <c r="GR5"/>
  <c r="GQ5"/>
  <c r="GU4"/>
  <c r="GY4" s="1"/>
  <c r="DW4"/>
  <c r="GP4"/>
  <c r="GY11"/>
  <c r="CU11"/>
  <c r="CV11"/>
  <c r="GP10"/>
  <c r="GU10"/>
  <c r="GY10" s="1"/>
  <c r="DW10"/>
  <c r="CU15"/>
  <c r="CV15"/>
  <c r="GU19"/>
  <c r="GY19" s="1"/>
  <c r="DW19"/>
  <c r="GP19"/>
  <c r="HA28"/>
  <c r="GU35"/>
  <c r="GY35" s="1"/>
  <c r="DW35"/>
  <c r="GP35"/>
  <c r="GP42"/>
  <c r="GU42"/>
  <c r="GY42" s="1"/>
  <c r="DW42"/>
  <c r="GR49"/>
  <c r="GQ49"/>
  <c r="GQ52"/>
  <c r="GR52"/>
  <c r="GP53"/>
  <c r="GU53"/>
  <c r="GY53" s="1"/>
  <c r="DW53"/>
  <c r="GZ28" l="1"/>
  <c r="GZ30"/>
  <c r="GQ47"/>
  <c r="HA39"/>
  <c r="GQ43"/>
  <c r="HA31"/>
  <c r="GQ54"/>
  <c r="HA7"/>
  <c r="GQ11"/>
  <c r="HA37"/>
  <c r="HA3"/>
  <c r="GZ37"/>
  <c r="GZ42"/>
  <c r="HA42"/>
  <c r="HA19"/>
  <c r="GZ19"/>
  <c r="GZ10"/>
  <c r="HA10"/>
  <c r="HA4"/>
  <c r="GZ4"/>
  <c r="HA36"/>
  <c r="GZ36"/>
  <c r="GZ32"/>
  <c r="HA32"/>
  <c r="GZ22"/>
  <c r="HA22"/>
  <c r="HA34"/>
  <c r="GZ34"/>
  <c r="GZ21"/>
  <c r="HA21"/>
  <c r="GZ13"/>
  <c r="HA13"/>
  <c r="HA6"/>
  <c r="GZ6"/>
  <c r="HA40"/>
  <c r="GZ40"/>
  <c r="GZ53"/>
  <c r="HA53"/>
  <c r="GR42"/>
  <c r="GQ42"/>
  <c r="GQ35"/>
  <c r="GR35"/>
  <c r="GR53"/>
  <c r="GQ53"/>
  <c r="HA15"/>
  <c r="GZ15"/>
  <c r="GQ10"/>
  <c r="GR10"/>
  <c r="GZ16"/>
  <c r="HA16"/>
  <c r="GQ36"/>
  <c r="GR36"/>
  <c r="GR21"/>
  <c r="GQ21"/>
  <c r="GQ18"/>
  <c r="GR18"/>
  <c r="HA18"/>
  <c r="GZ18"/>
  <c r="GQ6"/>
  <c r="GR6"/>
  <c r="GQ40"/>
  <c r="GR40"/>
  <c r="GZ9"/>
  <c r="HA9"/>
  <c r="GQ51"/>
  <c r="GR51"/>
  <c r="HA51"/>
  <c r="GZ51"/>
  <c r="GQ34"/>
  <c r="GR34"/>
  <c r="GZ5"/>
  <c r="HA5"/>
  <c r="HA35"/>
  <c r="GZ35"/>
  <c r="GQ19"/>
  <c r="GR19"/>
  <c r="HA11"/>
  <c r="GZ11"/>
  <c r="GQ4"/>
  <c r="GR4"/>
  <c r="GQ2"/>
  <c r="GR2"/>
  <c r="HA2"/>
  <c r="GZ2"/>
  <c r="GZ38"/>
  <c r="HA38"/>
  <c r="GR38"/>
  <c r="GQ38"/>
  <c r="GR32"/>
  <c r="GQ32"/>
  <c r="GR22"/>
  <c r="GQ22"/>
  <c r="GQ26"/>
  <c r="GR26"/>
  <c r="HA26"/>
  <c r="GZ26"/>
  <c r="GQ15"/>
  <c r="GR15"/>
  <c r="GR13"/>
  <c r="GQ13"/>
  <c r="GQ17"/>
  <c r="GR17"/>
  <c r="HA17"/>
  <c r="GZ17"/>
  <c r="GZ25"/>
  <c r="HA25"/>
  <c r="GZ20"/>
  <c r="HA20"/>
  <c r="GR25"/>
  <c r="GQ25"/>
  <c r="GQ48"/>
  <c r="GR48"/>
  <c r="HA48"/>
  <c r="GZ48"/>
  <c r="GZ41"/>
  <c r="HA41"/>
  <c r="KC82" i="39" l="1"/>
  <c r="KE82" s="1"/>
  <c r="KF82" s="1"/>
  <c r="KG82" s="1"/>
  <c r="KB82"/>
  <c r="JR82"/>
  <c r="JT82" s="1"/>
  <c r="JU82" s="1"/>
  <c r="JV82" s="1"/>
  <c r="JQ82"/>
  <c r="JG82"/>
  <c r="JI82" s="1"/>
  <c r="JJ82" s="1"/>
  <c r="JK82" s="1"/>
  <c r="JF82"/>
  <c r="IV82"/>
  <c r="IX82" s="1"/>
  <c r="IY82" s="1"/>
  <c r="IZ82" s="1"/>
  <c r="IU82"/>
  <c r="IK82"/>
  <c r="IM82" s="1"/>
  <c r="IN82" s="1"/>
  <c r="IO82" s="1"/>
  <c r="IJ82"/>
  <c r="HR82"/>
  <c r="HT82" s="1"/>
  <c r="HU82" s="1"/>
  <c r="HV82" s="1"/>
  <c r="HQ82"/>
  <c r="HY82" s="1"/>
  <c r="HG82"/>
  <c r="GT82"/>
  <c r="GN82"/>
  <c r="GG82"/>
  <c r="GI82" s="1"/>
  <c r="GJ82" s="1"/>
  <c r="GK82" s="1"/>
  <c r="FV82"/>
  <c r="FX82" s="1"/>
  <c r="FY82" s="1"/>
  <c r="FZ82" s="1"/>
  <c r="FK82"/>
  <c r="FM82" s="1"/>
  <c r="FN82" s="1"/>
  <c r="FO82" s="1"/>
  <c r="FJ82"/>
  <c r="EZ82"/>
  <c r="FB82" s="1"/>
  <c r="FC82" s="1"/>
  <c r="FD82" s="1"/>
  <c r="EY82"/>
  <c r="EO82"/>
  <c r="EQ82" s="1"/>
  <c r="ER82" s="1"/>
  <c r="ES82" s="1"/>
  <c r="EN82"/>
  <c r="ED82"/>
  <c r="EF82" s="1"/>
  <c r="EG82" s="1"/>
  <c r="EH82" s="1"/>
  <c r="EC82"/>
  <c r="DL82"/>
  <c r="DN82" s="1"/>
  <c r="DO82" s="1"/>
  <c r="DP82" s="1"/>
  <c r="DK82"/>
  <c r="DA82"/>
  <c r="DC82" s="1"/>
  <c r="DD82" s="1"/>
  <c r="DE82" s="1"/>
  <c r="CZ82"/>
  <c r="CV82"/>
  <c r="CU82"/>
  <c r="CS82"/>
  <c r="CQ82"/>
  <c r="CK82"/>
  <c r="CD82"/>
  <c r="CF82" s="1"/>
  <c r="CG82" s="1"/>
  <c r="CH82" s="1"/>
  <c r="BS82"/>
  <c r="BU82" s="1"/>
  <c r="BV82" s="1"/>
  <c r="BW82" s="1"/>
  <c r="BR82"/>
  <c r="BH82"/>
  <c r="BJ82" s="1"/>
  <c r="BK82" s="1"/>
  <c r="BL82" s="1"/>
  <c r="BG82"/>
  <c r="AW82"/>
  <c r="AY82" s="1"/>
  <c r="AZ82" s="1"/>
  <c r="BA82" s="1"/>
  <c r="AV82"/>
  <c r="AL82"/>
  <c r="AN82" s="1"/>
  <c r="AO82" s="1"/>
  <c r="AK82"/>
  <c r="AA82"/>
  <c r="AC82" s="1"/>
  <c r="AD82" s="1"/>
  <c r="AE82" s="1"/>
  <c r="Z82"/>
  <c r="S82"/>
  <c r="T82" s="1"/>
  <c r="U82" s="1"/>
  <c r="M82"/>
  <c r="N82" s="1"/>
  <c r="O82" s="1"/>
  <c r="KC81"/>
  <c r="KD81" s="1"/>
  <c r="KB81"/>
  <c r="JR81"/>
  <c r="JS81" s="1"/>
  <c r="JQ81"/>
  <c r="JG81"/>
  <c r="JH81" s="1"/>
  <c r="JF81"/>
  <c r="IV81"/>
  <c r="IW81" s="1"/>
  <c r="IU81"/>
  <c r="IK81"/>
  <c r="IL81" s="1"/>
  <c r="IJ81"/>
  <c r="HR81"/>
  <c r="HS81" s="1"/>
  <c r="HQ81"/>
  <c r="HY81" s="1"/>
  <c r="HG81"/>
  <c r="GT81"/>
  <c r="GN81"/>
  <c r="GG81"/>
  <c r="GI81" s="1"/>
  <c r="GJ81" s="1"/>
  <c r="GK81" s="1"/>
  <c r="FV81"/>
  <c r="FW81" s="1"/>
  <c r="FK81"/>
  <c r="FM81" s="1"/>
  <c r="FN81" s="1"/>
  <c r="FO81" s="1"/>
  <c r="FJ81"/>
  <c r="EZ81"/>
  <c r="FB81" s="1"/>
  <c r="FC81" s="1"/>
  <c r="FD81" s="1"/>
  <c r="EY81"/>
  <c r="EO81"/>
  <c r="EQ81" s="1"/>
  <c r="ER81" s="1"/>
  <c r="ES81" s="1"/>
  <c r="EN81"/>
  <c r="ED81"/>
  <c r="EF81" s="1"/>
  <c r="EG81" s="1"/>
  <c r="EH81" s="1"/>
  <c r="EC81"/>
  <c r="DL81"/>
  <c r="DM81" s="1"/>
  <c r="DK81"/>
  <c r="DA81"/>
  <c r="DC81" s="1"/>
  <c r="DD81" s="1"/>
  <c r="DE81" s="1"/>
  <c r="CZ81"/>
  <c r="CV81"/>
  <c r="CU81"/>
  <c r="CS81"/>
  <c r="CQ81"/>
  <c r="CK81"/>
  <c r="CD81"/>
  <c r="CE81" s="1"/>
  <c r="BS81"/>
  <c r="BU81" s="1"/>
  <c r="BV81" s="1"/>
  <c r="BW81" s="1"/>
  <c r="BR81"/>
  <c r="BH81"/>
  <c r="BJ81" s="1"/>
  <c r="BK81" s="1"/>
  <c r="BL81" s="1"/>
  <c r="BG81"/>
  <c r="AW81"/>
  <c r="AY81" s="1"/>
  <c r="AZ81" s="1"/>
  <c r="BA81" s="1"/>
  <c r="AV81"/>
  <c r="AL81"/>
  <c r="AN81" s="1"/>
  <c r="AO81" s="1"/>
  <c r="AK81"/>
  <c r="AA81"/>
  <c r="AC81" s="1"/>
  <c r="AD81" s="1"/>
  <c r="AE81" s="1"/>
  <c r="Z81"/>
  <c r="S81"/>
  <c r="T81" s="1"/>
  <c r="U81" s="1"/>
  <c r="M81"/>
  <c r="N81" s="1"/>
  <c r="O81" s="1"/>
  <c r="KC80"/>
  <c r="KE80" s="1"/>
  <c r="KF80" s="1"/>
  <c r="KG80" s="1"/>
  <c r="KB80"/>
  <c r="JR80"/>
  <c r="JT80" s="1"/>
  <c r="JU80" s="1"/>
  <c r="JV80" s="1"/>
  <c r="JQ80"/>
  <c r="JG80"/>
  <c r="JI80" s="1"/>
  <c r="JJ80" s="1"/>
  <c r="JK80" s="1"/>
  <c r="JF80"/>
  <c r="IV80"/>
  <c r="IX80" s="1"/>
  <c r="IY80" s="1"/>
  <c r="IZ80" s="1"/>
  <c r="IU80"/>
  <c r="IK80"/>
  <c r="IM80" s="1"/>
  <c r="IN80" s="1"/>
  <c r="IO80" s="1"/>
  <c r="IJ80"/>
  <c r="HR80"/>
  <c r="HT80" s="1"/>
  <c r="HU80" s="1"/>
  <c r="HV80" s="1"/>
  <c r="HQ80"/>
  <c r="HY80" s="1"/>
  <c r="HG80"/>
  <c r="GT80"/>
  <c r="GN80"/>
  <c r="GG80"/>
  <c r="GI80" s="1"/>
  <c r="GJ80" s="1"/>
  <c r="GK80" s="1"/>
  <c r="FV80"/>
  <c r="FX80" s="1"/>
  <c r="FY80" s="1"/>
  <c r="FZ80" s="1"/>
  <c r="FK80"/>
  <c r="FM80" s="1"/>
  <c r="FN80" s="1"/>
  <c r="FO80" s="1"/>
  <c r="FJ80"/>
  <c r="EZ80"/>
  <c r="FB80" s="1"/>
  <c r="FC80" s="1"/>
  <c r="FD80" s="1"/>
  <c r="EY80"/>
  <c r="EO80"/>
  <c r="EQ80" s="1"/>
  <c r="ER80" s="1"/>
  <c r="ES80" s="1"/>
  <c r="EN80"/>
  <c r="ED80"/>
  <c r="EF80" s="1"/>
  <c r="EG80" s="1"/>
  <c r="EH80" s="1"/>
  <c r="EC80"/>
  <c r="DL80"/>
  <c r="DN80" s="1"/>
  <c r="DO80" s="1"/>
  <c r="DP80" s="1"/>
  <c r="DK80"/>
  <c r="DA80"/>
  <c r="DC80" s="1"/>
  <c r="DD80" s="1"/>
  <c r="DE80" s="1"/>
  <c r="CZ80"/>
  <c r="CV80"/>
  <c r="CU80"/>
  <c r="CS80"/>
  <c r="CQ80"/>
  <c r="CK80"/>
  <c r="CD80"/>
  <c r="CF80" s="1"/>
  <c r="CG80" s="1"/>
  <c r="CH80" s="1"/>
  <c r="BS80"/>
  <c r="BU80" s="1"/>
  <c r="BV80" s="1"/>
  <c r="BW80" s="1"/>
  <c r="BR80"/>
  <c r="BH80"/>
  <c r="BJ80" s="1"/>
  <c r="BK80" s="1"/>
  <c r="BL80" s="1"/>
  <c r="BG80"/>
  <c r="AW80"/>
  <c r="AY80" s="1"/>
  <c r="AZ80" s="1"/>
  <c r="BA80" s="1"/>
  <c r="AV80"/>
  <c r="AL80"/>
  <c r="AN80" s="1"/>
  <c r="AO80" s="1"/>
  <c r="AK80"/>
  <c r="AA80"/>
  <c r="AC80" s="1"/>
  <c r="AD80" s="1"/>
  <c r="AE80" s="1"/>
  <c r="Z80"/>
  <c r="S80"/>
  <c r="T80" s="1"/>
  <c r="U80" s="1"/>
  <c r="M80"/>
  <c r="N80" s="1"/>
  <c r="O80" s="1"/>
  <c r="KC79"/>
  <c r="KE79" s="1"/>
  <c r="KF79" s="1"/>
  <c r="KG79" s="1"/>
  <c r="KB79"/>
  <c r="JR79"/>
  <c r="JT79" s="1"/>
  <c r="JU79" s="1"/>
  <c r="JV79" s="1"/>
  <c r="JQ79"/>
  <c r="JG79"/>
  <c r="JI79" s="1"/>
  <c r="JJ79" s="1"/>
  <c r="JK79" s="1"/>
  <c r="JF79"/>
  <c r="IV79"/>
  <c r="IX79" s="1"/>
  <c r="IY79" s="1"/>
  <c r="IZ79" s="1"/>
  <c r="IU79"/>
  <c r="IK79"/>
  <c r="IM79" s="1"/>
  <c r="IN79" s="1"/>
  <c r="IO79" s="1"/>
  <c r="IJ79"/>
  <c r="HR79"/>
  <c r="HT79" s="1"/>
  <c r="HU79" s="1"/>
  <c r="HV79" s="1"/>
  <c r="HQ79"/>
  <c r="HY79" s="1"/>
  <c r="HG79"/>
  <c r="GT79"/>
  <c r="GN79"/>
  <c r="GG79"/>
  <c r="GI79" s="1"/>
  <c r="GJ79" s="1"/>
  <c r="GK79" s="1"/>
  <c r="FV79"/>
  <c r="FX79" s="1"/>
  <c r="FY79" s="1"/>
  <c r="FZ79" s="1"/>
  <c r="FK79"/>
  <c r="FM79" s="1"/>
  <c r="FN79" s="1"/>
  <c r="FO79" s="1"/>
  <c r="FJ79"/>
  <c r="EZ79"/>
  <c r="FB79" s="1"/>
  <c r="FC79" s="1"/>
  <c r="FD79" s="1"/>
  <c r="EY79"/>
  <c r="EO79"/>
  <c r="EQ79" s="1"/>
  <c r="ER79" s="1"/>
  <c r="ES79" s="1"/>
  <c r="EN79"/>
  <c r="ED79"/>
  <c r="EF79" s="1"/>
  <c r="EG79" s="1"/>
  <c r="EH79" s="1"/>
  <c r="EC79"/>
  <c r="DL79"/>
  <c r="DN79" s="1"/>
  <c r="DO79" s="1"/>
  <c r="DP79" s="1"/>
  <c r="DK79"/>
  <c r="DA79"/>
  <c r="DC79" s="1"/>
  <c r="DD79" s="1"/>
  <c r="DE79" s="1"/>
  <c r="CZ79"/>
  <c r="CV79"/>
  <c r="CU79"/>
  <c r="CS79"/>
  <c r="CQ79"/>
  <c r="CK79"/>
  <c r="CD79"/>
  <c r="BS79"/>
  <c r="BU79" s="1"/>
  <c r="BV79" s="1"/>
  <c r="BW79" s="1"/>
  <c r="BR79"/>
  <c r="BH79"/>
  <c r="BJ79" s="1"/>
  <c r="BK79" s="1"/>
  <c r="BL79" s="1"/>
  <c r="BG79"/>
  <c r="AW79"/>
  <c r="AY79" s="1"/>
  <c r="AZ79" s="1"/>
  <c r="BA79" s="1"/>
  <c r="AV79"/>
  <c r="AL79"/>
  <c r="AN79" s="1"/>
  <c r="AO79" s="1"/>
  <c r="AK79"/>
  <c r="AA79"/>
  <c r="AC79" s="1"/>
  <c r="AD79" s="1"/>
  <c r="AE79" s="1"/>
  <c r="Z79"/>
  <c r="S79"/>
  <c r="T79" s="1"/>
  <c r="U79" s="1"/>
  <c r="M79"/>
  <c r="N79" s="1"/>
  <c r="O79" s="1"/>
  <c r="KC78"/>
  <c r="KE78" s="1"/>
  <c r="KF78" s="1"/>
  <c r="KG78" s="1"/>
  <c r="KB78"/>
  <c r="JR78"/>
  <c r="JT78" s="1"/>
  <c r="JU78" s="1"/>
  <c r="JV78" s="1"/>
  <c r="JQ78"/>
  <c r="JG78"/>
  <c r="JI78" s="1"/>
  <c r="JJ78" s="1"/>
  <c r="JK78" s="1"/>
  <c r="JF78"/>
  <c r="IV78"/>
  <c r="IX78" s="1"/>
  <c r="IY78" s="1"/>
  <c r="IZ78" s="1"/>
  <c r="IU78"/>
  <c r="IK78"/>
  <c r="IM78" s="1"/>
  <c r="IN78" s="1"/>
  <c r="IO78" s="1"/>
  <c r="IJ78"/>
  <c r="HR78"/>
  <c r="HT78" s="1"/>
  <c r="HU78" s="1"/>
  <c r="HV78" s="1"/>
  <c r="HQ78"/>
  <c r="HY78" s="1"/>
  <c r="HG78"/>
  <c r="GT78"/>
  <c r="GN78"/>
  <c r="GG78"/>
  <c r="GI78" s="1"/>
  <c r="GJ78" s="1"/>
  <c r="GK78" s="1"/>
  <c r="FV78"/>
  <c r="FX78" s="1"/>
  <c r="FY78" s="1"/>
  <c r="FZ78" s="1"/>
  <c r="FK78"/>
  <c r="FM78" s="1"/>
  <c r="FN78" s="1"/>
  <c r="FO78" s="1"/>
  <c r="FJ78"/>
  <c r="EZ78"/>
  <c r="FB78" s="1"/>
  <c r="FC78" s="1"/>
  <c r="FD78" s="1"/>
  <c r="EY78"/>
  <c r="EO78"/>
  <c r="EQ78" s="1"/>
  <c r="ER78" s="1"/>
  <c r="ES78" s="1"/>
  <c r="EN78"/>
  <c r="ED78"/>
  <c r="EF78" s="1"/>
  <c r="EG78" s="1"/>
  <c r="EH78" s="1"/>
  <c r="EC78"/>
  <c r="DL78"/>
  <c r="DN78" s="1"/>
  <c r="DO78" s="1"/>
  <c r="DP78" s="1"/>
  <c r="DK78"/>
  <c r="DA78"/>
  <c r="DC78" s="1"/>
  <c r="DD78" s="1"/>
  <c r="DE78" s="1"/>
  <c r="CZ78"/>
  <c r="CV78"/>
  <c r="CU78"/>
  <c r="CS78"/>
  <c r="CQ78"/>
  <c r="CK78"/>
  <c r="CD78"/>
  <c r="CF78" s="1"/>
  <c r="CG78" s="1"/>
  <c r="CH78" s="1"/>
  <c r="BS78"/>
  <c r="BU78" s="1"/>
  <c r="BV78" s="1"/>
  <c r="BW78" s="1"/>
  <c r="BR78"/>
  <c r="BH78"/>
  <c r="BJ78" s="1"/>
  <c r="BK78" s="1"/>
  <c r="BL78" s="1"/>
  <c r="BG78"/>
  <c r="AW78"/>
  <c r="AY78" s="1"/>
  <c r="AZ78" s="1"/>
  <c r="BA78" s="1"/>
  <c r="AV78"/>
  <c r="AL78"/>
  <c r="AN78" s="1"/>
  <c r="AO78" s="1"/>
  <c r="AK78"/>
  <c r="AA78"/>
  <c r="AC78" s="1"/>
  <c r="AD78" s="1"/>
  <c r="AE78" s="1"/>
  <c r="Z78"/>
  <c r="S78"/>
  <c r="T78" s="1"/>
  <c r="U78" s="1"/>
  <c r="M78"/>
  <c r="N78" s="1"/>
  <c r="O78" s="1"/>
  <c r="KC77"/>
  <c r="KE77" s="1"/>
  <c r="KF77" s="1"/>
  <c r="KG77" s="1"/>
  <c r="KB77"/>
  <c r="JR77"/>
  <c r="JT77" s="1"/>
  <c r="JU77" s="1"/>
  <c r="JV77" s="1"/>
  <c r="JQ77"/>
  <c r="JG77"/>
  <c r="JI77" s="1"/>
  <c r="JJ77" s="1"/>
  <c r="JK77" s="1"/>
  <c r="JF77"/>
  <c r="IV77"/>
  <c r="IX77" s="1"/>
  <c r="IY77" s="1"/>
  <c r="IZ77" s="1"/>
  <c r="IU77"/>
  <c r="IK77"/>
  <c r="IM77" s="1"/>
  <c r="IN77" s="1"/>
  <c r="IO77" s="1"/>
  <c r="IJ77"/>
  <c r="HR77"/>
  <c r="HT77" s="1"/>
  <c r="HU77" s="1"/>
  <c r="HV77" s="1"/>
  <c r="HQ77"/>
  <c r="HY77" s="1"/>
  <c r="HG77"/>
  <c r="GT77"/>
  <c r="GN77"/>
  <c r="GG77"/>
  <c r="GI77" s="1"/>
  <c r="GJ77" s="1"/>
  <c r="GK77" s="1"/>
  <c r="FV77"/>
  <c r="FX77" s="1"/>
  <c r="FY77" s="1"/>
  <c r="FZ77" s="1"/>
  <c r="FK77"/>
  <c r="FM77" s="1"/>
  <c r="FN77" s="1"/>
  <c r="FO77" s="1"/>
  <c r="FJ77"/>
  <c r="EZ77"/>
  <c r="FB77" s="1"/>
  <c r="FC77" s="1"/>
  <c r="FD77" s="1"/>
  <c r="EY77"/>
  <c r="EO77"/>
  <c r="EQ77" s="1"/>
  <c r="ER77" s="1"/>
  <c r="ES77" s="1"/>
  <c r="EN77"/>
  <c r="ED77"/>
  <c r="EF77" s="1"/>
  <c r="EG77" s="1"/>
  <c r="EH77" s="1"/>
  <c r="EC77"/>
  <c r="DL77"/>
  <c r="DN77" s="1"/>
  <c r="DO77" s="1"/>
  <c r="DP77" s="1"/>
  <c r="DK77"/>
  <c r="DA77"/>
  <c r="DC77" s="1"/>
  <c r="DD77" s="1"/>
  <c r="DE77" s="1"/>
  <c r="CZ77"/>
  <c r="CV77"/>
  <c r="CU77"/>
  <c r="CS77"/>
  <c r="CQ77"/>
  <c r="CK77"/>
  <c r="CD77"/>
  <c r="BS77"/>
  <c r="BU77" s="1"/>
  <c r="BV77" s="1"/>
  <c r="BW77" s="1"/>
  <c r="BR77"/>
  <c r="BH77"/>
  <c r="BJ77" s="1"/>
  <c r="BK77" s="1"/>
  <c r="BL77" s="1"/>
  <c r="BG77"/>
  <c r="AW77"/>
  <c r="AY77" s="1"/>
  <c r="AZ77" s="1"/>
  <c r="BA77" s="1"/>
  <c r="AV77"/>
  <c r="AL77"/>
  <c r="AN77" s="1"/>
  <c r="AO77" s="1"/>
  <c r="AK77"/>
  <c r="AA77"/>
  <c r="AC77" s="1"/>
  <c r="AD77" s="1"/>
  <c r="AE77" s="1"/>
  <c r="Z77"/>
  <c r="S77"/>
  <c r="T77" s="1"/>
  <c r="U77" s="1"/>
  <c r="M77"/>
  <c r="N77" s="1"/>
  <c r="O77" s="1"/>
  <c r="KC76"/>
  <c r="KE76" s="1"/>
  <c r="KF76" s="1"/>
  <c r="KG76" s="1"/>
  <c r="KB76"/>
  <c r="JR76"/>
  <c r="JT76" s="1"/>
  <c r="JU76" s="1"/>
  <c r="JV76" s="1"/>
  <c r="JQ76"/>
  <c r="JG76"/>
  <c r="JI76" s="1"/>
  <c r="JJ76" s="1"/>
  <c r="JK76" s="1"/>
  <c r="JF76"/>
  <c r="IV76"/>
  <c r="IX76" s="1"/>
  <c r="IY76" s="1"/>
  <c r="IZ76" s="1"/>
  <c r="IU76"/>
  <c r="IK76"/>
  <c r="IM76" s="1"/>
  <c r="IN76" s="1"/>
  <c r="IO76" s="1"/>
  <c r="IJ76"/>
  <c r="HR76"/>
  <c r="HT76" s="1"/>
  <c r="HU76" s="1"/>
  <c r="HV76" s="1"/>
  <c r="HQ76"/>
  <c r="HY76" s="1"/>
  <c r="HG76"/>
  <c r="GT76"/>
  <c r="GN76"/>
  <c r="GG76"/>
  <c r="GI76" s="1"/>
  <c r="GJ76" s="1"/>
  <c r="GK76" s="1"/>
  <c r="FV76"/>
  <c r="FX76" s="1"/>
  <c r="FY76" s="1"/>
  <c r="FZ76" s="1"/>
  <c r="FK76"/>
  <c r="FM76" s="1"/>
  <c r="FN76" s="1"/>
  <c r="FO76" s="1"/>
  <c r="FJ76"/>
  <c r="EZ76"/>
  <c r="FB76" s="1"/>
  <c r="FC76" s="1"/>
  <c r="FD76" s="1"/>
  <c r="EY76"/>
  <c r="EO76"/>
  <c r="EQ76" s="1"/>
  <c r="ER76" s="1"/>
  <c r="ES76" s="1"/>
  <c r="EN76"/>
  <c r="ED76"/>
  <c r="EF76" s="1"/>
  <c r="EG76" s="1"/>
  <c r="EH76" s="1"/>
  <c r="EC76"/>
  <c r="DL76"/>
  <c r="DN76" s="1"/>
  <c r="DO76" s="1"/>
  <c r="DP76" s="1"/>
  <c r="DK76"/>
  <c r="DA76"/>
  <c r="DC76" s="1"/>
  <c r="DD76" s="1"/>
  <c r="DE76" s="1"/>
  <c r="CZ76"/>
  <c r="CV76"/>
  <c r="CU76"/>
  <c r="CS76"/>
  <c r="CQ76"/>
  <c r="CK76"/>
  <c r="CD76"/>
  <c r="CF76" s="1"/>
  <c r="CG76" s="1"/>
  <c r="CH76" s="1"/>
  <c r="BS76"/>
  <c r="BU76" s="1"/>
  <c r="BV76" s="1"/>
  <c r="BW76" s="1"/>
  <c r="BR76"/>
  <c r="BH76"/>
  <c r="BJ76" s="1"/>
  <c r="BK76" s="1"/>
  <c r="BL76" s="1"/>
  <c r="BG76"/>
  <c r="AW76"/>
  <c r="AY76" s="1"/>
  <c r="AZ76" s="1"/>
  <c r="BA76" s="1"/>
  <c r="AV76"/>
  <c r="AL76"/>
  <c r="AN76" s="1"/>
  <c r="AO76" s="1"/>
  <c r="AK76"/>
  <c r="AA76"/>
  <c r="AC76" s="1"/>
  <c r="AD76" s="1"/>
  <c r="AE76" s="1"/>
  <c r="Z76"/>
  <c r="S76"/>
  <c r="T76" s="1"/>
  <c r="U76" s="1"/>
  <c r="M76"/>
  <c r="N76" s="1"/>
  <c r="O76" s="1"/>
  <c r="KC75"/>
  <c r="KD75" s="1"/>
  <c r="KB75"/>
  <c r="JR75"/>
  <c r="JS75" s="1"/>
  <c r="JQ75"/>
  <c r="JG75"/>
  <c r="JH75" s="1"/>
  <c r="JF75"/>
  <c r="IV75"/>
  <c r="IW75" s="1"/>
  <c r="IU75"/>
  <c r="IK75"/>
  <c r="IL75" s="1"/>
  <c r="IJ75"/>
  <c r="HR75"/>
  <c r="HS75" s="1"/>
  <c r="HQ75"/>
  <c r="HY75" s="1"/>
  <c r="HG75"/>
  <c r="KC67"/>
  <c r="KE67" s="1"/>
  <c r="KF67" s="1"/>
  <c r="KG67" s="1"/>
  <c r="KB67"/>
  <c r="JR67"/>
  <c r="JT67" s="1"/>
  <c r="JU67" s="1"/>
  <c r="JV67" s="1"/>
  <c r="JQ67"/>
  <c r="JG67"/>
  <c r="JI67" s="1"/>
  <c r="JJ67" s="1"/>
  <c r="JK67" s="1"/>
  <c r="JF67"/>
  <c r="IV67"/>
  <c r="IX67" s="1"/>
  <c r="IY67" s="1"/>
  <c r="IZ67" s="1"/>
  <c r="IU67"/>
  <c r="IK67"/>
  <c r="IM67" s="1"/>
  <c r="IN67" s="1"/>
  <c r="IO67" s="1"/>
  <c r="IJ67"/>
  <c r="HR67"/>
  <c r="HT67" s="1"/>
  <c r="HU67" s="1"/>
  <c r="HV67" s="1"/>
  <c r="HQ67"/>
  <c r="HY67" s="1"/>
  <c r="HG67"/>
  <c r="HH67" s="1"/>
  <c r="GT67"/>
  <c r="GN67"/>
  <c r="GG67"/>
  <c r="GI67" s="1"/>
  <c r="GJ67" s="1"/>
  <c r="GK67" s="1"/>
  <c r="FV67"/>
  <c r="FX67" s="1"/>
  <c r="FY67" s="1"/>
  <c r="FZ67" s="1"/>
  <c r="FK67"/>
  <c r="FM67" s="1"/>
  <c r="FN67" s="1"/>
  <c r="FO67" s="1"/>
  <c r="FJ67"/>
  <c r="EZ67"/>
  <c r="FB67" s="1"/>
  <c r="FC67" s="1"/>
  <c r="FD67" s="1"/>
  <c r="EY67"/>
  <c r="EO67"/>
  <c r="EQ67" s="1"/>
  <c r="ER67" s="1"/>
  <c r="ES67" s="1"/>
  <c r="EN67"/>
  <c r="ED67"/>
  <c r="EF67" s="1"/>
  <c r="EG67" s="1"/>
  <c r="EH67" s="1"/>
  <c r="EC67"/>
  <c r="DL67"/>
  <c r="DN67" s="1"/>
  <c r="DO67" s="1"/>
  <c r="DP67" s="1"/>
  <c r="DK67"/>
  <c r="DA67"/>
  <c r="DC67" s="1"/>
  <c r="DD67" s="1"/>
  <c r="DE67" s="1"/>
  <c r="CZ67"/>
  <c r="CQ67"/>
  <c r="CK67"/>
  <c r="GW67" s="1"/>
  <c r="CD67"/>
  <c r="CF67" s="1"/>
  <c r="CG67" s="1"/>
  <c r="CH67" s="1"/>
  <c r="BS67"/>
  <c r="BU67" s="1"/>
  <c r="BV67" s="1"/>
  <c r="BW67" s="1"/>
  <c r="BR67"/>
  <c r="BH67"/>
  <c r="BJ67" s="1"/>
  <c r="BK67" s="1"/>
  <c r="BL67" s="1"/>
  <c r="BG67"/>
  <c r="AW67"/>
  <c r="AY67" s="1"/>
  <c r="AZ67" s="1"/>
  <c r="BA67" s="1"/>
  <c r="AV67"/>
  <c r="AL67"/>
  <c r="AN67" s="1"/>
  <c r="AO67" s="1"/>
  <c r="AK67"/>
  <c r="AA67"/>
  <c r="AC67" s="1"/>
  <c r="AD67" s="1"/>
  <c r="AE67" s="1"/>
  <c r="Z67"/>
  <c r="S67"/>
  <c r="T67" s="1"/>
  <c r="U67" s="1"/>
  <c r="R67"/>
  <c r="M67"/>
  <c r="N67" s="1"/>
  <c r="O67" s="1"/>
  <c r="L67"/>
  <c r="KC66"/>
  <c r="KE66" s="1"/>
  <c r="KF66" s="1"/>
  <c r="KG66" s="1"/>
  <c r="KB66"/>
  <c r="JR66"/>
  <c r="JT66" s="1"/>
  <c r="JU66" s="1"/>
  <c r="JV66" s="1"/>
  <c r="JQ66"/>
  <c r="JG66"/>
  <c r="JI66" s="1"/>
  <c r="JJ66" s="1"/>
  <c r="JK66" s="1"/>
  <c r="JF66"/>
  <c r="IV66"/>
  <c r="IX66" s="1"/>
  <c r="IY66" s="1"/>
  <c r="IZ66" s="1"/>
  <c r="IU66"/>
  <c r="IK66"/>
  <c r="IM66" s="1"/>
  <c r="IN66" s="1"/>
  <c r="IO66" s="1"/>
  <c r="IJ66"/>
  <c r="HR66"/>
  <c r="HT66" s="1"/>
  <c r="HU66" s="1"/>
  <c r="HV66" s="1"/>
  <c r="HQ66"/>
  <c r="HY66" s="1"/>
  <c r="HG66"/>
  <c r="GT66"/>
  <c r="GN66"/>
  <c r="GG66"/>
  <c r="GI66" s="1"/>
  <c r="GJ66" s="1"/>
  <c r="GK66" s="1"/>
  <c r="FV66"/>
  <c r="FX66" s="1"/>
  <c r="FY66" s="1"/>
  <c r="FZ66" s="1"/>
  <c r="FK66"/>
  <c r="FM66" s="1"/>
  <c r="FN66" s="1"/>
  <c r="FO66" s="1"/>
  <c r="FJ66"/>
  <c r="EZ66"/>
  <c r="FB66" s="1"/>
  <c r="FC66" s="1"/>
  <c r="FD66" s="1"/>
  <c r="EY66"/>
  <c r="EO66"/>
  <c r="EQ66" s="1"/>
  <c r="ER66" s="1"/>
  <c r="ES66" s="1"/>
  <c r="EN66"/>
  <c r="ED66"/>
  <c r="EF66" s="1"/>
  <c r="EG66" s="1"/>
  <c r="EH66" s="1"/>
  <c r="EC66"/>
  <c r="DL66"/>
  <c r="DN66" s="1"/>
  <c r="DO66" s="1"/>
  <c r="DP66" s="1"/>
  <c r="DK66"/>
  <c r="DA66"/>
  <c r="DC66" s="1"/>
  <c r="DD66" s="1"/>
  <c r="DE66" s="1"/>
  <c r="CZ66"/>
  <c r="CQ66"/>
  <c r="GX66" s="1"/>
  <c r="CK66"/>
  <c r="CD66"/>
  <c r="BS66"/>
  <c r="BU66" s="1"/>
  <c r="BV66" s="1"/>
  <c r="BW66" s="1"/>
  <c r="BR66"/>
  <c r="BH66"/>
  <c r="BJ66" s="1"/>
  <c r="BK66" s="1"/>
  <c r="BL66" s="1"/>
  <c r="BG66"/>
  <c r="AW66"/>
  <c r="AY66" s="1"/>
  <c r="AZ66" s="1"/>
  <c r="BA66" s="1"/>
  <c r="AV66"/>
  <c r="AL66"/>
  <c r="AN66" s="1"/>
  <c r="AO66" s="1"/>
  <c r="AK66"/>
  <c r="AA66"/>
  <c r="AC66" s="1"/>
  <c r="AD66" s="1"/>
  <c r="AE66" s="1"/>
  <c r="Z66"/>
  <c r="S66"/>
  <c r="T66" s="1"/>
  <c r="U66" s="1"/>
  <c r="R66"/>
  <c r="M66"/>
  <c r="N66" s="1"/>
  <c r="O66" s="1"/>
  <c r="L66"/>
  <c r="KC65"/>
  <c r="KE65" s="1"/>
  <c r="KF65" s="1"/>
  <c r="KG65" s="1"/>
  <c r="KB65"/>
  <c r="JR65"/>
  <c r="JT65" s="1"/>
  <c r="JU65" s="1"/>
  <c r="JV65" s="1"/>
  <c r="JQ65"/>
  <c r="JG65"/>
  <c r="JI65" s="1"/>
  <c r="JJ65" s="1"/>
  <c r="JK65" s="1"/>
  <c r="JF65"/>
  <c r="IV65"/>
  <c r="IX65" s="1"/>
  <c r="IY65" s="1"/>
  <c r="IZ65" s="1"/>
  <c r="IU65"/>
  <c r="IK65"/>
  <c r="IM65" s="1"/>
  <c r="IN65" s="1"/>
  <c r="IO65" s="1"/>
  <c r="IJ65"/>
  <c r="HR65"/>
  <c r="HT65" s="1"/>
  <c r="HU65" s="1"/>
  <c r="HV65" s="1"/>
  <c r="HQ65"/>
  <c r="HY65" s="1"/>
  <c r="HG65"/>
  <c r="GT65"/>
  <c r="GN65"/>
  <c r="GG65"/>
  <c r="GH65" s="1"/>
  <c r="FV65"/>
  <c r="FX65" s="1"/>
  <c r="FY65" s="1"/>
  <c r="FZ65" s="1"/>
  <c r="FK65"/>
  <c r="FL65" s="1"/>
  <c r="FJ65"/>
  <c r="EZ65"/>
  <c r="FA65" s="1"/>
  <c r="EY65"/>
  <c r="EO65"/>
  <c r="EP65" s="1"/>
  <c r="EN65"/>
  <c r="ED65"/>
  <c r="EE65" s="1"/>
  <c r="EC65"/>
  <c r="DL65"/>
  <c r="DN65" s="1"/>
  <c r="DO65" s="1"/>
  <c r="DP65" s="1"/>
  <c r="DK65"/>
  <c r="DA65"/>
  <c r="DC65" s="1"/>
  <c r="DD65" s="1"/>
  <c r="DE65" s="1"/>
  <c r="CZ65"/>
  <c r="CQ65"/>
  <c r="CK65"/>
  <c r="GW65" s="1"/>
  <c r="CD65"/>
  <c r="CF65" s="1"/>
  <c r="CG65" s="1"/>
  <c r="CH65" s="1"/>
  <c r="BS65"/>
  <c r="BT65" s="1"/>
  <c r="BR65"/>
  <c r="BH65"/>
  <c r="BI65" s="1"/>
  <c r="BG65"/>
  <c r="AW65"/>
  <c r="AX65" s="1"/>
  <c r="AV65"/>
  <c r="AL65"/>
  <c r="AK65"/>
  <c r="AA65"/>
  <c r="AB65" s="1"/>
  <c r="Z65"/>
  <c r="S65"/>
  <c r="T65" s="1"/>
  <c r="U65" s="1"/>
  <c r="R65"/>
  <c r="M65"/>
  <c r="N65" s="1"/>
  <c r="O65" s="1"/>
  <c r="L65"/>
  <c r="KC64"/>
  <c r="KD64" s="1"/>
  <c r="KB64"/>
  <c r="JR64"/>
  <c r="JS64" s="1"/>
  <c r="JQ64"/>
  <c r="JG64"/>
  <c r="JH64" s="1"/>
  <c r="JF64"/>
  <c r="IV64"/>
  <c r="IW64" s="1"/>
  <c r="IU64"/>
  <c r="IK64"/>
  <c r="IL64" s="1"/>
  <c r="IJ64"/>
  <c r="HR64"/>
  <c r="HS64" s="1"/>
  <c r="HQ64"/>
  <c r="HY64" s="1"/>
  <c r="HG64"/>
  <c r="HI64" s="1"/>
  <c r="HJ64" s="1"/>
  <c r="GT64"/>
  <c r="GN64"/>
  <c r="GG64"/>
  <c r="GI64" s="1"/>
  <c r="GJ64" s="1"/>
  <c r="GK64" s="1"/>
  <c r="FV64"/>
  <c r="FW64" s="1"/>
  <c r="FK64"/>
  <c r="FM64" s="1"/>
  <c r="FN64" s="1"/>
  <c r="FO64" s="1"/>
  <c r="FJ64"/>
  <c r="EZ64"/>
  <c r="FB64" s="1"/>
  <c r="FC64" s="1"/>
  <c r="FD64" s="1"/>
  <c r="EY64"/>
  <c r="EO64"/>
  <c r="EQ64" s="1"/>
  <c r="ER64" s="1"/>
  <c r="ES64" s="1"/>
  <c r="EN64"/>
  <c r="ED64"/>
  <c r="EF64" s="1"/>
  <c r="EG64" s="1"/>
  <c r="EH64" s="1"/>
  <c r="EC64"/>
  <c r="DL64"/>
  <c r="DM64" s="1"/>
  <c r="DK64"/>
  <c r="DA64"/>
  <c r="CZ64"/>
  <c r="CQ64"/>
  <c r="CK64"/>
  <c r="GW64" s="1"/>
  <c r="CD64"/>
  <c r="CE64" s="1"/>
  <c r="BS64"/>
  <c r="BU64" s="1"/>
  <c r="BV64" s="1"/>
  <c r="BW64" s="1"/>
  <c r="BR64"/>
  <c r="BH64"/>
  <c r="BJ64" s="1"/>
  <c r="BK64" s="1"/>
  <c r="BL64" s="1"/>
  <c r="BG64"/>
  <c r="AW64"/>
  <c r="AY64" s="1"/>
  <c r="AZ64" s="1"/>
  <c r="BA64" s="1"/>
  <c r="AV64"/>
  <c r="AL64"/>
  <c r="AN64" s="1"/>
  <c r="AO64" s="1"/>
  <c r="AK64"/>
  <c r="AA64"/>
  <c r="AC64" s="1"/>
  <c r="AD64" s="1"/>
  <c r="AE64" s="1"/>
  <c r="Z64"/>
  <c r="S64"/>
  <c r="T64" s="1"/>
  <c r="U64" s="1"/>
  <c r="R64"/>
  <c r="M64"/>
  <c r="N64" s="1"/>
  <c r="O64" s="1"/>
  <c r="L64"/>
  <c r="KC63"/>
  <c r="KE63" s="1"/>
  <c r="KF63" s="1"/>
  <c r="KG63" s="1"/>
  <c r="KB63"/>
  <c r="JR63"/>
  <c r="JT63" s="1"/>
  <c r="JU63" s="1"/>
  <c r="JV63" s="1"/>
  <c r="JQ63"/>
  <c r="JG63"/>
  <c r="JI63" s="1"/>
  <c r="JJ63" s="1"/>
  <c r="JK63" s="1"/>
  <c r="IV63"/>
  <c r="IW63" s="1"/>
  <c r="IK63"/>
  <c r="IM63" s="1"/>
  <c r="IN63" s="1"/>
  <c r="IO63" s="1"/>
  <c r="HY63"/>
  <c r="HR63"/>
  <c r="HI63"/>
  <c r="HJ63" s="1"/>
  <c r="HH63"/>
  <c r="GT63"/>
  <c r="GN63"/>
  <c r="GG63"/>
  <c r="GI63" s="1"/>
  <c r="GJ63" s="1"/>
  <c r="GK63" s="1"/>
  <c r="FV63"/>
  <c r="FW63" s="1"/>
  <c r="FK63"/>
  <c r="FM63" s="1"/>
  <c r="FN63" s="1"/>
  <c r="FO63" s="1"/>
  <c r="FJ63"/>
  <c r="EZ63"/>
  <c r="FB63" s="1"/>
  <c r="FC63" s="1"/>
  <c r="FD63" s="1"/>
  <c r="EY63"/>
  <c r="EO63"/>
  <c r="EQ63" s="1"/>
  <c r="ER63" s="1"/>
  <c r="ES63" s="1"/>
  <c r="EN63"/>
  <c r="ED63"/>
  <c r="EF63" s="1"/>
  <c r="EG63" s="1"/>
  <c r="EH63" s="1"/>
  <c r="EC63"/>
  <c r="DL63"/>
  <c r="DM63" s="1"/>
  <c r="DK63"/>
  <c r="DA63"/>
  <c r="CZ63"/>
  <c r="CQ63"/>
  <c r="CK63"/>
  <c r="CD63"/>
  <c r="CF63" s="1"/>
  <c r="CG63" s="1"/>
  <c r="CH63" s="1"/>
  <c r="BS63"/>
  <c r="BU63" s="1"/>
  <c r="BV63" s="1"/>
  <c r="BW63" s="1"/>
  <c r="BR63"/>
  <c r="BH63"/>
  <c r="BJ63" s="1"/>
  <c r="BK63" s="1"/>
  <c r="BL63" s="1"/>
  <c r="BG63"/>
  <c r="AW63"/>
  <c r="AY63" s="1"/>
  <c r="AZ63" s="1"/>
  <c r="BA63" s="1"/>
  <c r="AV63"/>
  <c r="AL63"/>
  <c r="AN63" s="1"/>
  <c r="AO63" s="1"/>
  <c r="AK63"/>
  <c r="AA63"/>
  <c r="AC63" s="1"/>
  <c r="AD63" s="1"/>
  <c r="AE63" s="1"/>
  <c r="Z63"/>
  <c r="S63"/>
  <c r="T63" s="1"/>
  <c r="U63" s="1"/>
  <c r="R63"/>
  <c r="M63"/>
  <c r="N63" s="1"/>
  <c r="O63" s="1"/>
  <c r="L63"/>
  <c r="KC62"/>
  <c r="KE62" s="1"/>
  <c r="KF62" s="1"/>
  <c r="KG62" s="1"/>
  <c r="KB62"/>
  <c r="JR62"/>
  <c r="JT62" s="1"/>
  <c r="JU62" s="1"/>
  <c r="JV62" s="1"/>
  <c r="JQ62"/>
  <c r="JG62"/>
  <c r="JI62" s="1"/>
  <c r="JJ62" s="1"/>
  <c r="JK62" s="1"/>
  <c r="JF62"/>
  <c r="IV62"/>
  <c r="IX62" s="1"/>
  <c r="IY62" s="1"/>
  <c r="IZ62" s="1"/>
  <c r="IU62"/>
  <c r="IK62"/>
  <c r="IM62" s="1"/>
  <c r="IN62" s="1"/>
  <c r="IO62" s="1"/>
  <c r="IJ62"/>
  <c r="HR62"/>
  <c r="HT62" s="1"/>
  <c r="HU62" s="1"/>
  <c r="HV62" s="1"/>
  <c r="HQ62"/>
  <c r="HY62" s="1"/>
  <c r="HG62"/>
  <c r="HH62" s="1"/>
  <c r="GT62"/>
  <c r="GN62"/>
  <c r="GG62"/>
  <c r="GH62" s="1"/>
  <c r="FV62"/>
  <c r="FX62" s="1"/>
  <c r="FY62" s="1"/>
  <c r="FZ62" s="1"/>
  <c r="FK62"/>
  <c r="FL62" s="1"/>
  <c r="FJ62"/>
  <c r="EZ62"/>
  <c r="FA62" s="1"/>
  <c r="EY62"/>
  <c r="EO62"/>
  <c r="EP62" s="1"/>
  <c r="EN62"/>
  <c r="ED62"/>
  <c r="EE62" s="1"/>
  <c r="EC62"/>
  <c r="DL62"/>
  <c r="DN62" s="1"/>
  <c r="DO62" s="1"/>
  <c r="DP62" s="1"/>
  <c r="DK62"/>
  <c r="DA62"/>
  <c r="DC62" s="1"/>
  <c r="DD62" s="1"/>
  <c r="DE62" s="1"/>
  <c r="CZ62"/>
  <c r="CQ62"/>
  <c r="CK62"/>
  <c r="CD62"/>
  <c r="CF62" s="1"/>
  <c r="CG62" s="1"/>
  <c r="CH62" s="1"/>
  <c r="BS62"/>
  <c r="BT62" s="1"/>
  <c r="BR62"/>
  <c r="BH62"/>
  <c r="BI62" s="1"/>
  <c r="BG62"/>
  <c r="AW62"/>
  <c r="AX62" s="1"/>
  <c r="AV62"/>
  <c r="AL62"/>
  <c r="AN62" s="1"/>
  <c r="AO62" s="1"/>
  <c r="AP62" s="1"/>
  <c r="AK62"/>
  <c r="AA62"/>
  <c r="AB62" s="1"/>
  <c r="Z62"/>
  <c r="S62"/>
  <c r="T62" s="1"/>
  <c r="U62" s="1"/>
  <c r="R62"/>
  <c r="M62"/>
  <c r="N62" s="1"/>
  <c r="O62" s="1"/>
  <c r="L62"/>
  <c r="KC61"/>
  <c r="KD61" s="1"/>
  <c r="KB61"/>
  <c r="JR61"/>
  <c r="JS61" s="1"/>
  <c r="JQ61"/>
  <c r="JG61"/>
  <c r="JH61" s="1"/>
  <c r="JF61"/>
  <c r="IV61"/>
  <c r="IW61" s="1"/>
  <c r="IU61"/>
  <c r="IK61"/>
  <c r="IL61" s="1"/>
  <c r="IJ61"/>
  <c r="HR61"/>
  <c r="HS61" s="1"/>
  <c r="HQ61"/>
  <c r="HY61" s="1"/>
  <c r="HG61"/>
  <c r="GT61"/>
  <c r="GN61"/>
  <c r="GG61"/>
  <c r="GI61" s="1"/>
  <c r="GJ61" s="1"/>
  <c r="GK61" s="1"/>
  <c r="FV61"/>
  <c r="FW61" s="1"/>
  <c r="FK61"/>
  <c r="FM61" s="1"/>
  <c r="FN61" s="1"/>
  <c r="FO61" s="1"/>
  <c r="FJ61"/>
  <c r="EZ61"/>
  <c r="FB61" s="1"/>
  <c r="FC61" s="1"/>
  <c r="FD61" s="1"/>
  <c r="EY61"/>
  <c r="EO61"/>
  <c r="EQ61" s="1"/>
  <c r="ER61" s="1"/>
  <c r="ES61" s="1"/>
  <c r="EN61"/>
  <c r="ED61"/>
  <c r="EF61" s="1"/>
  <c r="EG61" s="1"/>
  <c r="EH61" s="1"/>
  <c r="EC61"/>
  <c r="DL61"/>
  <c r="DM61" s="1"/>
  <c r="DK61"/>
  <c r="DA61"/>
  <c r="DC61" s="1"/>
  <c r="DD61" s="1"/>
  <c r="DE61" s="1"/>
  <c r="CZ61"/>
  <c r="CQ61"/>
  <c r="CK61"/>
  <c r="CD61"/>
  <c r="CE61" s="1"/>
  <c r="BS61"/>
  <c r="BU61" s="1"/>
  <c r="BV61" s="1"/>
  <c r="BW61" s="1"/>
  <c r="BR61"/>
  <c r="BH61"/>
  <c r="BJ61" s="1"/>
  <c r="BK61" s="1"/>
  <c r="BL61" s="1"/>
  <c r="BG61"/>
  <c r="AW61"/>
  <c r="AY61" s="1"/>
  <c r="AZ61" s="1"/>
  <c r="BA61" s="1"/>
  <c r="AV61"/>
  <c r="AL61"/>
  <c r="AN61" s="1"/>
  <c r="AO61" s="1"/>
  <c r="AK61"/>
  <c r="AA61"/>
  <c r="AC61" s="1"/>
  <c r="AD61" s="1"/>
  <c r="AE61" s="1"/>
  <c r="Z61"/>
  <c r="S61"/>
  <c r="T61" s="1"/>
  <c r="U61" s="1"/>
  <c r="R61"/>
  <c r="M61"/>
  <c r="N61" s="1"/>
  <c r="O61" s="1"/>
  <c r="L61"/>
  <c r="KC60"/>
  <c r="KE60" s="1"/>
  <c r="KF60" s="1"/>
  <c r="KG60" s="1"/>
  <c r="KB60"/>
  <c r="JR60"/>
  <c r="JT60" s="1"/>
  <c r="JU60" s="1"/>
  <c r="JV60" s="1"/>
  <c r="JQ60"/>
  <c r="JG60"/>
  <c r="JI60" s="1"/>
  <c r="JJ60" s="1"/>
  <c r="JK60" s="1"/>
  <c r="JF60"/>
  <c r="IV60"/>
  <c r="IX60" s="1"/>
  <c r="IY60" s="1"/>
  <c r="IZ60" s="1"/>
  <c r="IU60"/>
  <c r="IK60"/>
  <c r="IM60" s="1"/>
  <c r="IN60" s="1"/>
  <c r="IO60" s="1"/>
  <c r="IJ60"/>
  <c r="HR60"/>
  <c r="HT60" s="1"/>
  <c r="HU60" s="1"/>
  <c r="HV60" s="1"/>
  <c r="HQ60"/>
  <c r="HY60" s="1"/>
  <c r="HG60"/>
  <c r="HH60" s="1"/>
  <c r="GT60"/>
  <c r="GN60"/>
  <c r="GG60"/>
  <c r="GI60" s="1"/>
  <c r="GJ60" s="1"/>
  <c r="GK60" s="1"/>
  <c r="FV60"/>
  <c r="FX60" s="1"/>
  <c r="FY60" s="1"/>
  <c r="FZ60" s="1"/>
  <c r="FK60"/>
  <c r="FM60" s="1"/>
  <c r="FN60" s="1"/>
  <c r="FO60" s="1"/>
  <c r="FJ60"/>
  <c r="EZ60"/>
  <c r="FB60" s="1"/>
  <c r="FC60" s="1"/>
  <c r="FD60" s="1"/>
  <c r="EY60"/>
  <c r="EO60"/>
  <c r="EQ60" s="1"/>
  <c r="ER60" s="1"/>
  <c r="ES60" s="1"/>
  <c r="EN60"/>
  <c r="ED60"/>
  <c r="EF60" s="1"/>
  <c r="EG60" s="1"/>
  <c r="EH60" s="1"/>
  <c r="EC60"/>
  <c r="DL60"/>
  <c r="DN60" s="1"/>
  <c r="DO60" s="1"/>
  <c r="DP60" s="1"/>
  <c r="DK60"/>
  <c r="DA60"/>
  <c r="DC60" s="1"/>
  <c r="DD60" s="1"/>
  <c r="DE60" s="1"/>
  <c r="CZ60"/>
  <c r="CQ60"/>
  <c r="CK60"/>
  <c r="CD60"/>
  <c r="CF60" s="1"/>
  <c r="CG60" s="1"/>
  <c r="CH60" s="1"/>
  <c r="BS60"/>
  <c r="BU60" s="1"/>
  <c r="BV60" s="1"/>
  <c r="BW60" s="1"/>
  <c r="BR60"/>
  <c r="BH60"/>
  <c r="BJ60" s="1"/>
  <c r="BK60" s="1"/>
  <c r="BL60" s="1"/>
  <c r="BG60"/>
  <c r="AW60"/>
  <c r="AY60" s="1"/>
  <c r="AZ60" s="1"/>
  <c r="BA60" s="1"/>
  <c r="AV60"/>
  <c r="AL60"/>
  <c r="AN60" s="1"/>
  <c r="AO60" s="1"/>
  <c r="AK60"/>
  <c r="AA60"/>
  <c r="AC60" s="1"/>
  <c r="AD60" s="1"/>
  <c r="AE60" s="1"/>
  <c r="Z60"/>
  <c r="S60"/>
  <c r="T60" s="1"/>
  <c r="U60" s="1"/>
  <c r="R60"/>
  <c r="M60"/>
  <c r="N60" s="1"/>
  <c r="O60" s="1"/>
  <c r="L60"/>
  <c r="KC59"/>
  <c r="KE59" s="1"/>
  <c r="KF59" s="1"/>
  <c r="KG59" s="1"/>
  <c r="KB59"/>
  <c r="JR59"/>
  <c r="JT59" s="1"/>
  <c r="JU59" s="1"/>
  <c r="JV59" s="1"/>
  <c r="JQ59"/>
  <c r="JG59"/>
  <c r="JI59" s="1"/>
  <c r="JJ59" s="1"/>
  <c r="JK59" s="1"/>
  <c r="JF59"/>
  <c r="IV59"/>
  <c r="IX59" s="1"/>
  <c r="IY59" s="1"/>
  <c r="IZ59" s="1"/>
  <c r="IU59"/>
  <c r="IK59"/>
  <c r="IM59" s="1"/>
  <c r="IN59" s="1"/>
  <c r="IO59" s="1"/>
  <c r="IJ59"/>
  <c r="HR59"/>
  <c r="HT59" s="1"/>
  <c r="HU59" s="1"/>
  <c r="HV59" s="1"/>
  <c r="HQ59"/>
  <c r="HY59" s="1"/>
  <c r="HG59"/>
  <c r="GT59"/>
  <c r="GN59"/>
  <c r="GG59"/>
  <c r="GI59" s="1"/>
  <c r="GJ59" s="1"/>
  <c r="GK59" s="1"/>
  <c r="FV59"/>
  <c r="FX59" s="1"/>
  <c r="FY59" s="1"/>
  <c r="FZ59" s="1"/>
  <c r="FK59"/>
  <c r="FM59" s="1"/>
  <c r="FN59" s="1"/>
  <c r="FO59" s="1"/>
  <c r="FJ59"/>
  <c r="EZ59"/>
  <c r="FB59" s="1"/>
  <c r="FC59" s="1"/>
  <c r="FD59" s="1"/>
  <c r="EY59"/>
  <c r="EO59"/>
  <c r="EQ59" s="1"/>
  <c r="ER59" s="1"/>
  <c r="ES59" s="1"/>
  <c r="EN59"/>
  <c r="ED59"/>
  <c r="EF59" s="1"/>
  <c r="EG59" s="1"/>
  <c r="EH59" s="1"/>
  <c r="EC59"/>
  <c r="DL59"/>
  <c r="DN59" s="1"/>
  <c r="DO59" s="1"/>
  <c r="DP59" s="1"/>
  <c r="DK59"/>
  <c r="DA59"/>
  <c r="DC59" s="1"/>
  <c r="DD59" s="1"/>
  <c r="DE59" s="1"/>
  <c r="CZ59"/>
  <c r="CQ59"/>
  <c r="GX59" s="1"/>
  <c r="CK59"/>
  <c r="CD59"/>
  <c r="BS59"/>
  <c r="BU59" s="1"/>
  <c r="BV59" s="1"/>
  <c r="BW59" s="1"/>
  <c r="BR59"/>
  <c r="BH59"/>
  <c r="BJ59" s="1"/>
  <c r="BK59" s="1"/>
  <c r="BL59" s="1"/>
  <c r="BG59"/>
  <c r="AW59"/>
  <c r="AY59" s="1"/>
  <c r="AZ59" s="1"/>
  <c r="BA59" s="1"/>
  <c r="AV59"/>
  <c r="AL59"/>
  <c r="AN59" s="1"/>
  <c r="AO59" s="1"/>
  <c r="AK59"/>
  <c r="AA59"/>
  <c r="AC59" s="1"/>
  <c r="AD59" s="1"/>
  <c r="AE59" s="1"/>
  <c r="Z59"/>
  <c r="S59"/>
  <c r="T59" s="1"/>
  <c r="U59" s="1"/>
  <c r="R59"/>
  <c r="M59"/>
  <c r="N59" s="1"/>
  <c r="O59" s="1"/>
  <c r="L59"/>
  <c r="KC58"/>
  <c r="KD58" s="1"/>
  <c r="KB58"/>
  <c r="JR58"/>
  <c r="JS58" s="1"/>
  <c r="JQ58"/>
  <c r="JG58"/>
  <c r="JH58" s="1"/>
  <c r="JF58"/>
  <c r="IV58"/>
  <c r="IW58" s="1"/>
  <c r="IU58"/>
  <c r="IK58"/>
  <c r="IL58" s="1"/>
  <c r="IJ58"/>
  <c r="HR58"/>
  <c r="HS58" s="1"/>
  <c r="HQ58"/>
  <c r="HY58" s="1"/>
  <c r="HG58"/>
  <c r="HI58" s="1"/>
  <c r="HJ58" s="1"/>
  <c r="GT58"/>
  <c r="GN58"/>
  <c r="GG58"/>
  <c r="GI58" s="1"/>
  <c r="GJ58" s="1"/>
  <c r="GK58" s="1"/>
  <c r="FV58"/>
  <c r="FW58" s="1"/>
  <c r="FK58"/>
  <c r="FM58" s="1"/>
  <c r="FN58" s="1"/>
  <c r="FO58" s="1"/>
  <c r="FJ58"/>
  <c r="EZ58"/>
  <c r="FB58" s="1"/>
  <c r="FC58" s="1"/>
  <c r="FD58" s="1"/>
  <c r="EY58"/>
  <c r="EO58"/>
  <c r="EQ58" s="1"/>
  <c r="ER58" s="1"/>
  <c r="ES58" s="1"/>
  <c r="EN58"/>
  <c r="ED58"/>
  <c r="EF58" s="1"/>
  <c r="EG58" s="1"/>
  <c r="EH58" s="1"/>
  <c r="EC58"/>
  <c r="DL58"/>
  <c r="DM58" s="1"/>
  <c r="DK58"/>
  <c r="DA58"/>
  <c r="CZ58"/>
  <c r="CQ58"/>
  <c r="CK58"/>
  <c r="CD58"/>
  <c r="CE58" s="1"/>
  <c r="BS58"/>
  <c r="BU58" s="1"/>
  <c r="BV58" s="1"/>
  <c r="BW58" s="1"/>
  <c r="BR58"/>
  <c r="BH58"/>
  <c r="BJ58" s="1"/>
  <c r="BK58" s="1"/>
  <c r="BL58" s="1"/>
  <c r="BG58"/>
  <c r="AW58"/>
  <c r="AY58" s="1"/>
  <c r="AZ58" s="1"/>
  <c r="BA58" s="1"/>
  <c r="AV58"/>
  <c r="AL58"/>
  <c r="AN58" s="1"/>
  <c r="AO58" s="1"/>
  <c r="AK58"/>
  <c r="AA58"/>
  <c r="AC58" s="1"/>
  <c r="AD58" s="1"/>
  <c r="AE58" s="1"/>
  <c r="Z58"/>
  <c r="S58"/>
  <c r="T58" s="1"/>
  <c r="U58" s="1"/>
  <c r="R58"/>
  <c r="M58"/>
  <c r="N58" s="1"/>
  <c r="O58" s="1"/>
  <c r="L58"/>
  <c r="KC57"/>
  <c r="KD57" s="1"/>
  <c r="KB57"/>
  <c r="JR57"/>
  <c r="JS57" s="1"/>
  <c r="JQ57"/>
  <c r="JG57"/>
  <c r="JH57" s="1"/>
  <c r="JF57"/>
  <c r="IV57"/>
  <c r="IW57" s="1"/>
  <c r="IU57"/>
  <c r="IK57"/>
  <c r="IL57" s="1"/>
  <c r="IJ57"/>
  <c r="HR57"/>
  <c r="HS57" s="1"/>
  <c r="HQ57"/>
  <c r="HY57" s="1"/>
  <c r="HG57"/>
  <c r="GT57"/>
  <c r="GN57"/>
  <c r="GG57"/>
  <c r="GI57" s="1"/>
  <c r="GJ57" s="1"/>
  <c r="GK57" s="1"/>
  <c r="FV57"/>
  <c r="FW57" s="1"/>
  <c r="FK57"/>
  <c r="FM57" s="1"/>
  <c r="FN57" s="1"/>
  <c r="FO57" s="1"/>
  <c r="FJ57"/>
  <c r="EZ57"/>
  <c r="FB57" s="1"/>
  <c r="FC57" s="1"/>
  <c r="FD57" s="1"/>
  <c r="EY57"/>
  <c r="EO57"/>
  <c r="EQ57" s="1"/>
  <c r="ER57" s="1"/>
  <c r="ES57" s="1"/>
  <c r="EN57"/>
  <c r="ED57"/>
  <c r="EF57" s="1"/>
  <c r="EG57" s="1"/>
  <c r="EH57" s="1"/>
  <c r="EC57"/>
  <c r="DL57"/>
  <c r="DM57" s="1"/>
  <c r="DK57"/>
  <c r="DA57"/>
  <c r="DC57" s="1"/>
  <c r="DD57" s="1"/>
  <c r="DE57" s="1"/>
  <c r="CZ57"/>
  <c r="CQ57"/>
  <c r="GX57" s="1"/>
  <c r="CK57"/>
  <c r="CD57"/>
  <c r="CE57" s="1"/>
  <c r="BS57"/>
  <c r="BU57" s="1"/>
  <c r="BV57" s="1"/>
  <c r="BW57" s="1"/>
  <c r="BR57"/>
  <c r="BH57"/>
  <c r="BJ57" s="1"/>
  <c r="BK57" s="1"/>
  <c r="BL57" s="1"/>
  <c r="BG57"/>
  <c r="AW57"/>
  <c r="AY57" s="1"/>
  <c r="AZ57" s="1"/>
  <c r="BA57" s="1"/>
  <c r="AV57"/>
  <c r="AL57"/>
  <c r="AN57" s="1"/>
  <c r="AO57" s="1"/>
  <c r="AK57"/>
  <c r="AA57"/>
  <c r="AC57" s="1"/>
  <c r="AD57" s="1"/>
  <c r="AE57" s="1"/>
  <c r="Z57"/>
  <c r="S57"/>
  <c r="T57" s="1"/>
  <c r="U57" s="1"/>
  <c r="R57"/>
  <c r="M57"/>
  <c r="N57" s="1"/>
  <c r="O57" s="1"/>
  <c r="L57"/>
  <c r="KC56"/>
  <c r="KD56" s="1"/>
  <c r="KB56"/>
  <c r="JR56"/>
  <c r="JS56" s="1"/>
  <c r="JQ56"/>
  <c r="JG56"/>
  <c r="JH56" s="1"/>
  <c r="JF56"/>
  <c r="IV56"/>
  <c r="IW56" s="1"/>
  <c r="IU56"/>
  <c r="IK56"/>
  <c r="IL56" s="1"/>
  <c r="IJ56"/>
  <c r="HR56"/>
  <c r="HS56" s="1"/>
  <c r="HQ56"/>
  <c r="HY56" s="1"/>
  <c r="HG56"/>
  <c r="GT56"/>
  <c r="GN56"/>
  <c r="GG56"/>
  <c r="GI56" s="1"/>
  <c r="GJ56" s="1"/>
  <c r="GK56" s="1"/>
  <c r="FV56"/>
  <c r="FW56" s="1"/>
  <c r="FK56"/>
  <c r="FM56" s="1"/>
  <c r="FN56" s="1"/>
  <c r="FO56" s="1"/>
  <c r="FJ56"/>
  <c r="EZ56"/>
  <c r="FB56" s="1"/>
  <c r="FC56" s="1"/>
  <c r="FD56" s="1"/>
  <c r="EY56"/>
  <c r="EO56"/>
  <c r="EQ56" s="1"/>
  <c r="ER56" s="1"/>
  <c r="ES56" s="1"/>
  <c r="EN56"/>
  <c r="ED56"/>
  <c r="EF56" s="1"/>
  <c r="EG56" s="1"/>
  <c r="EH56" s="1"/>
  <c r="EC56"/>
  <c r="DL56"/>
  <c r="DM56" s="1"/>
  <c r="DK56"/>
  <c r="DA56"/>
  <c r="CZ56"/>
  <c r="CQ56"/>
  <c r="GX56" s="1"/>
  <c r="CK56"/>
  <c r="CD56"/>
  <c r="CE56" s="1"/>
  <c r="BS56"/>
  <c r="BU56" s="1"/>
  <c r="BV56" s="1"/>
  <c r="BW56" s="1"/>
  <c r="BR56"/>
  <c r="BH56"/>
  <c r="BJ56" s="1"/>
  <c r="BK56" s="1"/>
  <c r="BL56" s="1"/>
  <c r="BG56"/>
  <c r="AW56"/>
  <c r="AY56" s="1"/>
  <c r="AZ56" s="1"/>
  <c r="BA56" s="1"/>
  <c r="AV56"/>
  <c r="AL56"/>
  <c r="AN56" s="1"/>
  <c r="AO56" s="1"/>
  <c r="AK56"/>
  <c r="AA56"/>
  <c r="AC56" s="1"/>
  <c r="AD56" s="1"/>
  <c r="AE56" s="1"/>
  <c r="Z56"/>
  <c r="S56"/>
  <c r="T56" s="1"/>
  <c r="U56" s="1"/>
  <c r="R56"/>
  <c r="M56"/>
  <c r="N56" s="1"/>
  <c r="O56" s="1"/>
  <c r="L56"/>
  <c r="KC55"/>
  <c r="KD55" s="1"/>
  <c r="KB55"/>
  <c r="JR55"/>
  <c r="JS55" s="1"/>
  <c r="JQ55"/>
  <c r="JG55"/>
  <c r="JH55" s="1"/>
  <c r="JF55"/>
  <c r="IV55"/>
  <c r="IW55" s="1"/>
  <c r="IU55"/>
  <c r="IK55"/>
  <c r="IL55" s="1"/>
  <c r="IJ55"/>
  <c r="HR55"/>
  <c r="HS55" s="1"/>
  <c r="HQ55"/>
  <c r="HY55" s="1"/>
  <c r="HG55"/>
  <c r="GT55"/>
  <c r="GN55"/>
  <c r="GG55"/>
  <c r="GI55" s="1"/>
  <c r="GJ55" s="1"/>
  <c r="GK55" s="1"/>
  <c r="FV55"/>
  <c r="FW55" s="1"/>
  <c r="FK55"/>
  <c r="FM55" s="1"/>
  <c r="FN55" s="1"/>
  <c r="FO55" s="1"/>
  <c r="FJ55"/>
  <c r="EZ55"/>
  <c r="FB55" s="1"/>
  <c r="FC55" s="1"/>
  <c r="FD55" s="1"/>
  <c r="EY55"/>
  <c r="EO55"/>
  <c r="EQ55" s="1"/>
  <c r="ER55" s="1"/>
  <c r="ES55" s="1"/>
  <c r="EN55"/>
  <c r="ED55"/>
  <c r="EF55" s="1"/>
  <c r="EG55" s="1"/>
  <c r="EH55" s="1"/>
  <c r="EC55"/>
  <c r="DL55"/>
  <c r="DM55" s="1"/>
  <c r="DK55"/>
  <c r="DA55"/>
  <c r="DC55" s="1"/>
  <c r="DD55" s="1"/>
  <c r="DE55" s="1"/>
  <c r="CZ55"/>
  <c r="CQ55"/>
  <c r="CK55"/>
  <c r="CD55"/>
  <c r="CE55" s="1"/>
  <c r="BS55"/>
  <c r="BU55" s="1"/>
  <c r="BV55" s="1"/>
  <c r="BW55" s="1"/>
  <c r="BR55"/>
  <c r="BH55"/>
  <c r="BJ55" s="1"/>
  <c r="BK55" s="1"/>
  <c r="BL55" s="1"/>
  <c r="BG55"/>
  <c r="AW55"/>
  <c r="AY55" s="1"/>
  <c r="AZ55" s="1"/>
  <c r="BA55" s="1"/>
  <c r="AV55"/>
  <c r="AL55"/>
  <c r="AN55" s="1"/>
  <c r="AO55" s="1"/>
  <c r="AK55"/>
  <c r="AA55"/>
  <c r="AC55" s="1"/>
  <c r="AD55" s="1"/>
  <c r="AE55" s="1"/>
  <c r="Z55"/>
  <c r="S55"/>
  <c r="T55" s="1"/>
  <c r="U55" s="1"/>
  <c r="R55"/>
  <c r="M55"/>
  <c r="N55" s="1"/>
  <c r="O55" s="1"/>
  <c r="L55"/>
  <c r="KC54"/>
  <c r="KD54" s="1"/>
  <c r="KB54"/>
  <c r="JR54"/>
  <c r="JS54" s="1"/>
  <c r="JQ54"/>
  <c r="JG54"/>
  <c r="JH54" s="1"/>
  <c r="JF54"/>
  <c r="IV54"/>
  <c r="IW54" s="1"/>
  <c r="IU54"/>
  <c r="IK54"/>
  <c r="IL54" s="1"/>
  <c r="IJ54"/>
  <c r="HR54"/>
  <c r="HS54" s="1"/>
  <c r="HQ54"/>
  <c r="HY54" s="1"/>
  <c r="HG54"/>
  <c r="GT54"/>
  <c r="GN54"/>
  <c r="GG54"/>
  <c r="GH54" s="1"/>
  <c r="FV54"/>
  <c r="FX54" s="1"/>
  <c r="FY54" s="1"/>
  <c r="FZ54" s="1"/>
  <c r="FK54"/>
  <c r="FL54" s="1"/>
  <c r="FJ54"/>
  <c r="EZ54"/>
  <c r="FA54" s="1"/>
  <c r="EY54"/>
  <c r="EO54"/>
  <c r="EP54" s="1"/>
  <c r="EN54"/>
  <c r="ED54"/>
  <c r="EE54" s="1"/>
  <c r="EC54"/>
  <c r="DL54"/>
  <c r="DN54" s="1"/>
  <c r="DO54" s="1"/>
  <c r="DP54" s="1"/>
  <c r="DK54"/>
  <c r="DA54"/>
  <c r="DC54" s="1"/>
  <c r="DD54" s="1"/>
  <c r="DE54" s="1"/>
  <c r="CZ54"/>
  <c r="CQ54"/>
  <c r="GX54" s="1"/>
  <c r="CK54"/>
  <c r="GW54" s="1"/>
  <c r="CD54"/>
  <c r="CF54" s="1"/>
  <c r="CG54" s="1"/>
  <c r="CH54" s="1"/>
  <c r="BS54"/>
  <c r="BT54" s="1"/>
  <c r="BR54"/>
  <c r="BH54"/>
  <c r="BI54" s="1"/>
  <c r="BG54"/>
  <c r="AW54"/>
  <c r="AX54" s="1"/>
  <c r="AV54"/>
  <c r="AL54"/>
  <c r="AK54"/>
  <c r="AA54"/>
  <c r="AB54" s="1"/>
  <c r="Z54"/>
  <c r="S54"/>
  <c r="T54" s="1"/>
  <c r="U54" s="1"/>
  <c r="R54"/>
  <c r="M54"/>
  <c r="N54" s="1"/>
  <c r="O54" s="1"/>
  <c r="L54"/>
  <c r="KC53"/>
  <c r="KE53" s="1"/>
  <c r="KF53" s="1"/>
  <c r="KG53" s="1"/>
  <c r="KB53"/>
  <c r="JR53"/>
  <c r="JT53" s="1"/>
  <c r="JU53" s="1"/>
  <c r="JV53" s="1"/>
  <c r="JQ53"/>
  <c r="JG53"/>
  <c r="JI53" s="1"/>
  <c r="JJ53" s="1"/>
  <c r="JK53" s="1"/>
  <c r="JF53"/>
  <c r="IV53"/>
  <c r="IX53" s="1"/>
  <c r="IY53" s="1"/>
  <c r="IZ53" s="1"/>
  <c r="IU53"/>
  <c r="IK53"/>
  <c r="IM53" s="1"/>
  <c r="IN53" s="1"/>
  <c r="IO53" s="1"/>
  <c r="IJ53"/>
  <c r="HR53"/>
  <c r="HT53" s="1"/>
  <c r="HU53" s="1"/>
  <c r="HV53" s="1"/>
  <c r="HQ53"/>
  <c r="HY53" s="1"/>
  <c r="HG53"/>
  <c r="GT53"/>
  <c r="GN53"/>
  <c r="GG53"/>
  <c r="GH53" s="1"/>
  <c r="FV53"/>
  <c r="FX53" s="1"/>
  <c r="FY53" s="1"/>
  <c r="FZ53" s="1"/>
  <c r="FK53"/>
  <c r="FL53" s="1"/>
  <c r="FJ53"/>
  <c r="EZ53"/>
  <c r="FA53" s="1"/>
  <c r="EY53"/>
  <c r="EO53"/>
  <c r="EP53" s="1"/>
  <c r="EN53"/>
  <c r="ED53"/>
  <c r="EE53" s="1"/>
  <c r="EC53"/>
  <c r="DL53"/>
  <c r="DN53" s="1"/>
  <c r="DO53" s="1"/>
  <c r="DP53" s="1"/>
  <c r="DK53"/>
  <c r="DA53"/>
  <c r="DC53" s="1"/>
  <c r="DD53" s="1"/>
  <c r="DE53" s="1"/>
  <c r="CZ53"/>
  <c r="CQ53"/>
  <c r="CK53"/>
  <c r="GW53" s="1"/>
  <c r="CD53"/>
  <c r="CF53" s="1"/>
  <c r="CG53" s="1"/>
  <c r="CH53" s="1"/>
  <c r="BS53"/>
  <c r="BT53" s="1"/>
  <c r="BR53"/>
  <c r="BH53"/>
  <c r="BI53" s="1"/>
  <c r="BG53"/>
  <c r="AW53"/>
  <c r="AX53" s="1"/>
  <c r="AV53"/>
  <c r="AL53"/>
  <c r="AK53"/>
  <c r="AA53"/>
  <c r="AB53" s="1"/>
  <c r="Z53"/>
  <c r="S53"/>
  <c r="T53" s="1"/>
  <c r="U53" s="1"/>
  <c r="R53"/>
  <c r="M53"/>
  <c r="N53" s="1"/>
  <c r="O53" s="1"/>
  <c r="L53"/>
  <c r="KC52"/>
  <c r="KE52" s="1"/>
  <c r="KF52" s="1"/>
  <c r="KG52" s="1"/>
  <c r="KB52"/>
  <c r="JR52"/>
  <c r="JT52" s="1"/>
  <c r="JU52" s="1"/>
  <c r="JV52" s="1"/>
  <c r="JQ52"/>
  <c r="JG52"/>
  <c r="JI52" s="1"/>
  <c r="JJ52" s="1"/>
  <c r="JK52" s="1"/>
  <c r="JF52"/>
  <c r="IV52"/>
  <c r="IX52" s="1"/>
  <c r="IY52" s="1"/>
  <c r="IZ52" s="1"/>
  <c r="IU52"/>
  <c r="IK52"/>
  <c r="IM52" s="1"/>
  <c r="IN52" s="1"/>
  <c r="IO52" s="1"/>
  <c r="IJ52"/>
  <c r="HR52"/>
  <c r="HT52" s="1"/>
  <c r="HU52" s="1"/>
  <c r="HV52" s="1"/>
  <c r="HQ52"/>
  <c r="HY52" s="1"/>
  <c r="HG52"/>
  <c r="GT52"/>
  <c r="GN52"/>
  <c r="GG52"/>
  <c r="GH52" s="1"/>
  <c r="FV52"/>
  <c r="FX52" s="1"/>
  <c r="FY52" s="1"/>
  <c r="FZ52" s="1"/>
  <c r="FK52"/>
  <c r="FL52" s="1"/>
  <c r="FJ52"/>
  <c r="EZ52"/>
  <c r="FA52" s="1"/>
  <c r="EY52"/>
  <c r="EO52"/>
  <c r="EP52" s="1"/>
  <c r="EN52"/>
  <c r="ED52"/>
  <c r="EE52" s="1"/>
  <c r="EC52"/>
  <c r="DL52"/>
  <c r="DN52" s="1"/>
  <c r="DO52" s="1"/>
  <c r="DP52" s="1"/>
  <c r="DK52"/>
  <c r="DA52"/>
  <c r="DC52" s="1"/>
  <c r="DD52" s="1"/>
  <c r="DE52" s="1"/>
  <c r="CZ52"/>
  <c r="CQ52"/>
  <c r="CK52"/>
  <c r="CD52"/>
  <c r="CF52" s="1"/>
  <c r="CG52" s="1"/>
  <c r="CH52" s="1"/>
  <c r="BS52"/>
  <c r="BT52" s="1"/>
  <c r="BR52"/>
  <c r="BH52"/>
  <c r="BI52" s="1"/>
  <c r="BG52"/>
  <c r="AW52"/>
  <c r="AX52" s="1"/>
  <c r="AV52"/>
  <c r="AL52"/>
  <c r="AK52"/>
  <c r="AA52"/>
  <c r="AB52" s="1"/>
  <c r="Z52"/>
  <c r="S52"/>
  <c r="T52" s="1"/>
  <c r="U52" s="1"/>
  <c r="R52"/>
  <c r="M52"/>
  <c r="N52" s="1"/>
  <c r="O52" s="1"/>
  <c r="L52"/>
  <c r="KC51"/>
  <c r="KD51" s="1"/>
  <c r="KB51"/>
  <c r="JR51"/>
  <c r="JS51" s="1"/>
  <c r="JQ51"/>
  <c r="JG51"/>
  <c r="JH51" s="1"/>
  <c r="JF51"/>
  <c r="IV51"/>
  <c r="IW51" s="1"/>
  <c r="IU51"/>
  <c r="IK51"/>
  <c r="IL51" s="1"/>
  <c r="IJ51"/>
  <c r="HR51"/>
  <c r="HS51" s="1"/>
  <c r="HQ51"/>
  <c r="HY51" s="1"/>
  <c r="HG51"/>
  <c r="GT51"/>
  <c r="GN51"/>
  <c r="GG51"/>
  <c r="GI51" s="1"/>
  <c r="GJ51" s="1"/>
  <c r="GK51" s="1"/>
  <c r="FV51"/>
  <c r="FW51" s="1"/>
  <c r="FK51"/>
  <c r="FM51" s="1"/>
  <c r="FN51" s="1"/>
  <c r="FO51" s="1"/>
  <c r="FJ51"/>
  <c r="EZ51"/>
  <c r="FB51" s="1"/>
  <c r="FC51" s="1"/>
  <c r="FD51" s="1"/>
  <c r="EY51"/>
  <c r="EO51"/>
  <c r="EQ51" s="1"/>
  <c r="ER51" s="1"/>
  <c r="ES51" s="1"/>
  <c r="EN51"/>
  <c r="ED51"/>
  <c r="EF51" s="1"/>
  <c r="EG51" s="1"/>
  <c r="EH51" s="1"/>
  <c r="EC51"/>
  <c r="DL51"/>
  <c r="DM51" s="1"/>
  <c r="DK51"/>
  <c r="DA51"/>
  <c r="CZ51"/>
  <c r="CQ51"/>
  <c r="CK51"/>
  <c r="CD51"/>
  <c r="CE51" s="1"/>
  <c r="BS51"/>
  <c r="BU51" s="1"/>
  <c r="BV51" s="1"/>
  <c r="BW51" s="1"/>
  <c r="BR51"/>
  <c r="BH51"/>
  <c r="BJ51" s="1"/>
  <c r="BK51" s="1"/>
  <c r="BL51" s="1"/>
  <c r="BG51"/>
  <c r="AW51"/>
  <c r="AY51" s="1"/>
  <c r="AZ51" s="1"/>
  <c r="BA51" s="1"/>
  <c r="AV51"/>
  <c r="AL51"/>
  <c r="AN51" s="1"/>
  <c r="AO51" s="1"/>
  <c r="AK51"/>
  <c r="AA51"/>
  <c r="AC51" s="1"/>
  <c r="AD51" s="1"/>
  <c r="AE51" s="1"/>
  <c r="Z51"/>
  <c r="S51"/>
  <c r="T51" s="1"/>
  <c r="U51" s="1"/>
  <c r="R51"/>
  <c r="M51"/>
  <c r="N51" s="1"/>
  <c r="O51" s="1"/>
  <c r="L51"/>
  <c r="KC50"/>
  <c r="KE50" s="1"/>
  <c r="KF50" s="1"/>
  <c r="KG50" s="1"/>
  <c r="KB50"/>
  <c r="JR50"/>
  <c r="JT50" s="1"/>
  <c r="JU50" s="1"/>
  <c r="JV50" s="1"/>
  <c r="JQ50"/>
  <c r="JG50"/>
  <c r="JI50" s="1"/>
  <c r="JJ50" s="1"/>
  <c r="JK50" s="1"/>
  <c r="JF50"/>
  <c r="IV50"/>
  <c r="IX50" s="1"/>
  <c r="IY50" s="1"/>
  <c r="IZ50" s="1"/>
  <c r="IU50"/>
  <c r="IK50"/>
  <c r="IM50" s="1"/>
  <c r="IN50" s="1"/>
  <c r="IO50" s="1"/>
  <c r="IJ50"/>
  <c r="HR50"/>
  <c r="HT50" s="1"/>
  <c r="HU50" s="1"/>
  <c r="HV50" s="1"/>
  <c r="HQ50"/>
  <c r="HY50" s="1"/>
  <c r="HG50"/>
  <c r="GT50"/>
  <c r="GN50"/>
  <c r="GG50"/>
  <c r="GH50" s="1"/>
  <c r="FV50"/>
  <c r="FX50" s="1"/>
  <c r="FY50" s="1"/>
  <c r="FZ50" s="1"/>
  <c r="FK50"/>
  <c r="FL50" s="1"/>
  <c r="FJ50"/>
  <c r="EZ50"/>
  <c r="FA50" s="1"/>
  <c r="EY50"/>
  <c r="EO50"/>
  <c r="EP50" s="1"/>
  <c r="EN50"/>
  <c r="ED50"/>
  <c r="EE50" s="1"/>
  <c r="EC50"/>
  <c r="DL50"/>
  <c r="DN50" s="1"/>
  <c r="DO50" s="1"/>
  <c r="DP50" s="1"/>
  <c r="DK50"/>
  <c r="DA50"/>
  <c r="DC50" s="1"/>
  <c r="DD50" s="1"/>
  <c r="DE50" s="1"/>
  <c r="CZ50"/>
  <c r="CQ50"/>
  <c r="CK50"/>
  <c r="GW50" s="1"/>
  <c r="CD50"/>
  <c r="CF50" s="1"/>
  <c r="CG50" s="1"/>
  <c r="CH50" s="1"/>
  <c r="BS50"/>
  <c r="BT50" s="1"/>
  <c r="BR50"/>
  <c r="BH50"/>
  <c r="BI50" s="1"/>
  <c r="BG50"/>
  <c r="AW50"/>
  <c r="AX50" s="1"/>
  <c r="AV50"/>
  <c r="AL50"/>
  <c r="AK50"/>
  <c r="AA50"/>
  <c r="AB50" s="1"/>
  <c r="Z50"/>
  <c r="S50"/>
  <c r="T50" s="1"/>
  <c r="U50" s="1"/>
  <c r="R50"/>
  <c r="M50"/>
  <c r="N50" s="1"/>
  <c r="O50" s="1"/>
  <c r="L50"/>
  <c r="KC49"/>
  <c r="KD49" s="1"/>
  <c r="KB49"/>
  <c r="JR49"/>
  <c r="JS49" s="1"/>
  <c r="JQ49"/>
  <c r="JG49"/>
  <c r="JH49" s="1"/>
  <c r="JF49"/>
  <c r="IV49"/>
  <c r="IW49" s="1"/>
  <c r="IU49"/>
  <c r="IK49"/>
  <c r="IL49" s="1"/>
  <c r="IJ49"/>
  <c r="HR49"/>
  <c r="HS49" s="1"/>
  <c r="HQ49"/>
  <c r="HY49" s="1"/>
  <c r="HG49"/>
  <c r="GT49"/>
  <c r="GN49"/>
  <c r="GG49"/>
  <c r="GI49" s="1"/>
  <c r="GJ49" s="1"/>
  <c r="GK49" s="1"/>
  <c r="FV49"/>
  <c r="FW49" s="1"/>
  <c r="FK49"/>
  <c r="FM49" s="1"/>
  <c r="FN49" s="1"/>
  <c r="FO49" s="1"/>
  <c r="FJ49"/>
  <c r="EZ49"/>
  <c r="FB49" s="1"/>
  <c r="FC49" s="1"/>
  <c r="FD49" s="1"/>
  <c r="EY49"/>
  <c r="EO49"/>
  <c r="EQ49" s="1"/>
  <c r="ER49" s="1"/>
  <c r="ES49" s="1"/>
  <c r="EN49"/>
  <c r="ED49"/>
  <c r="EF49" s="1"/>
  <c r="EG49" s="1"/>
  <c r="EH49" s="1"/>
  <c r="EC49"/>
  <c r="DL49"/>
  <c r="DM49" s="1"/>
  <c r="DK49"/>
  <c r="DA49"/>
  <c r="DC49" s="1"/>
  <c r="DD49" s="1"/>
  <c r="DE49" s="1"/>
  <c r="CZ49"/>
  <c r="CQ49"/>
  <c r="GX49" s="1"/>
  <c r="CK49"/>
  <c r="CD49"/>
  <c r="CE49" s="1"/>
  <c r="BS49"/>
  <c r="BU49" s="1"/>
  <c r="BV49" s="1"/>
  <c r="BW49" s="1"/>
  <c r="BR49"/>
  <c r="BH49"/>
  <c r="BJ49" s="1"/>
  <c r="BK49" s="1"/>
  <c r="BL49" s="1"/>
  <c r="BG49"/>
  <c r="AW49"/>
  <c r="AY49" s="1"/>
  <c r="AZ49" s="1"/>
  <c r="BA49" s="1"/>
  <c r="AV49"/>
  <c r="AL49"/>
  <c r="AN49" s="1"/>
  <c r="AO49" s="1"/>
  <c r="AK49"/>
  <c r="AA49"/>
  <c r="AC49" s="1"/>
  <c r="AD49" s="1"/>
  <c r="AE49" s="1"/>
  <c r="Z49"/>
  <c r="S49"/>
  <c r="T49" s="1"/>
  <c r="U49" s="1"/>
  <c r="R49"/>
  <c r="M49"/>
  <c r="N49" s="1"/>
  <c r="O49" s="1"/>
  <c r="L49"/>
  <c r="KC48"/>
  <c r="KE48" s="1"/>
  <c r="KF48" s="1"/>
  <c r="KG48" s="1"/>
  <c r="KB48"/>
  <c r="JR48"/>
  <c r="JT48" s="1"/>
  <c r="JU48" s="1"/>
  <c r="JV48" s="1"/>
  <c r="JQ48"/>
  <c r="JG48"/>
  <c r="JI48" s="1"/>
  <c r="JJ48" s="1"/>
  <c r="JK48" s="1"/>
  <c r="JF48"/>
  <c r="IV48"/>
  <c r="IX48" s="1"/>
  <c r="IY48" s="1"/>
  <c r="IZ48" s="1"/>
  <c r="IU48"/>
  <c r="IK48"/>
  <c r="IM48" s="1"/>
  <c r="IN48" s="1"/>
  <c r="IO48" s="1"/>
  <c r="IJ48"/>
  <c r="HR48"/>
  <c r="HT48" s="1"/>
  <c r="HU48" s="1"/>
  <c r="HV48" s="1"/>
  <c r="HQ48"/>
  <c r="HY48" s="1"/>
  <c r="HG48"/>
  <c r="GT48"/>
  <c r="GN48"/>
  <c r="GG48"/>
  <c r="GH48" s="1"/>
  <c r="FV48"/>
  <c r="FX48" s="1"/>
  <c r="FY48" s="1"/>
  <c r="FZ48" s="1"/>
  <c r="FK48"/>
  <c r="FL48" s="1"/>
  <c r="FJ48"/>
  <c r="EZ48"/>
  <c r="FA48" s="1"/>
  <c r="EY48"/>
  <c r="EO48"/>
  <c r="EP48" s="1"/>
  <c r="EN48"/>
  <c r="ED48"/>
  <c r="EE48" s="1"/>
  <c r="EC48"/>
  <c r="DL48"/>
  <c r="DN48" s="1"/>
  <c r="DO48" s="1"/>
  <c r="DP48" s="1"/>
  <c r="DK48"/>
  <c r="DA48"/>
  <c r="DC48" s="1"/>
  <c r="DD48" s="1"/>
  <c r="DE48" s="1"/>
  <c r="CZ48"/>
  <c r="CQ48"/>
  <c r="CK48"/>
  <c r="CD48"/>
  <c r="CF48" s="1"/>
  <c r="CG48" s="1"/>
  <c r="CH48" s="1"/>
  <c r="BS48"/>
  <c r="BT48" s="1"/>
  <c r="BR48"/>
  <c r="BH48"/>
  <c r="BI48" s="1"/>
  <c r="BG48"/>
  <c r="AW48"/>
  <c r="AX48" s="1"/>
  <c r="AV48"/>
  <c r="AL48"/>
  <c r="AN48" s="1"/>
  <c r="AO48" s="1"/>
  <c r="AK48"/>
  <c r="AA48"/>
  <c r="AB48" s="1"/>
  <c r="Z48"/>
  <c r="S48"/>
  <c r="T48" s="1"/>
  <c r="U48" s="1"/>
  <c r="R48"/>
  <c r="M48"/>
  <c r="N48" s="1"/>
  <c r="O48" s="1"/>
  <c r="L48"/>
  <c r="KC47"/>
  <c r="KD47" s="1"/>
  <c r="KB47"/>
  <c r="JR47"/>
  <c r="JS47" s="1"/>
  <c r="JQ47"/>
  <c r="JG47"/>
  <c r="JH47" s="1"/>
  <c r="JF47"/>
  <c r="IV47"/>
  <c r="IW47" s="1"/>
  <c r="IU47"/>
  <c r="IK47"/>
  <c r="IL47" s="1"/>
  <c r="IJ47"/>
  <c r="HR47"/>
  <c r="HS47" s="1"/>
  <c r="HQ47"/>
  <c r="HY47" s="1"/>
  <c r="HG47"/>
  <c r="GT47"/>
  <c r="GN47"/>
  <c r="GG47"/>
  <c r="GI47" s="1"/>
  <c r="GJ47" s="1"/>
  <c r="GK47" s="1"/>
  <c r="FV47"/>
  <c r="FW47" s="1"/>
  <c r="FK47"/>
  <c r="FM47" s="1"/>
  <c r="FN47" s="1"/>
  <c r="FO47" s="1"/>
  <c r="FJ47"/>
  <c r="EZ47"/>
  <c r="FB47" s="1"/>
  <c r="FC47" s="1"/>
  <c r="FD47" s="1"/>
  <c r="EY47"/>
  <c r="EO47"/>
  <c r="EQ47" s="1"/>
  <c r="ER47" s="1"/>
  <c r="ES47" s="1"/>
  <c r="EN47"/>
  <c r="ED47"/>
  <c r="EF47" s="1"/>
  <c r="EG47" s="1"/>
  <c r="EH47" s="1"/>
  <c r="EC47"/>
  <c r="DL47"/>
  <c r="DM47" s="1"/>
  <c r="DK47"/>
  <c r="DA47"/>
  <c r="DC47" s="1"/>
  <c r="DD47" s="1"/>
  <c r="DE47" s="1"/>
  <c r="CZ47"/>
  <c r="CQ47"/>
  <c r="CK47"/>
  <c r="CD47"/>
  <c r="CE47" s="1"/>
  <c r="BS47"/>
  <c r="BU47" s="1"/>
  <c r="BV47" s="1"/>
  <c r="BW47" s="1"/>
  <c r="BR47"/>
  <c r="BH47"/>
  <c r="BJ47" s="1"/>
  <c r="BK47" s="1"/>
  <c r="BL47" s="1"/>
  <c r="BG47"/>
  <c r="AW47"/>
  <c r="AY47" s="1"/>
  <c r="AZ47" s="1"/>
  <c r="BA47" s="1"/>
  <c r="AV47"/>
  <c r="AL47"/>
  <c r="AN47" s="1"/>
  <c r="AO47" s="1"/>
  <c r="AK47"/>
  <c r="AA47"/>
  <c r="AC47" s="1"/>
  <c r="AD47" s="1"/>
  <c r="AE47" s="1"/>
  <c r="Z47"/>
  <c r="S47"/>
  <c r="T47" s="1"/>
  <c r="U47" s="1"/>
  <c r="R47"/>
  <c r="M47"/>
  <c r="N47" s="1"/>
  <c r="O47" s="1"/>
  <c r="L47"/>
  <c r="KC46"/>
  <c r="KE46" s="1"/>
  <c r="KF46" s="1"/>
  <c r="KG46" s="1"/>
  <c r="KB46"/>
  <c r="JR46"/>
  <c r="JT46" s="1"/>
  <c r="JU46" s="1"/>
  <c r="JV46" s="1"/>
  <c r="JQ46"/>
  <c r="JG46"/>
  <c r="JI46" s="1"/>
  <c r="JJ46" s="1"/>
  <c r="JK46" s="1"/>
  <c r="JF46"/>
  <c r="IV46"/>
  <c r="IX46" s="1"/>
  <c r="IY46" s="1"/>
  <c r="IZ46" s="1"/>
  <c r="IU46"/>
  <c r="IK46"/>
  <c r="IM46" s="1"/>
  <c r="IN46" s="1"/>
  <c r="IO46" s="1"/>
  <c r="IJ46"/>
  <c r="HR46"/>
  <c r="HT46" s="1"/>
  <c r="HU46" s="1"/>
  <c r="HV46" s="1"/>
  <c r="HQ46"/>
  <c r="HY46" s="1"/>
  <c r="HG46"/>
  <c r="GT46"/>
  <c r="GN46"/>
  <c r="GG46"/>
  <c r="GI46" s="1"/>
  <c r="GJ46" s="1"/>
  <c r="GK46" s="1"/>
  <c r="FV46"/>
  <c r="FX46" s="1"/>
  <c r="FY46" s="1"/>
  <c r="FZ46" s="1"/>
  <c r="FK46"/>
  <c r="FM46" s="1"/>
  <c r="FN46" s="1"/>
  <c r="FO46" s="1"/>
  <c r="FJ46"/>
  <c r="EZ46"/>
  <c r="FB46" s="1"/>
  <c r="FC46" s="1"/>
  <c r="FD46" s="1"/>
  <c r="EY46"/>
  <c r="EO46"/>
  <c r="EQ46" s="1"/>
  <c r="ER46" s="1"/>
  <c r="ES46" s="1"/>
  <c r="EN46"/>
  <c r="ED46"/>
  <c r="EF46" s="1"/>
  <c r="EG46" s="1"/>
  <c r="EH46" s="1"/>
  <c r="EC46"/>
  <c r="DL46"/>
  <c r="DN46" s="1"/>
  <c r="DO46" s="1"/>
  <c r="DP46" s="1"/>
  <c r="DK46"/>
  <c r="DA46"/>
  <c r="DC46" s="1"/>
  <c r="DD46" s="1"/>
  <c r="DE46" s="1"/>
  <c r="CZ46"/>
  <c r="CQ46"/>
  <c r="CK46"/>
  <c r="CD46"/>
  <c r="BS46"/>
  <c r="BU46" s="1"/>
  <c r="BV46" s="1"/>
  <c r="BW46" s="1"/>
  <c r="BR46"/>
  <c r="BH46"/>
  <c r="BJ46" s="1"/>
  <c r="BK46" s="1"/>
  <c r="BL46" s="1"/>
  <c r="BG46"/>
  <c r="AW46"/>
  <c r="AY46" s="1"/>
  <c r="AZ46" s="1"/>
  <c r="BA46" s="1"/>
  <c r="AV46"/>
  <c r="AL46"/>
  <c r="AN46" s="1"/>
  <c r="AO46" s="1"/>
  <c r="AK46"/>
  <c r="AA46"/>
  <c r="AC46" s="1"/>
  <c r="AD46" s="1"/>
  <c r="AE46" s="1"/>
  <c r="Z46"/>
  <c r="S46"/>
  <c r="T46" s="1"/>
  <c r="U46" s="1"/>
  <c r="R46"/>
  <c r="M46"/>
  <c r="N46" s="1"/>
  <c r="O46" s="1"/>
  <c r="L46"/>
  <c r="KC45"/>
  <c r="KE45" s="1"/>
  <c r="KF45" s="1"/>
  <c r="KG45" s="1"/>
  <c r="KB45"/>
  <c r="JR45"/>
  <c r="JT45" s="1"/>
  <c r="JU45" s="1"/>
  <c r="JV45" s="1"/>
  <c r="JQ45"/>
  <c r="JG45"/>
  <c r="JI45" s="1"/>
  <c r="JJ45" s="1"/>
  <c r="JK45" s="1"/>
  <c r="JF45"/>
  <c r="IV45"/>
  <c r="IX45" s="1"/>
  <c r="IY45" s="1"/>
  <c r="IZ45" s="1"/>
  <c r="IU45"/>
  <c r="IK45"/>
  <c r="IM45" s="1"/>
  <c r="IN45" s="1"/>
  <c r="IO45" s="1"/>
  <c r="IJ45"/>
  <c r="HR45"/>
  <c r="HT45" s="1"/>
  <c r="HU45" s="1"/>
  <c r="HV45" s="1"/>
  <c r="HQ45"/>
  <c r="HY45" s="1"/>
  <c r="HG45"/>
  <c r="GT45"/>
  <c r="GN45"/>
  <c r="GG45"/>
  <c r="GI45" s="1"/>
  <c r="GJ45" s="1"/>
  <c r="GK45" s="1"/>
  <c r="FV45"/>
  <c r="FX45" s="1"/>
  <c r="FY45" s="1"/>
  <c r="FZ45" s="1"/>
  <c r="FK45"/>
  <c r="FM45" s="1"/>
  <c r="FN45" s="1"/>
  <c r="FO45" s="1"/>
  <c r="FJ45"/>
  <c r="EZ45"/>
  <c r="FB45" s="1"/>
  <c r="FC45" s="1"/>
  <c r="FD45" s="1"/>
  <c r="EY45"/>
  <c r="EO45"/>
  <c r="EQ45" s="1"/>
  <c r="ER45" s="1"/>
  <c r="ES45" s="1"/>
  <c r="EN45"/>
  <c r="ED45"/>
  <c r="EF45" s="1"/>
  <c r="EG45" s="1"/>
  <c r="EH45" s="1"/>
  <c r="EC45"/>
  <c r="DL45"/>
  <c r="DN45" s="1"/>
  <c r="DO45" s="1"/>
  <c r="DP45" s="1"/>
  <c r="DK45"/>
  <c r="DA45"/>
  <c r="DC45" s="1"/>
  <c r="DD45" s="1"/>
  <c r="DE45" s="1"/>
  <c r="CZ45"/>
  <c r="CQ45"/>
  <c r="GX45" s="1"/>
  <c r="CK45"/>
  <c r="GW45" s="1"/>
  <c r="CD45"/>
  <c r="CF45" s="1"/>
  <c r="CG45" s="1"/>
  <c r="CH45" s="1"/>
  <c r="BS45"/>
  <c r="BU45" s="1"/>
  <c r="BV45" s="1"/>
  <c r="BW45" s="1"/>
  <c r="BR45"/>
  <c r="BH45"/>
  <c r="BJ45" s="1"/>
  <c r="BK45" s="1"/>
  <c r="BL45" s="1"/>
  <c r="BG45"/>
  <c r="AW45"/>
  <c r="AY45" s="1"/>
  <c r="AZ45" s="1"/>
  <c r="BA45" s="1"/>
  <c r="AV45"/>
  <c r="AL45"/>
  <c r="AN45" s="1"/>
  <c r="AO45" s="1"/>
  <c r="AK45"/>
  <c r="AA45"/>
  <c r="AC45" s="1"/>
  <c r="AD45" s="1"/>
  <c r="AE45" s="1"/>
  <c r="Z45"/>
  <c r="S45"/>
  <c r="T45" s="1"/>
  <c r="U45" s="1"/>
  <c r="R45"/>
  <c r="M45"/>
  <c r="N45" s="1"/>
  <c r="O45" s="1"/>
  <c r="L45"/>
  <c r="KC44"/>
  <c r="KE44" s="1"/>
  <c r="KF44" s="1"/>
  <c r="KG44" s="1"/>
  <c r="KB44"/>
  <c r="JR44"/>
  <c r="JT44" s="1"/>
  <c r="JU44" s="1"/>
  <c r="JV44" s="1"/>
  <c r="JQ44"/>
  <c r="JG44"/>
  <c r="JI44" s="1"/>
  <c r="JJ44" s="1"/>
  <c r="JK44" s="1"/>
  <c r="JF44"/>
  <c r="IV44"/>
  <c r="IX44" s="1"/>
  <c r="IY44" s="1"/>
  <c r="IZ44" s="1"/>
  <c r="IU44"/>
  <c r="IK44"/>
  <c r="IM44" s="1"/>
  <c r="IN44" s="1"/>
  <c r="IO44" s="1"/>
  <c r="IJ44"/>
  <c r="HR44"/>
  <c r="HT44" s="1"/>
  <c r="HU44" s="1"/>
  <c r="HV44" s="1"/>
  <c r="HQ44"/>
  <c r="HY44" s="1"/>
  <c r="HG44"/>
  <c r="GT44"/>
  <c r="GN44"/>
  <c r="GG44"/>
  <c r="GI44" s="1"/>
  <c r="GJ44" s="1"/>
  <c r="GK44" s="1"/>
  <c r="FV44"/>
  <c r="FX44" s="1"/>
  <c r="FY44" s="1"/>
  <c r="FZ44" s="1"/>
  <c r="FK44"/>
  <c r="FM44" s="1"/>
  <c r="FN44" s="1"/>
  <c r="FO44" s="1"/>
  <c r="FJ44"/>
  <c r="EZ44"/>
  <c r="FB44" s="1"/>
  <c r="FC44" s="1"/>
  <c r="FD44" s="1"/>
  <c r="EY44"/>
  <c r="EO44"/>
  <c r="EQ44" s="1"/>
  <c r="ER44" s="1"/>
  <c r="ES44" s="1"/>
  <c r="EN44"/>
  <c r="ED44"/>
  <c r="EF44" s="1"/>
  <c r="EG44" s="1"/>
  <c r="EH44" s="1"/>
  <c r="EC44"/>
  <c r="DL44"/>
  <c r="DN44" s="1"/>
  <c r="DO44" s="1"/>
  <c r="DP44" s="1"/>
  <c r="DK44"/>
  <c r="DA44"/>
  <c r="DC44" s="1"/>
  <c r="DD44" s="1"/>
  <c r="DE44" s="1"/>
  <c r="CZ44"/>
  <c r="CQ44"/>
  <c r="CK44"/>
  <c r="CD44"/>
  <c r="BS44"/>
  <c r="BU44" s="1"/>
  <c r="BV44" s="1"/>
  <c r="BW44" s="1"/>
  <c r="BR44"/>
  <c r="BH44"/>
  <c r="BJ44" s="1"/>
  <c r="BK44" s="1"/>
  <c r="BL44" s="1"/>
  <c r="BG44"/>
  <c r="AW44"/>
  <c r="AY44" s="1"/>
  <c r="AZ44" s="1"/>
  <c r="BA44" s="1"/>
  <c r="AV44"/>
  <c r="AL44"/>
  <c r="AN44" s="1"/>
  <c r="AO44" s="1"/>
  <c r="AK44"/>
  <c r="AA44"/>
  <c r="AC44" s="1"/>
  <c r="AD44" s="1"/>
  <c r="AE44" s="1"/>
  <c r="Z44"/>
  <c r="S44"/>
  <c r="T44" s="1"/>
  <c r="U44" s="1"/>
  <c r="R44"/>
  <c r="M44"/>
  <c r="N44" s="1"/>
  <c r="O44" s="1"/>
  <c r="L44"/>
  <c r="KC43"/>
  <c r="KE43" s="1"/>
  <c r="KF43" s="1"/>
  <c r="KG43" s="1"/>
  <c r="KB43"/>
  <c r="JR43"/>
  <c r="JT43" s="1"/>
  <c r="JU43" s="1"/>
  <c r="JV43" s="1"/>
  <c r="JQ43"/>
  <c r="JG43"/>
  <c r="JI43" s="1"/>
  <c r="JJ43" s="1"/>
  <c r="JK43" s="1"/>
  <c r="JF43"/>
  <c r="IV43"/>
  <c r="IX43" s="1"/>
  <c r="IY43" s="1"/>
  <c r="IZ43" s="1"/>
  <c r="IU43"/>
  <c r="IK43"/>
  <c r="IM43" s="1"/>
  <c r="IN43" s="1"/>
  <c r="IO43" s="1"/>
  <c r="IJ43"/>
  <c r="HR43"/>
  <c r="HT43" s="1"/>
  <c r="HU43" s="1"/>
  <c r="HV43" s="1"/>
  <c r="HQ43"/>
  <c r="HY43" s="1"/>
  <c r="HG43"/>
  <c r="GT43"/>
  <c r="GN43"/>
  <c r="GG43"/>
  <c r="GH43" s="1"/>
  <c r="FV43"/>
  <c r="FX43" s="1"/>
  <c r="FY43" s="1"/>
  <c r="FZ43" s="1"/>
  <c r="FK43"/>
  <c r="FL43" s="1"/>
  <c r="FJ43"/>
  <c r="EZ43"/>
  <c r="FA43" s="1"/>
  <c r="EY43"/>
  <c r="EO43"/>
  <c r="EP43" s="1"/>
  <c r="EN43"/>
  <c r="ED43"/>
  <c r="EE43" s="1"/>
  <c r="EC43"/>
  <c r="DL43"/>
  <c r="DN43" s="1"/>
  <c r="DO43" s="1"/>
  <c r="DP43" s="1"/>
  <c r="DK43"/>
  <c r="DA43"/>
  <c r="DC43" s="1"/>
  <c r="DD43" s="1"/>
  <c r="DE43" s="1"/>
  <c r="CZ43"/>
  <c r="CQ43"/>
  <c r="CK43"/>
  <c r="CD43"/>
  <c r="CF43" s="1"/>
  <c r="CG43" s="1"/>
  <c r="CH43" s="1"/>
  <c r="BS43"/>
  <c r="BT43" s="1"/>
  <c r="BR43"/>
  <c r="BH43"/>
  <c r="BI43" s="1"/>
  <c r="BG43"/>
  <c r="AW43"/>
  <c r="AX43" s="1"/>
  <c r="AV43"/>
  <c r="AL43"/>
  <c r="AN43" s="1"/>
  <c r="AO43" s="1"/>
  <c r="AK43"/>
  <c r="AA43"/>
  <c r="AB43" s="1"/>
  <c r="Z43"/>
  <c r="S43"/>
  <c r="T43" s="1"/>
  <c r="U43" s="1"/>
  <c r="R43"/>
  <c r="M43"/>
  <c r="N43" s="1"/>
  <c r="O43" s="1"/>
  <c r="L43"/>
  <c r="KC42"/>
  <c r="KE42" s="1"/>
  <c r="KF42" s="1"/>
  <c r="KG42" s="1"/>
  <c r="KB42"/>
  <c r="JR42"/>
  <c r="JT42" s="1"/>
  <c r="JU42" s="1"/>
  <c r="JV42" s="1"/>
  <c r="JQ42"/>
  <c r="JG42"/>
  <c r="JI42" s="1"/>
  <c r="JJ42" s="1"/>
  <c r="JK42" s="1"/>
  <c r="JF42"/>
  <c r="IV42"/>
  <c r="IX42" s="1"/>
  <c r="IY42" s="1"/>
  <c r="IZ42" s="1"/>
  <c r="IU42"/>
  <c r="IK42"/>
  <c r="IM42" s="1"/>
  <c r="IN42" s="1"/>
  <c r="IO42" s="1"/>
  <c r="IJ42"/>
  <c r="HR42"/>
  <c r="HT42" s="1"/>
  <c r="HU42" s="1"/>
  <c r="HV42" s="1"/>
  <c r="HQ42"/>
  <c r="HY42" s="1"/>
  <c r="HG42"/>
  <c r="GT42"/>
  <c r="GN42"/>
  <c r="GG42"/>
  <c r="GH42" s="1"/>
  <c r="FV42"/>
  <c r="FX42" s="1"/>
  <c r="FY42" s="1"/>
  <c r="FZ42" s="1"/>
  <c r="FK42"/>
  <c r="FL42" s="1"/>
  <c r="FJ42"/>
  <c r="EZ42"/>
  <c r="FA42" s="1"/>
  <c r="EY42"/>
  <c r="EO42"/>
  <c r="EP42" s="1"/>
  <c r="EN42"/>
  <c r="ED42"/>
  <c r="EE42" s="1"/>
  <c r="EC42"/>
  <c r="DL42"/>
  <c r="DN42" s="1"/>
  <c r="DO42" s="1"/>
  <c r="DP42" s="1"/>
  <c r="DK42"/>
  <c r="DA42"/>
  <c r="DC42" s="1"/>
  <c r="DD42" s="1"/>
  <c r="DE42" s="1"/>
  <c r="CZ42"/>
  <c r="CQ42"/>
  <c r="CK42"/>
  <c r="GW42" s="1"/>
  <c r="CD42"/>
  <c r="CF42" s="1"/>
  <c r="CG42" s="1"/>
  <c r="CH42" s="1"/>
  <c r="BS42"/>
  <c r="BT42" s="1"/>
  <c r="BR42"/>
  <c r="BH42"/>
  <c r="BI42" s="1"/>
  <c r="BG42"/>
  <c r="AW42"/>
  <c r="AX42" s="1"/>
  <c r="AV42"/>
  <c r="AL42"/>
  <c r="AK42"/>
  <c r="AA42"/>
  <c r="AB42" s="1"/>
  <c r="Z42"/>
  <c r="S42"/>
  <c r="T42" s="1"/>
  <c r="U42" s="1"/>
  <c r="R42"/>
  <c r="M42"/>
  <c r="N42" s="1"/>
  <c r="O42" s="1"/>
  <c r="L42"/>
  <c r="KC41"/>
  <c r="KE41" s="1"/>
  <c r="KF41" s="1"/>
  <c r="KG41" s="1"/>
  <c r="KB41"/>
  <c r="JR41"/>
  <c r="JT41" s="1"/>
  <c r="JU41" s="1"/>
  <c r="JV41" s="1"/>
  <c r="JQ41"/>
  <c r="JG41"/>
  <c r="JI41" s="1"/>
  <c r="JJ41" s="1"/>
  <c r="JK41" s="1"/>
  <c r="JF41"/>
  <c r="IV41"/>
  <c r="IX41" s="1"/>
  <c r="IY41" s="1"/>
  <c r="IZ41" s="1"/>
  <c r="IU41"/>
  <c r="IK41"/>
  <c r="IM41" s="1"/>
  <c r="IN41" s="1"/>
  <c r="IO41" s="1"/>
  <c r="IJ41"/>
  <c r="HR41"/>
  <c r="HT41" s="1"/>
  <c r="HU41" s="1"/>
  <c r="HV41" s="1"/>
  <c r="HQ41"/>
  <c r="HY41" s="1"/>
  <c r="HG41"/>
  <c r="GT41"/>
  <c r="GN41"/>
  <c r="GG41"/>
  <c r="GH41" s="1"/>
  <c r="FV41"/>
  <c r="FX41" s="1"/>
  <c r="FY41" s="1"/>
  <c r="FZ41" s="1"/>
  <c r="FK41"/>
  <c r="FL41" s="1"/>
  <c r="FJ41"/>
  <c r="EZ41"/>
  <c r="FA41" s="1"/>
  <c r="EY41"/>
  <c r="EO41"/>
  <c r="EP41" s="1"/>
  <c r="EN41"/>
  <c r="ED41"/>
  <c r="EE41" s="1"/>
  <c r="EC41"/>
  <c r="DL41"/>
  <c r="DN41" s="1"/>
  <c r="DO41" s="1"/>
  <c r="DP41" s="1"/>
  <c r="DK41"/>
  <c r="DA41"/>
  <c r="DC41" s="1"/>
  <c r="DD41" s="1"/>
  <c r="DE41" s="1"/>
  <c r="CZ41"/>
  <c r="CQ41"/>
  <c r="CK41"/>
  <c r="CD41"/>
  <c r="CF41" s="1"/>
  <c r="CG41" s="1"/>
  <c r="CH41" s="1"/>
  <c r="BS41"/>
  <c r="BT41" s="1"/>
  <c r="BR41"/>
  <c r="BH41"/>
  <c r="BI41" s="1"/>
  <c r="BG41"/>
  <c r="AW41"/>
  <c r="AX41" s="1"/>
  <c r="AV41"/>
  <c r="AL41"/>
  <c r="AK41"/>
  <c r="AA41"/>
  <c r="AB41" s="1"/>
  <c r="Z41"/>
  <c r="S41"/>
  <c r="T41" s="1"/>
  <c r="U41" s="1"/>
  <c r="R41"/>
  <c r="M41"/>
  <c r="N41" s="1"/>
  <c r="O41" s="1"/>
  <c r="L41"/>
  <c r="KC40"/>
  <c r="KD40" s="1"/>
  <c r="KB40"/>
  <c r="JR40"/>
  <c r="JS40" s="1"/>
  <c r="JQ40"/>
  <c r="JG40"/>
  <c r="JH40" s="1"/>
  <c r="JF40"/>
  <c r="IV40"/>
  <c r="IW40" s="1"/>
  <c r="IU40"/>
  <c r="IK40"/>
  <c r="IL40" s="1"/>
  <c r="IJ40"/>
  <c r="HR40"/>
  <c r="HS40" s="1"/>
  <c r="HQ40"/>
  <c r="HY40" s="1"/>
  <c r="HG40"/>
  <c r="GT40"/>
  <c r="GN40"/>
  <c r="GG40"/>
  <c r="GI40" s="1"/>
  <c r="GJ40" s="1"/>
  <c r="GK40" s="1"/>
  <c r="FV40"/>
  <c r="FW40" s="1"/>
  <c r="FK40"/>
  <c r="FM40" s="1"/>
  <c r="FN40" s="1"/>
  <c r="FO40" s="1"/>
  <c r="FJ40"/>
  <c r="EZ40"/>
  <c r="FB40" s="1"/>
  <c r="FC40" s="1"/>
  <c r="FD40" s="1"/>
  <c r="EY40"/>
  <c r="EO40"/>
  <c r="EQ40" s="1"/>
  <c r="ER40" s="1"/>
  <c r="ES40" s="1"/>
  <c r="EN40"/>
  <c r="ED40"/>
  <c r="EF40" s="1"/>
  <c r="EG40" s="1"/>
  <c r="EH40" s="1"/>
  <c r="EC40"/>
  <c r="DL40"/>
  <c r="DM40" s="1"/>
  <c r="DK40"/>
  <c r="DA40"/>
  <c r="CZ40"/>
  <c r="CQ40"/>
  <c r="CK40"/>
  <c r="CD40"/>
  <c r="CE40" s="1"/>
  <c r="BS40"/>
  <c r="BU40" s="1"/>
  <c r="BV40" s="1"/>
  <c r="BW40" s="1"/>
  <c r="BR40"/>
  <c r="BH40"/>
  <c r="BJ40" s="1"/>
  <c r="BK40" s="1"/>
  <c r="BL40" s="1"/>
  <c r="BG40"/>
  <c r="AW40"/>
  <c r="AY40" s="1"/>
  <c r="AZ40" s="1"/>
  <c r="BA40" s="1"/>
  <c r="AV40"/>
  <c r="AL40"/>
  <c r="AN40" s="1"/>
  <c r="AO40" s="1"/>
  <c r="AK40"/>
  <c r="AA40"/>
  <c r="AC40" s="1"/>
  <c r="AD40" s="1"/>
  <c r="AE40" s="1"/>
  <c r="Z40"/>
  <c r="S40"/>
  <c r="T40" s="1"/>
  <c r="U40" s="1"/>
  <c r="R40"/>
  <c r="M40"/>
  <c r="N40" s="1"/>
  <c r="O40" s="1"/>
  <c r="L40"/>
  <c r="KC39"/>
  <c r="KE39" s="1"/>
  <c r="KF39" s="1"/>
  <c r="KG39" s="1"/>
  <c r="KB39"/>
  <c r="JR39"/>
  <c r="JT39" s="1"/>
  <c r="JU39" s="1"/>
  <c r="JV39" s="1"/>
  <c r="JQ39"/>
  <c r="JG39"/>
  <c r="JI39" s="1"/>
  <c r="JJ39" s="1"/>
  <c r="JK39" s="1"/>
  <c r="JF39"/>
  <c r="IV39"/>
  <c r="IX39" s="1"/>
  <c r="IY39" s="1"/>
  <c r="IZ39" s="1"/>
  <c r="IU39"/>
  <c r="IK39"/>
  <c r="IM39" s="1"/>
  <c r="IN39" s="1"/>
  <c r="IO39" s="1"/>
  <c r="IJ39"/>
  <c r="HR39"/>
  <c r="HT39" s="1"/>
  <c r="HU39" s="1"/>
  <c r="HV39" s="1"/>
  <c r="HQ39"/>
  <c r="HY39" s="1"/>
  <c r="HG39"/>
  <c r="HH39" s="1"/>
  <c r="GT39"/>
  <c r="GN39"/>
  <c r="GG39"/>
  <c r="GH39" s="1"/>
  <c r="FV39"/>
  <c r="FX39" s="1"/>
  <c r="FY39" s="1"/>
  <c r="FZ39" s="1"/>
  <c r="FK39"/>
  <c r="FL39" s="1"/>
  <c r="FJ39"/>
  <c r="EZ39"/>
  <c r="FA39" s="1"/>
  <c r="EY39"/>
  <c r="EO39"/>
  <c r="EP39" s="1"/>
  <c r="EN39"/>
  <c r="ED39"/>
  <c r="EE39" s="1"/>
  <c r="EC39"/>
  <c r="DL39"/>
  <c r="DN39" s="1"/>
  <c r="DO39" s="1"/>
  <c r="DP39" s="1"/>
  <c r="DK39"/>
  <c r="DA39"/>
  <c r="DC39" s="1"/>
  <c r="DD39" s="1"/>
  <c r="DE39" s="1"/>
  <c r="CZ39"/>
  <c r="CQ39"/>
  <c r="CK39"/>
  <c r="CD39"/>
  <c r="CF39" s="1"/>
  <c r="CG39" s="1"/>
  <c r="CH39" s="1"/>
  <c r="BS39"/>
  <c r="BT39" s="1"/>
  <c r="BR39"/>
  <c r="BH39"/>
  <c r="BI39" s="1"/>
  <c r="BG39"/>
  <c r="AW39"/>
  <c r="AX39" s="1"/>
  <c r="AV39"/>
  <c r="AL39"/>
  <c r="AN39" s="1"/>
  <c r="AO39" s="1"/>
  <c r="AK39"/>
  <c r="AA39"/>
  <c r="AB39" s="1"/>
  <c r="Z39"/>
  <c r="S39"/>
  <c r="T39" s="1"/>
  <c r="U39" s="1"/>
  <c r="R39"/>
  <c r="M39"/>
  <c r="N39" s="1"/>
  <c r="O39" s="1"/>
  <c r="L39"/>
  <c r="KC38"/>
  <c r="KD38" s="1"/>
  <c r="KB38"/>
  <c r="JR38"/>
  <c r="JS38" s="1"/>
  <c r="JQ38"/>
  <c r="JG38"/>
  <c r="JH38" s="1"/>
  <c r="JF38"/>
  <c r="IV38"/>
  <c r="IW38" s="1"/>
  <c r="IU38"/>
  <c r="IK38"/>
  <c r="IL38" s="1"/>
  <c r="IJ38"/>
  <c r="HR38"/>
  <c r="HS38" s="1"/>
  <c r="HQ38"/>
  <c r="HY38" s="1"/>
  <c r="HG38"/>
  <c r="GT38"/>
  <c r="GN38"/>
  <c r="GG38"/>
  <c r="GI38" s="1"/>
  <c r="GJ38" s="1"/>
  <c r="GK38" s="1"/>
  <c r="FV38"/>
  <c r="FW38" s="1"/>
  <c r="FK38"/>
  <c r="FM38" s="1"/>
  <c r="FN38" s="1"/>
  <c r="FO38" s="1"/>
  <c r="FJ38"/>
  <c r="EZ38"/>
  <c r="FB38" s="1"/>
  <c r="FC38" s="1"/>
  <c r="FD38" s="1"/>
  <c r="EY38"/>
  <c r="EO38"/>
  <c r="EQ38" s="1"/>
  <c r="ER38" s="1"/>
  <c r="ES38" s="1"/>
  <c r="EN38"/>
  <c r="ED38"/>
  <c r="EF38" s="1"/>
  <c r="EG38" s="1"/>
  <c r="EH38" s="1"/>
  <c r="EC38"/>
  <c r="DL38"/>
  <c r="DM38" s="1"/>
  <c r="DK38"/>
  <c r="DA38"/>
  <c r="DC38" s="1"/>
  <c r="DD38" s="1"/>
  <c r="DE38" s="1"/>
  <c r="CZ38"/>
  <c r="CQ38"/>
  <c r="GX38" s="1"/>
  <c r="CK38"/>
  <c r="CD38"/>
  <c r="CE38" s="1"/>
  <c r="BS38"/>
  <c r="BU38" s="1"/>
  <c r="BV38" s="1"/>
  <c r="BW38" s="1"/>
  <c r="BR38"/>
  <c r="BH38"/>
  <c r="BJ38" s="1"/>
  <c r="BK38" s="1"/>
  <c r="BL38" s="1"/>
  <c r="BG38"/>
  <c r="AW38"/>
  <c r="AY38" s="1"/>
  <c r="AZ38" s="1"/>
  <c r="BA38" s="1"/>
  <c r="AV38"/>
  <c r="AL38"/>
  <c r="AN38" s="1"/>
  <c r="AO38" s="1"/>
  <c r="AK38"/>
  <c r="AA38"/>
  <c r="AC38" s="1"/>
  <c r="AD38" s="1"/>
  <c r="AE38" s="1"/>
  <c r="Z38"/>
  <c r="S38"/>
  <c r="T38" s="1"/>
  <c r="U38" s="1"/>
  <c r="R38"/>
  <c r="M38"/>
  <c r="N38" s="1"/>
  <c r="O38" s="1"/>
  <c r="L38"/>
  <c r="KC37"/>
  <c r="KE37" s="1"/>
  <c r="KF37" s="1"/>
  <c r="KG37" s="1"/>
  <c r="KB37"/>
  <c r="JR37"/>
  <c r="JT37" s="1"/>
  <c r="JU37" s="1"/>
  <c r="JV37" s="1"/>
  <c r="JQ37"/>
  <c r="JG37"/>
  <c r="JI37" s="1"/>
  <c r="JJ37" s="1"/>
  <c r="JK37" s="1"/>
  <c r="JF37"/>
  <c r="IV37"/>
  <c r="IX37" s="1"/>
  <c r="IY37" s="1"/>
  <c r="IZ37" s="1"/>
  <c r="IU37"/>
  <c r="IK37"/>
  <c r="IM37" s="1"/>
  <c r="IN37" s="1"/>
  <c r="IO37" s="1"/>
  <c r="IJ37"/>
  <c r="HR37"/>
  <c r="HT37" s="1"/>
  <c r="HU37" s="1"/>
  <c r="HV37" s="1"/>
  <c r="HQ37"/>
  <c r="HY37" s="1"/>
  <c r="HG37"/>
  <c r="HH37" s="1"/>
  <c r="GT37"/>
  <c r="GN37"/>
  <c r="GG37"/>
  <c r="GH37" s="1"/>
  <c r="FV37"/>
  <c r="FX37" s="1"/>
  <c r="FY37" s="1"/>
  <c r="FZ37" s="1"/>
  <c r="FK37"/>
  <c r="FL37" s="1"/>
  <c r="FJ37"/>
  <c r="EZ37"/>
  <c r="FA37" s="1"/>
  <c r="EY37"/>
  <c r="EO37"/>
  <c r="EP37" s="1"/>
  <c r="EN37"/>
  <c r="ED37"/>
  <c r="EE37" s="1"/>
  <c r="EC37"/>
  <c r="DL37"/>
  <c r="DN37" s="1"/>
  <c r="DO37" s="1"/>
  <c r="DP37" s="1"/>
  <c r="DK37"/>
  <c r="DA37"/>
  <c r="DC37" s="1"/>
  <c r="DD37" s="1"/>
  <c r="DE37" s="1"/>
  <c r="CZ37"/>
  <c r="CQ37"/>
  <c r="CK37"/>
  <c r="GW37" s="1"/>
  <c r="CD37"/>
  <c r="CF37" s="1"/>
  <c r="CG37" s="1"/>
  <c r="CH37" s="1"/>
  <c r="BS37"/>
  <c r="BT37" s="1"/>
  <c r="BR37"/>
  <c r="BH37"/>
  <c r="BI37" s="1"/>
  <c r="BG37"/>
  <c r="AW37"/>
  <c r="AX37" s="1"/>
  <c r="AV37"/>
  <c r="AL37"/>
  <c r="AN37" s="1"/>
  <c r="AO37" s="1"/>
  <c r="AK37"/>
  <c r="AA37"/>
  <c r="AB37" s="1"/>
  <c r="Z37"/>
  <c r="S37"/>
  <c r="T37" s="1"/>
  <c r="U37" s="1"/>
  <c r="R37"/>
  <c r="M37"/>
  <c r="N37" s="1"/>
  <c r="O37" s="1"/>
  <c r="L37"/>
  <c r="KC36"/>
  <c r="KD36" s="1"/>
  <c r="KB36"/>
  <c r="JR36"/>
  <c r="JS36" s="1"/>
  <c r="JQ36"/>
  <c r="JG36"/>
  <c r="JI36" s="1"/>
  <c r="JJ36" s="1"/>
  <c r="JK36" s="1"/>
  <c r="JF36"/>
  <c r="IV36"/>
  <c r="IX36" s="1"/>
  <c r="IY36" s="1"/>
  <c r="IZ36" s="1"/>
  <c r="IU36"/>
  <c r="IK36"/>
  <c r="IM36" s="1"/>
  <c r="IN36" s="1"/>
  <c r="IO36" s="1"/>
  <c r="IJ36"/>
  <c r="HR36"/>
  <c r="HT36" s="1"/>
  <c r="HU36" s="1"/>
  <c r="HV36" s="1"/>
  <c r="HQ36"/>
  <c r="HY36" s="1"/>
  <c r="HG36"/>
  <c r="GT36"/>
  <c r="GN36"/>
  <c r="GG36"/>
  <c r="GI36" s="1"/>
  <c r="GJ36" s="1"/>
  <c r="GK36" s="1"/>
  <c r="FV36"/>
  <c r="FX36" s="1"/>
  <c r="FY36" s="1"/>
  <c r="FZ36" s="1"/>
  <c r="FK36"/>
  <c r="FM36" s="1"/>
  <c r="FN36" s="1"/>
  <c r="FO36" s="1"/>
  <c r="FJ36"/>
  <c r="EZ36"/>
  <c r="FB36" s="1"/>
  <c r="FC36" s="1"/>
  <c r="FD36" s="1"/>
  <c r="EY36"/>
  <c r="EO36"/>
  <c r="EQ36" s="1"/>
  <c r="ER36" s="1"/>
  <c r="ES36" s="1"/>
  <c r="EN36"/>
  <c r="ED36"/>
  <c r="EF36" s="1"/>
  <c r="EG36" s="1"/>
  <c r="EH36" s="1"/>
  <c r="EC36"/>
  <c r="DL36"/>
  <c r="DN36" s="1"/>
  <c r="DO36" s="1"/>
  <c r="DP36" s="1"/>
  <c r="DK36"/>
  <c r="DA36"/>
  <c r="DC36" s="1"/>
  <c r="DD36" s="1"/>
  <c r="DE36" s="1"/>
  <c r="CZ36"/>
  <c r="CQ36"/>
  <c r="CK36"/>
  <c r="CD36"/>
  <c r="BS36"/>
  <c r="BU36" s="1"/>
  <c r="BV36" s="1"/>
  <c r="BW36" s="1"/>
  <c r="BR36"/>
  <c r="BH36"/>
  <c r="BJ36" s="1"/>
  <c r="BK36" s="1"/>
  <c r="BL36" s="1"/>
  <c r="BG36"/>
  <c r="AW36"/>
  <c r="AY36" s="1"/>
  <c r="AZ36" s="1"/>
  <c r="BA36" s="1"/>
  <c r="AV36"/>
  <c r="AL36"/>
  <c r="AN36" s="1"/>
  <c r="AO36" s="1"/>
  <c r="AK36"/>
  <c r="AA36"/>
  <c r="AC36" s="1"/>
  <c r="AD36" s="1"/>
  <c r="AE36" s="1"/>
  <c r="Z36"/>
  <c r="S36"/>
  <c r="T36" s="1"/>
  <c r="U36" s="1"/>
  <c r="R36"/>
  <c r="M36"/>
  <c r="N36" s="1"/>
  <c r="O36" s="1"/>
  <c r="L36"/>
  <c r="KC35"/>
  <c r="KE35" s="1"/>
  <c r="KF35" s="1"/>
  <c r="KG35" s="1"/>
  <c r="KB35"/>
  <c r="JR35"/>
  <c r="JT35" s="1"/>
  <c r="JU35" s="1"/>
  <c r="JV35" s="1"/>
  <c r="JQ35"/>
  <c r="JG35"/>
  <c r="JI35" s="1"/>
  <c r="JJ35" s="1"/>
  <c r="JK35" s="1"/>
  <c r="JF35"/>
  <c r="IV35"/>
  <c r="IX35" s="1"/>
  <c r="IY35" s="1"/>
  <c r="IZ35" s="1"/>
  <c r="IU35"/>
  <c r="IK35"/>
  <c r="IM35" s="1"/>
  <c r="IN35" s="1"/>
  <c r="IO35" s="1"/>
  <c r="IJ35"/>
  <c r="HR35"/>
  <c r="HT35" s="1"/>
  <c r="HU35" s="1"/>
  <c r="HV35" s="1"/>
  <c r="HQ35"/>
  <c r="HY35" s="1"/>
  <c r="HG35"/>
  <c r="GT35"/>
  <c r="GN35"/>
  <c r="GG35"/>
  <c r="GI35" s="1"/>
  <c r="GJ35" s="1"/>
  <c r="GK35" s="1"/>
  <c r="FV35"/>
  <c r="FX35" s="1"/>
  <c r="FY35" s="1"/>
  <c r="FZ35" s="1"/>
  <c r="FK35"/>
  <c r="FM35" s="1"/>
  <c r="FN35" s="1"/>
  <c r="FO35" s="1"/>
  <c r="FJ35"/>
  <c r="EZ35"/>
  <c r="FB35" s="1"/>
  <c r="FC35" s="1"/>
  <c r="FD35" s="1"/>
  <c r="EY35"/>
  <c r="EO35"/>
  <c r="EQ35" s="1"/>
  <c r="ER35" s="1"/>
  <c r="ES35" s="1"/>
  <c r="EN35"/>
  <c r="ED35"/>
  <c r="EF35" s="1"/>
  <c r="EG35" s="1"/>
  <c r="EH35" s="1"/>
  <c r="EC35"/>
  <c r="DL35"/>
  <c r="DN35" s="1"/>
  <c r="DO35" s="1"/>
  <c r="DP35" s="1"/>
  <c r="DK35"/>
  <c r="DA35"/>
  <c r="DC35" s="1"/>
  <c r="DD35" s="1"/>
  <c r="DE35" s="1"/>
  <c r="CZ35"/>
  <c r="CQ35"/>
  <c r="GX35" s="1"/>
  <c r="CK35"/>
  <c r="GW35" s="1"/>
  <c r="CD35"/>
  <c r="CF35" s="1"/>
  <c r="CG35" s="1"/>
  <c r="CH35" s="1"/>
  <c r="BS35"/>
  <c r="BU35" s="1"/>
  <c r="BV35" s="1"/>
  <c r="BW35" s="1"/>
  <c r="BR35"/>
  <c r="BH35"/>
  <c r="BJ35" s="1"/>
  <c r="BK35" s="1"/>
  <c r="BL35" s="1"/>
  <c r="BG35"/>
  <c r="AW35"/>
  <c r="AY35" s="1"/>
  <c r="AZ35" s="1"/>
  <c r="BA35" s="1"/>
  <c r="AV35"/>
  <c r="AL35"/>
  <c r="AN35" s="1"/>
  <c r="AO35" s="1"/>
  <c r="AK35"/>
  <c r="AA35"/>
  <c r="AC35" s="1"/>
  <c r="AD35" s="1"/>
  <c r="AE35" s="1"/>
  <c r="Z35"/>
  <c r="S35"/>
  <c r="T35" s="1"/>
  <c r="U35" s="1"/>
  <c r="R35"/>
  <c r="M35"/>
  <c r="N35" s="1"/>
  <c r="O35" s="1"/>
  <c r="L35"/>
  <c r="KC34"/>
  <c r="KE34" s="1"/>
  <c r="KF34" s="1"/>
  <c r="KG34" s="1"/>
  <c r="KB34"/>
  <c r="JR34"/>
  <c r="JT34" s="1"/>
  <c r="JU34" s="1"/>
  <c r="JV34" s="1"/>
  <c r="JQ34"/>
  <c r="JG34"/>
  <c r="JI34" s="1"/>
  <c r="JJ34" s="1"/>
  <c r="JK34" s="1"/>
  <c r="JF34"/>
  <c r="IV34"/>
  <c r="IX34" s="1"/>
  <c r="IY34" s="1"/>
  <c r="IZ34" s="1"/>
  <c r="IU34"/>
  <c r="IK34"/>
  <c r="IM34" s="1"/>
  <c r="IN34" s="1"/>
  <c r="IO34" s="1"/>
  <c r="IJ34"/>
  <c r="HR34"/>
  <c r="HT34" s="1"/>
  <c r="HU34" s="1"/>
  <c r="HV34" s="1"/>
  <c r="HQ34"/>
  <c r="HY34" s="1"/>
  <c r="HG34"/>
  <c r="GT34"/>
  <c r="GN34"/>
  <c r="GG34"/>
  <c r="GI34" s="1"/>
  <c r="GJ34" s="1"/>
  <c r="GK34" s="1"/>
  <c r="FV34"/>
  <c r="FX34" s="1"/>
  <c r="FY34" s="1"/>
  <c r="FZ34" s="1"/>
  <c r="FK34"/>
  <c r="FM34" s="1"/>
  <c r="FN34" s="1"/>
  <c r="FO34" s="1"/>
  <c r="FJ34"/>
  <c r="EZ34"/>
  <c r="FB34" s="1"/>
  <c r="FC34" s="1"/>
  <c r="FD34" s="1"/>
  <c r="EY34"/>
  <c r="EO34"/>
  <c r="EQ34" s="1"/>
  <c r="ER34" s="1"/>
  <c r="ES34" s="1"/>
  <c r="EN34"/>
  <c r="ED34"/>
  <c r="EF34" s="1"/>
  <c r="EG34" s="1"/>
  <c r="EH34" s="1"/>
  <c r="EC34"/>
  <c r="DL34"/>
  <c r="DN34" s="1"/>
  <c r="DO34" s="1"/>
  <c r="DP34" s="1"/>
  <c r="DK34"/>
  <c r="DA34"/>
  <c r="DC34" s="1"/>
  <c r="DD34" s="1"/>
  <c r="DE34" s="1"/>
  <c r="CZ34"/>
  <c r="CQ34"/>
  <c r="CK34"/>
  <c r="CD34"/>
  <c r="BS34"/>
  <c r="BU34" s="1"/>
  <c r="BV34" s="1"/>
  <c r="BW34" s="1"/>
  <c r="BR34"/>
  <c r="BH34"/>
  <c r="BJ34" s="1"/>
  <c r="BK34" s="1"/>
  <c r="BL34" s="1"/>
  <c r="BG34"/>
  <c r="AW34"/>
  <c r="AY34" s="1"/>
  <c r="AZ34" s="1"/>
  <c r="BA34" s="1"/>
  <c r="AV34"/>
  <c r="AL34"/>
  <c r="AN34" s="1"/>
  <c r="AO34" s="1"/>
  <c r="AK34"/>
  <c r="AA34"/>
  <c r="AC34" s="1"/>
  <c r="AD34" s="1"/>
  <c r="AE34" s="1"/>
  <c r="Z34"/>
  <c r="S34"/>
  <c r="T34" s="1"/>
  <c r="U34" s="1"/>
  <c r="R34"/>
  <c r="M34"/>
  <c r="N34" s="1"/>
  <c r="O34" s="1"/>
  <c r="L34"/>
  <c r="KC33"/>
  <c r="KE33" s="1"/>
  <c r="KF33" s="1"/>
  <c r="KG33" s="1"/>
  <c r="KB33"/>
  <c r="JR33"/>
  <c r="JT33" s="1"/>
  <c r="JU33" s="1"/>
  <c r="JV33" s="1"/>
  <c r="JQ33"/>
  <c r="JG33"/>
  <c r="JI33" s="1"/>
  <c r="JJ33" s="1"/>
  <c r="JK33" s="1"/>
  <c r="JF33"/>
  <c r="IV33"/>
  <c r="IX33" s="1"/>
  <c r="IY33" s="1"/>
  <c r="IZ33" s="1"/>
  <c r="IU33"/>
  <c r="IK33"/>
  <c r="IM33" s="1"/>
  <c r="IN33" s="1"/>
  <c r="IO33" s="1"/>
  <c r="IJ33"/>
  <c r="HR33"/>
  <c r="HT33" s="1"/>
  <c r="HU33" s="1"/>
  <c r="HV33" s="1"/>
  <c r="HQ33"/>
  <c r="HY33" s="1"/>
  <c r="HG33"/>
  <c r="GT33"/>
  <c r="GN33"/>
  <c r="GG33"/>
  <c r="GI33" s="1"/>
  <c r="GJ33" s="1"/>
  <c r="GK33" s="1"/>
  <c r="FV33"/>
  <c r="FX33" s="1"/>
  <c r="FY33" s="1"/>
  <c r="FZ33" s="1"/>
  <c r="FK33"/>
  <c r="FM33" s="1"/>
  <c r="FN33" s="1"/>
  <c r="FO33" s="1"/>
  <c r="FJ33"/>
  <c r="EZ33"/>
  <c r="FB33" s="1"/>
  <c r="FC33" s="1"/>
  <c r="FD33" s="1"/>
  <c r="EY33"/>
  <c r="EO33"/>
  <c r="EQ33" s="1"/>
  <c r="ER33" s="1"/>
  <c r="ES33" s="1"/>
  <c r="EN33"/>
  <c r="ED33"/>
  <c r="EF33" s="1"/>
  <c r="EG33" s="1"/>
  <c r="EH33" s="1"/>
  <c r="EC33"/>
  <c r="DL33"/>
  <c r="DN33" s="1"/>
  <c r="DO33" s="1"/>
  <c r="DP33" s="1"/>
  <c r="DK33"/>
  <c r="DA33"/>
  <c r="DC33" s="1"/>
  <c r="DD33" s="1"/>
  <c r="DE33" s="1"/>
  <c r="CZ33"/>
  <c r="CQ33"/>
  <c r="GX33" s="1"/>
  <c r="CK33"/>
  <c r="GW33" s="1"/>
  <c r="CD33"/>
  <c r="CF33" s="1"/>
  <c r="CG33" s="1"/>
  <c r="CH33" s="1"/>
  <c r="BS33"/>
  <c r="BU33" s="1"/>
  <c r="BV33" s="1"/>
  <c r="BW33" s="1"/>
  <c r="BR33"/>
  <c r="BH33"/>
  <c r="BJ33" s="1"/>
  <c r="BK33" s="1"/>
  <c r="BL33" s="1"/>
  <c r="BG33"/>
  <c r="AW33"/>
  <c r="AY33" s="1"/>
  <c r="AZ33" s="1"/>
  <c r="BA33" s="1"/>
  <c r="AV33"/>
  <c r="AL33"/>
  <c r="AN33" s="1"/>
  <c r="AO33" s="1"/>
  <c r="AK33"/>
  <c r="AA33"/>
  <c r="AC33" s="1"/>
  <c r="AD33" s="1"/>
  <c r="AE33" s="1"/>
  <c r="Z33"/>
  <c r="S33"/>
  <c r="T33" s="1"/>
  <c r="U33" s="1"/>
  <c r="R33"/>
  <c r="M33"/>
  <c r="N33" s="1"/>
  <c r="O33" s="1"/>
  <c r="L33"/>
  <c r="KC32"/>
  <c r="KE32" s="1"/>
  <c r="KF32" s="1"/>
  <c r="KG32" s="1"/>
  <c r="KB32"/>
  <c r="JR32"/>
  <c r="JT32" s="1"/>
  <c r="JU32" s="1"/>
  <c r="JV32" s="1"/>
  <c r="JQ32"/>
  <c r="JG32"/>
  <c r="JI32" s="1"/>
  <c r="JJ32" s="1"/>
  <c r="JK32" s="1"/>
  <c r="JF32"/>
  <c r="IV32"/>
  <c r="IX32" s="1"/>
  <c r="IY32" s="1"/>
  <c r="IZ32" s="1"/>
  <c r="IU32"/>
  <c r="IK32"/>
  <c r="IM32" s="1"/>
  <c r="IN32" s="1"/>
  <c r="IO32" s="1"/>
  <c r="IJ32"/>
  <c r="HR32"/>
  <c r="HT32" s="1"/>
  <c r="HU32" s="1"/>
  <c r="HV32" s="1"/>
  <c r="HQ32"/>
  <c r="HY32" s="1"/>
  <c r="HG32"/>
  <c r="GT32"/>
  <c r="GN32"/>
  <c r="GG32"/>
  <c r="GI32" s="1"/>
  <c r="GJ32" s="1"/>
  <c r="GK32" s="1"/>
  <c r="FV32"/>
  <c r="FX32" s="1"/>
  <c r="FY32" s="1"/>
  <c r="FZ32" s="1"/>
  <c r="FK32"/>
  <c r="FM32" s="1"/>
  <c r="FN32" s="1"/>
  <c r="FO32" s="1"/>
  <c r="FJ32"/>
  <c r="EZ32"/>
  <c r="FB32" s="1"/>
  <c r="FC32" s="1"/>
  <c r="FD32" s="1"/>
  <c r="EY32"/>
  <c r="EO32"/>
  <c r="EQ32" s="1"/>
  <c r="ER32" s="1"/>
  <c r="ES32" s="1"/>
  <c r="EN32"/>
  <c r="ED32"/>
  <c r="EF32" s="1"/>
  <c r="EG32" s="1"/>
  <c r="EH32" s="1"/>
  <c r="EC32"/>
  <c r="DL32"/>
  <c r="DN32" s="1"/>
  <c r="DO32" s="1"/>
  <c r="DP32" s="1"/>
  <c r="DK32"/>
  <c r="DA32"/>
  <c r="DC32" s="1"/>
  <c r="DD32" s="1"/>
  <c r="DE32" s="1"/>
  <c r="CZ32"/>
  <c r="CQ32"/>
  <c r="CK32"/>
  <c r="CD32"/>
  <c r="BS32"/>
  <c r="BU32" s="1"/>
  <c r="BV32" s="1"/>
  <c r="BW32" s="1"/>
  <c r="BR32"/>
  <c r="BH32"/>
  <c r="BJ32" s="1"/>
  <c r="BK32" s="1"/>
  <c r="BL32" s="1"/>
  <c r="BG32"/>
  <c r="AW32"/>
  <c r="AY32" s="1"/>
  <c r="AZ32" s="1"/>
  <c r="BA32" s="1"/>
  <c r="AV32"/>
  <c r="AL32"/>
  <c r="AN32" s="1"/>
  <c r="AO32" s="1"/>
  <c r="AK32"/>
  <c r="AA32"/>
  <c r="AC32" s="1"/>
  <c r="AD32" s="1"/>
  <c r="AE32" s="1"/>
  <c r="Z32"/>
  <c r="S32"/>
  <c r="T32" s="1"/>
  <c r="U32" s="1"/>
  <c r="R32"/>
  <c r="M32"/>
  <c r="N32" s="1"/>
  <c r="O32" s="1"/>
  <c r="L32"/>
  <c r="KC31"/>
  <c r="KE31" s="1"/>
  <c r="KF31" s="1"/>
  <c r="KG31" s="1"/>
  <c r="KB31"/>
  <c r="JR31"/>
  <c r="JT31" s="1"/>
  <c r="JU31" s="1"/>
  <c r="JV31" s="1"/>
  <c r="JQ31"/>
  <c r="JG31"/>
  <c r="JI31" s="1"/>
  <c r="JJ31" s="1"/>
  <c r="JK31" s="1"/>
  <c r="JF31"/>
  <c r="IV31"/>
  <c r="IX31" s="1"/>
  <c r="IY31" s="1"/>
  <c r="IZ31" s="1"/>
  <c r="IU31"/>
  <c r="IK31"/>
  <c r="IM31" s="1"/>
  <c r="IN31" s="1"/>
  <c r="IO31" s="1"/>
  <c r="IJ31"/>
  <c r="HR31"/>
  <c r="HT31" s="1"/>
  <c r="HU31" s="1"/>
  <c r="HV31" s="1"/>
  <c r="HQ31"/>
  <c r="HY31" s="1"/>
  <c r="HG31"/>
  <c r="GT31"/>
  <c r="GN31"/>
  <c r="GG31"/>
  <c r="GI31" s="1"/>
  <c r="GJ31" s="1"/>
  <c r="GK31" s="1"/>
  <c r="FV31"/>
  <c r="FX31" s="1"/>
  <c r="FY31" s="1"/>
  <c r="FZ31" s="1"/>
  <c r="FK31"/>
  <c r="FM31" s="1"/>
  <c r="FN31" s="1"/>
  <c r="FO31" s="1"/>
  <c r="FJ31"/>
  <c r="EZ31"/>
  <c r="FB31" s="1"/>
  <c r="FC31" s="1"/>
  <c r="FD31" s="1"/>
  <c r="EY31"/>
  <c r="EO31"/>
  <c r="EQ31" s="1"/>
  <c r="ER31" s="1"/>
  <c r="ES31" s="1"/>
  <c r="EN31"/>
  <c r="ED31"/>
  <c r="EF31" s="1"/>
  <c r="EG31" s="1"/>
  <c r="EH31" s="1"/>
  <c r="EC31"/>
  <c r="DL31"/>
  <c r="DN31" s="1"/>
  <c r="DO31" s="1"/>
  <c r="DP31" s="1"/>
  <c r="DK31"/>
  <c r="DA31"/>
  <c r="DC31" s="1"/>
  <c r="DD31" s="1"/>
  <c r="DE31" s="1"/>
  <c r="CZ31"/>
  <c r="CQ31"/>
  <c r="CK31"/>
  <c r="CD31"/>
  <c r="CF31" s="1"/>
  <c r="CG31" s="1"/>
  <c r="CH31" s="1"/>
  <c r="BS31"/>
  <c r="BU31" s="1"/>
  <c r="BV31" s="1"/>
  <c r="BW31" s="1"/>
  <c r="BR31"/>
  <c r="BH31"/>
  <c r="BJ31" s="1"/>
  <c r="BK31" s="1"/>
  <c r="BL31" s="1"/>
  <c r="BG31"/>
  <c r="AW31"/>
  <c r="AY31" s="1"/>
  <c r="AZ31" s="1"/>
  <c r="BA31" s="1"/>
  <c r="AV31"/>
  <c r="AL31"/>
  <c r="AN31" s="1"/>
  <c r="AO31" s="1"/>
  <c r="AK31"/>
  <c r="AA31"/>
  <c r="AC31" s="1"/>
  <c r="AD31" s="1"/>
  <c r="AE31" s="1"/>
  <c r="Z31"/>
  <c r="S31"/>
  <c r="T31" s="1"/>
  <c r="U31" s="1"/>
  <c r="R31"/>
  <c r="M31"/>
  <c r="N31" s="1"/>
  <c r="O31" s="1"/>
  <c r="L31"/>
  <c r="KC30"/>
  <c r="KE30" s="1"/>
  <c r="KF30" s="1"/>
  <c r="KG30" s="1"/>
  <c r="KB30"/>
  <c r="JR30"/>
  <c r="JT30" s="1"/>
  <c r="JU30" s="1"/>
  <c r="JV30" s="1"/>
  <c r="JQ30"/>
  <c r="JG30"/>
  <c r="JI30" s="1"/>
  <c r="JJ30" s="1"/>
  <c r="JK30" s="1"/>
  <c r="JF30"/>
  <c r="IV30"/>
  <c r="IX30" s="1"/>
  <c r="IY30" s="1"/>
  <c r="IZ30" s="1"/>
  <c r="IU30"/>
  <c r="IK30"/>
  <c r="IM30" s="1"/>
  <c r="IN30" s="1"/>
  <c r="IO30" s="1"/>
  <c r="IJ30"/>
  <c r="HR30"/>
  <c r="HT30" s="1"/>
  <c r="HU30" s="1"/>
  <c r="HV30" s="1"/>
  <c r="HQ30"/>
  <c r="HY30" s="1"/>
  <c r="HG30"/>
  <c r="GT30"/>
  <c r="GN30"/>
  <c r="GG30"/>
  <c r="GI30" s="1"/>
  <c r="GJ30" s="1"/>
  <c r="GK30" s="1"/>
  <c r="FV30"/>
  <c r="FX30" s="1"/>
  <c r="FY30" s="1"/>
  <c r="FZ30" s="1"/>
  <c r="FK30"/>
  <c r="FM30" s="1"/>
  <c r="FN30" s="1"/>
  <c r="FO30" s="1"/>
  <c r="FJ30"/>
  <c r="EZ30"/>
  <c r="FB30" s="1"/>
  <c r="FC30" s="1"/>
  <c r="FD30" s="1"/>
  <c r="EY30"/>
  <c r="EO30"/>
  <c r="EQ30" s="1"/>
  <c r="ER30" s="1"/>
  <c r="ES30" s="1"/>
  <c r="EN30"/>
  <c r="ED30"/>
  <c r="EF30" s="1"/>
  <c r="EG30" s="1"/>
  <c r="EH30" s="1"/>
  <c r="EC30"/>
  <c r="DL30"/>
  <c r="DN30" s="1"/>
  <c r="DO30" s="1"/>
  <c r="DP30" s="1"/>
  <c r="DK30"/>
  <c r="DA30"/>
  <c r="DC30" s="1"/>
  <c r="DD30" s="1"/>
  <c r="DE30" s="1"/>
  <c r="CZ30"/>
  <c r="CQ30"/>
  <c r="CK30"/>
  <c r="CD30"/>
  <c r="BS30"/>
  <c r="BU30" s="1"/>
  <c r="BV30" s="1"/>
  <c r="BW30" s="1"/>
  <c r="BR30"/>
  <c r="BH30"/>
  <c r="BJ30" s="1"/>
  <c r="BK30" s="1"/>
  <c r="BL30" s="1"/>
  <c r="BG30"/>
  <c r="AW30"/>
  <c r="AY30" s="1"/>
  <c r="AZ30" s="1"/>
  <c r="BA30" s="1"/>
  <c r="AV30"/>
  <c r="AL30"/>
  <c r="AN30" s="1"/>
  <c r="AO30" s="1"/>
  <c r="AK30"/>
  <c r="AA30"/>
  <c r="AC30" s="1"/>
  <c r="AD30" s="1"/>
  <c r="AE30" s="1"/>
  <c r="Z30"/>
  <c r="S30"/>
  <c r="T30" s="1"/>
  <c r="U30" s="1"/>
  <c r="R30"/>
  <c r="M30"/>
  <c r="N30" s="1"/>
  <c r="O30" s="1"/>
  <c r="L30"/>
  <c r="KC29"/>
  <c r="KE29" s="1"/>
  <c r="KF29" s="1"/>
  <c r="KG29" s="1"/>
  <c r="KB29"/>
  <c r="JR29"/>
  <c r="JT29" s="1"/>
  <c r="JU29" s="1"/>
  <c r="JV29" s="1"/>
  <c r="JQ29"/>
  <c r="JG29"/>
  <c r="JI29" s="1"/>
  <c r="JJ29" s="1"/>
  <c r="JK29" s="1"/>
  <c r="JF29"/>
  <c r="IV29"/>
  <c r="IX29" s="1"/>
  <c r="IY29" s="1"/>
  <c r="IZ29" s="1"/>
  <c r="IU29"/>
  <c r="IK29"/>
  <c r="IM29" s="1"/>
  <c r="IN29" s="1"/>
  <c r="IO29" s="1"/>
  <c r="IJ29"/>
  <c r="HR29"/>
  <c r="HT29" s="1"/>
  <c r="HU29" s="1"/>
  <c r="HV29" s="1"/>
  <c r="HQ29"/>
  <c r="HY29" s="1"/>
  <c r="HG29"/>
  <c r="GT29"/>
  <c r="GN29"/>
  <c r="GG29"/>
  <c r="GI29" s="1"/>
  <c r="GJ29" s="1"/>
  <c r="GK29" s="1"/>
  <c r="FV29"/>
  <c r="FX29" s="1"/>
  <c r="FY29" s="1"/>
  <c r="FZ29" s="1"/>
  <c r="FK29"/>
  <c r="FM29" s="1"/>
  <c r="FN29" s="1"/>
  <c r="FO29" s="1"/>
  <c r="FJ29"/>
  <c r="EZ29"/>
  <c r="FB29" s="1"/>
  <c r="FC29" s="1"/>
  <c r="FD29" s="1"/>
  <c r="EY29"/>
  <c r="EO29"/>
  <c r="EQ29" s="1"/>
  <c r="ER29" s="1"/>
  <c r="ES29" s="1"/>
  <c r="EN29"/>
  <c r="ED29"/>
  <c r="EF29" s="1"/>
  <c r="EG29" s="1"/>
  <c r="EH29" s="1"/>
  <c r="EC29"/>
  <c r="DL29"/>
  <c r="DN29" s="1"/>
  <c r="DO29" s="1"/>
  <c r="DP29" s="1"/>
  <c r="DK29"/>
  <c r="DA29"/>
  <c r="DC29" s="1"/>
  <c r="DD29" s="1"/>
  <c r="DE29" s="1"/>
  <c r="CZ29"/>
  <c r="CQ29"/>
  <c r="GX29" s="1"/>
  <c r="CK29"/>
  <c r="GW29" s="1"/>
  <c r="CD29"/>
  <c r="CF29" s="1"/>
  <c r="CG29" s="1"/>
  <c r="CH29" s="1"/>
  <c r="BS29"/>
  <c r="BU29" s="1"/>
  <c r="BV29" s="1"/>
  <c r="BW29" s="1"/>
  <c r="BR29"/>
  <c r="BH29"/>
  <c r="BJ29" s="1"/>
  <c r="BK29" s="1"/>
  <c r="BL29" s="1"/>
  <c r="BG29"/>
  <c r="AW29"/>
  <c r="AY29" s="1"/>
  <c r="AZ29" s="1"/>
  <c r="BA29" s="1"/>
  <c r="AV29"/>
  <c r="AL29"/>
  <c r="AN29" s="1"/>
  <c r="AO29" s="1"/>
  <c r="AK29"/>
  <c r="AA29"/>
  <c r="AC29" s="1"/>
  <c r="AD29" s="1"/>
  <c r="AE29" s="1"/>
  <c r="Z29"/>
  <c r="S29"/>
  <c r="T29" s="1"/>
  <c r="U29" s="1"/>
  <c r="R29"/>
  <c r="M29"/>
  <c r="N29" s="1"/>
  <c r="O29" s="1"/>
  <c r="L29"/>
  <c r="JG72"/>
  <c r="JI72" s="1"/>
  <c r="JJ72" s="1"/>
  <c r="JK72" s="1"/>
  <c r="JF72"/>
  <c r="IV72"/>
  <c r="IX72" s="1"/>
  <c r="IY72" s="1"/>
  <c r="IZ72" s="1"/>
  <c r="IU72"/>
  <c r="IK72"/>
  <c r="IM72" s="1"/>
  <c r="IN72" s="1"/>
  <c r="IO72" s="1"/>
  <c r="IJ72"/>
  <c r="HR72"/>
  <c r="HT72" s="1"/>
  <c r="HU72" s="1"/>
  <c r="HV72" s="1"/>
  <c r="HQ72"/>
  <c r="HY72" s="1"/>
  <c r="HG72"/>
  <c r="GT72"/>
  <c r="GN72"/>
  <c r="GG72"/>
  <c r="GI72" s="1"/>
  <c r="GJ72" s="1"/>
  <c r="GK72" s="1"/>
  <c r="FV72"/>
  <c r="FX72" s="1"/>
  <c r="FY72" s="1"/>
  <c r="FZ72" s="1"/>
  <c r="FK72"/>
  <c r="FM72" s="1"/>
  <c r="FN72" s="1"/>
  <c r="FO72" s="1"/>
  <c r="FJ72"/>
  <c r="EZ72"/>
  <c r="FB72" s="1"/>
  <c r="FC72" s="1"/>
  <c r="FD72" s="1"/>
  <c r="EY72"/>
  <c r="EO72"/>
  <c r="EN72"/>
  <c r="ED72"/>
  <c r="EF72" s="1"/>
  <c r="EG72" s="1"/>
  <c r="EH72" s="1"/>
  <c r="EC72"/>
  <c r="DL72"/>
  <c r="DN72" s="1"/>
  <c r="DO72" s="1"/>
  <c r="DP72" s="1"/>
  <c r="DK72"/>
  <c r="DA72"/>
  <c r="DC72" s="1"/>
  <c r="DD72" s="1"/>
  <c r="DE72" s="1"/>
  <c r="CZ72"/>
  <c r="CQ72"/>
  <c r="CK72"/>
  <c r="CD72"/>
  <c r="CF72" s="1"/>
  <c r="CG72" s="1"/>
  <c r="CH72" s="1"/>
  <c r="CC72"/>
  <c r="BS72"/>
  <c r="BH72"/>
  <c r="BJ72" s="1"/>
  <c r="BK72" s="1"/>
  <c r="BL72" s="1"/>
  <c r="BG72"/>
  <c r="AW72"/>
  <c r="AV72"/>
  <c r="AL72"/>
  <c r="AN72" s="1"/>
  <c r="AO72" s="1"/>
  <c r="AP72" s="1"/>
  <c r="AK72"/>
  <c r="AA72"/>
  <c r="AC72" s="1"/>
  <c r="AD72" s="1"/>
  <c r="Z72"/>
  <c r="S72"/>
  <c r="T72" s="1"/>
  <c r="U72" s="1"/>
  <c r="R72"/>
  <c r="M72"/>
  <c r="N72" s="1"/>
  <c r="O72" s="1"/>
  <c r="L72"/>
  <c r="JG71"/>
  <c r="JI71" s="1"/>
  <c r="JJ71" s="1"/>
  <c r="JK71" s="1"/>
  <c r="JF71"/>
  <c r="IV71"/>
  <c r="IU71"/>
  <c r="IK71"/>
  <c r="IM71" s="1"/>
  <c r="IN71" s="1"/>
  <c r="IO71" s="1"/>
  <c r="IJ71"/>
  <c r="HR71"/>
  <c r="HQ71"/>
  <c r="HY71" s="1"/>
  <c r="HG71"/>
  <c r="GT71"/>
  <c r="GN71"/>
  <c r="GG71"/>
  <c r="GI71" s="1"/>
  <c r="GJ71" s="1"/>
  <c r="GK71" s="1"/>
  <c r="FV71"/>
  <c r="FX71" s="1"/>
  <c r="FY71" s="1"/>
  <c r="FZ71" s="1"/>
  <c r="FK71"/>
  <c r="FM71" s="1"/>
  <c r="FN71" s="1"/>
  <c r="FO71" s="1"/>
  <c r="FJ71"/>
  <c r="EZ71"/>
  <c r="FB71" s="1"/>
  <c r="FC71" s="1"/>
  <c r="FD71" s="1"/>
  <c r="EY71"/>
  <c r="EO71"/>
  <c r="EQ71" s="1"/>
  <c r="ER71" s="1"/>
  <c r="ES71" s="1"/>
  <c r="EN71"/>
  <c r="ED71"/>
  <c r="EF71" s="1"/>
  <c r="EG71" s="1"/>
  <c r="EH71" s="1"/>
  <c r="EC71"/>
  <c r="DL71"/>
  <c r="DN71" s="1"/>
  <c r="DO71" s="1"/>
  <c r="DP71" s="1"/>
  <c r="DK71"/>
  <c r="DA71"/>
  <c r="DC71" s="1"/>
  <c r="DD71" s="1"/>
  <c r="DE71" s="1"/>
  <c r="CZ71"/>
  <c r="CQ71"/>
  <c r="GX71" s="1"/>
  <c r="CK71"/>
  <c r="GW71" s="1"/>
  <c r="CD71"/>
  <c r="CF71" s="1"/>
  <c r="CG71" s="1"/>
  <c r="CH71" s="1"/>
  <c r="CC71"/>
  <c r="BS71"/>
  <c r="BH71"/>
  <c r="BJ71" s="1"/>
  <c r="BK71" s="1"/>
  <c r="BL71" s="1"/>
  <c r="BG71"/>
  <c r="AW71"/>
  <c r="AY71" s="1"/>
  <c r="AZ71" s="1"/>
  <c r="BA71" s="1"/>
  <c r="AV71"/>
  <c r="AL71"/>
  <c r="AN71" s="1"/>
  <c r="AO71" s="1"/>
  <c r="AP71" s="1"/>
  <c r="AK71"/>
  <c r="AA71"/>
  <c r="AC71" s="1"/>
  <c r="AD71" s="1"/>
  <c r="Z71"/>
  <c r="S71"/>
  <c r="T71" s="1"/>
  <c r="U71" s="1"/>
  <c r="R71"/>
  <c r="M71"/>
  <c r="N71" s="1"/>
  <c r="O71" s="1"/>
  <c r="L71"/>
  <c r="JG70"/>
  <c r="JI70" s="1"/>
  <c r="JJ70" s="1"/>
  <c r="JK70" s="1"/>
  <c r="JF70"/>
  <c r="IV70"/>
  <c r="IX70" s="1"/>
  <c r="IY70" s="1"/>
  <c r="IZ70" s="1"/>
  <c r="IU70"/>
  <c r="IK70"/>
  <c r="IM70" s="1"/>
  <c r="IN70" s="1"/>
  <c r="IO70" s="1"/>
  <c r="IJ70"/>
  <c r="HR70"/>
  <c r="HT70" s="1"/>
  <c r="HU70" s="1"/>
  <c r="HV70" s="1"/>
  <c r="HQ70"/>
  <c r="HY70" s="1"/>
  <c r="HG70"/>
  <c r="GT70"/>
  <c r="GN70"/>
  <c r="GG70"/>
  <c r="GI70" s="1"/>
  <c r="GJ70" s="1"/>
  <c r="GK70" s="1"/>
  <c r="FV70"/>
  <c r="FX70" s="1"/>
  <c r="FY70" s="1"/>
  <c r="FZ70" s="1"/>
  <c r="FK70"/>
  <c r="FJ70"/>
  <c r="EZ70"/>
  <c r="FB70" s="1"/>
  <c r="FC70" s="1"/>
  <c r="FD70" s="1"/>
  <c r="EY70"/>
  <c r="EO70"/>
  <c r="EN70"/>
  <c r="ED70"/>
  <c r="EF70" s="1"/>
  <c r="EG70" s="1"/>
  <c r="EH70" s="1"/>
  <c r="EC70"/>
  <c r="DL70"/>
  <c r="DN70" s="1"/>
  <c r="DO70" s="1"/>
  <c r="DP70" s="1"/>
  <c r="DK70"/>
  <c r="DA70"/>
  <c r="DC70" s="1"/>
  <c r="DD70" s="1"/>
  <c r="DE70" s="1"/>
  <c r="CZ70"/>
  <c r="CQ70"/>
  <c r="GX70" s="1"/>
  <c r="CK70"/>
  <c r="CD70"/>
  <c r="CF70" s="1"/>
  <c r="CG70" s="1"/>
  <c r="CH70" s="1"/>
  <c r="CC70"/>
  <c r="BS70"/>
  <c r="BH70"/>
  <c r="BJ70" s="1"/>
  <c r="BK70" s="1"/>
  <c r="BL70" s="1"/>
  <c r="BG70"/>
  <c r="AW70"/>
  <c r="AV70"/>
  <c r="AL70"/>
  <c r="AN70" s="1"/>
  <c r="AO70" s="1"/>
  <c r="AP70" s="1"/>
  <c r="AK70"/>
  <c r="AA70"/>
  <c r="Z70"/>
  <c r="S70"/>
  <c r="T70" s="1"/>
  <c r="U70" s="1"/>
  <c r="R70"/>
  <c r="M70"/>
  <c r="N70" s="1"/>
  <c r="O70" s="1"/>
  <c r="L70"/>
  <c r="JG69"/>
  <c r="JI69" s="1"/>
  <c r="JJ69" s="1"/>
  <c r="JK69" s="1"/>
  <c r="JF69"/>
  <c r="IV69"/>
  <c r="IX69" s="1"/>
  <c r="IY69" s="1"/>
  <c r="IZ69" s="1"/>
  <c r="IU69"/>
  <c r="IK69"/>
  <c r="IM69" s="1"/>
  <c r="IN69" s="1"/>
  <c r="IO69" s="1"/>
  <c r="IJ69"/>
  <c r="HR69"/>
  <c r="HQ69"/>
  <c r="HY69" s="1"/>
  <c r="HG69"/>
  <c r="GT69"/>
  <c r="GN69"/>
  <c r="GG69"/>
  <c r="GI69" s="1"/>
  <c r="GJ69" s="1"/>
  <c r="GK69" s="1"/>
  <c r="FV69"/>
  <c r="FK69"/>
  <c r="FM69" s="1"/>
  <c r="FN69" s="1"/>
  <c r="FO69" s="1"/>
  <c r="FJ69"/>
  <c r="EZ69"/>
  <c r="FB69" s="1"/>
  <c r="FC69" s="1"/>
  <c r="FD69" s="1"/>
  <c r="EY69"/>
  <c r="EO69"/>
  <c r="EQ69" s="1"/>
  <c r="ER69" s="1"/>
  <c r="ES69" s="1"/>
  <c r="EN69"/>
  <c r="ED69"/>
  <c r="EF69" s="1"/>
  <c r="EG69" s="1"/>
  <c r="EH69" s="1"/>
  <c r="EC69"/>
  <c r="DL69"/>
  <c r="DN69" s="1"/>
  <c r="DO69" s="1"/>
  <c r="DP69" s="1"/>
  <c r="DK69"/>
  <c r="DA69"/>
  <c r="CZ69"/>
  <c r="CQ69"/>
  <c r="GX69" s="1"/>
  <c r="CK69"/>
  <c r="GW69" s="1"/>
  <c r="CD69"/>
  <c r="CF69" s="1"/>
  <c r="CG69" s="1"/>
  <c r="CH69" s="1"/>
  <c r="CC69"/>
  <c r="BS69"/>
  <c r="BH69"/>
  <c r="BI69" s="1"/>
  <c r="BG69"/>
  <c r="AW69"/>
  <c r="AX69" s="1"/>
  <c r="AV69"/>
  <c r="AL69"/>
  <c r="AM69" s="1"/>
  <c r="AK69"/>
  <c r="AA69"/>
  <c r="Z69"/>
  <c r="S69"/>
  <c r="T69" s="1"/>
  <c r="U69" s="1"/>
  <c r="R69"/>
  <c r="M69"/>
  <c r="N69" s="1"/>
  <c r="O69" s="1"/>
  <c r="L69"/>
  <c r="JG68"/>
  <c r="JH68" s="1"/>
  <c r="JF68"/>
  <c r="IV68"/>
  <c r="IW68" s="1"/>
  <c r="IU68"/>
  <c r="IK68"/>
  <c r="IL68" s="1"/>
  <c r="IJ68"/>
  <c r="HR68"/>
  <c r="HQ68"/>
  <c r="HY68" s="1"/>
  <c r="HG68"/>
  <c r="GT68"/>
  <c r="GN68"/>
  <c r="GG68"/>
  <c r="FV68"/>
  <c r="FK68"/>
  <c r="FJ68"/>
  <c r="EZ68"/>
  <c r="FB68" s="1"/>
  <c r="FC68" s="1"/>
  <c r="FD68" s="1"/>
  <c r="EY68"/>
  <c r="EO68"/>
  <c r="EN68"/>
  <c r="ED68"/>
  <c r="EF68" s="1"/>
  <c r="EG68" s="1"/>
  <c r="EH68" s="1"/>
  <c r="EC68"/>
  <c r="DL68"/>
  <c r="DM68" s="1"/>
  <c r="DK68"/>
  <c r="DA68"/>
  <c r="CZ68"/>
  <c r="CQ68"/>
  <c r="GX68" s="1"/>
  <c r="CK68"/>
  <c r="CD68"/>
  <c r="CE68" s="1"/>
  <c r="CC68"/>
  <c r="BS68"/>
  <c r="BT68" s="1"/>
  <c r="BH68"/>
  <c r="BJ68" s="1"/>
  <c r="BK68" s="1"/>
  <c r="BL68" s="1"/>
  <c r="BG68"/>
  <c r="AW68"/>
  <c r="AV68"/>
  <c r="AL68"/>
  <c r="AN68" s="1"/>
  <c r="AO68" s="1"/>
  <c r="AP68" s="1"/>
  <c r="AK68"/>
  <c r="AA68"/>
  <c r="Z68"/>
  <c r="S68"/>
  <c r="T68" s="1"/>
  <c r="U68" s="1"/>
  <c r="R68"/>
  <c r="M68"/>
  <c r="N68" s="1"/>
  <c r="O68" s="1"/>
  <c r="L68"/>
  <c r="KC28"/>
  <c r="KE28" s="1"/>
  <c r="KF28" s="1"/>
  <c r="KG28" s="1"/>
  <c r="KB28"/>
  <c r="JR28"/>
  <c r="JT28" s="1"/>
  <c r="JU28" s="1"/>
  <c r="JV28" s="1"/>
  <c r="JQ28"/>
  <c r="JG28"/>
  <c r="JI28" s="1"/>
  <c r="JJ28" s="1"/>
  <c r="JK28" s="1"/>
  <c r="JF28"/>
  <c r="IV28"/>
  <c r="IU28"/>
  <c r="IK28"/>
  <c r="IM28" s="1"/>
  <c r="IN28" s="1"/>
  <c r="IO28" s="1"/>
  <c r="IJ28"/>
  <c r="HR28"/>
  <c r="HQ28"/>
  <c r="HY28" s="1"/>
  <c r="HG28"/>
  <c r="GT28"/>
  <c r="GN28"/>
  <c r="GG28"/>
  <c r="GH28" s="1"/>
  <c r="FV28"/>
  <c r="FX28" s="1"/>
  <c r="FY28" s="1"/>
  <c r="FZ28" s="1"/>
  <c r="FK28"/>
  <c r="FL28" s="1"/>
  <c r="FJ28"/>
  <c r="EZ28"/>
  <c r="EY28"/>
  <c r="EO28"/>
  <c r="EP28" s="1"/>
  <c r="EN28"/>
  <c r="ED28"/>
  <c r="EC28"/>
  <c r="DL28"/>
  <c r="DN28" s="1"/>
  <c r="DO28" s="1"/>
  <c r="DP28" s="1"/>
  <c r="DK28"/>
  <c r="DA28"/>
  <c r="DC28" s="1"/>
  <c r="DD28" s="1"/>
  <c r="DE28" s="1"/>
  <c r="CZ28"/>
  <c r="CQ28"/>
  <c r="CK28"/>
  <c r="CD28"/>
  <c r="CF28" s="1"/>
  <c r="CG28" s="1"/>
  <c r="CH28" s="1"/>
  <c r="CC28"/>
  <c r="BS28"/>
  <c r="BR28"/>
  <c r="BH28"/>
  <c r="BJ28" s="1"/>
  <c r="BK28" s="1"/>
  <c r="BL28" s="1"/>
  <c r="BG28"/>
  <c r="AW28"/>
  <c r="AV28"/>
  <c r="AL28"/>
  <c r="AN28" s="1"/>
  <c r="AO28" s="1"/>
  <c r="AP28" s="1"/>
  <c r="AK28"/>
  <c r="AA28"/>
  <c r="AB28" s="1"/>
  <c r="Z28"/>
  <c r="S28"/>
  <c r="T28" s="1"/>
  <c r="U28" s="1"/>
  <c r="R28"/>
  <c r="M28"/>
  <c r="N28" s="1"/>
  <c r="O28" s="1"/>
  <c r="L28"/>
  <c r="KC26"/>
  <c r="KE26" s="1"/>
  <c r="KF26" s="1"/>
  <c r="KG26" s="1"/>
  <c r="KB26"/>
  <c r="JR26"/>
  <c r="JQ26"/>
  <c r="JG26"/>
  <c r="JI26" s="1"/>
  <c r="JJ26" s="1"/>
  <c r="JK26" s="1"/>
  <c r="JF26"/>
  <c r="IV26"/>
  <c r="IU26"/>
  <c r="IK26"/>
  <c r="IM26" s="1"/>
  <c r="IN26" s="1"/>
  <c r="IO26" s="1"/>
  <c r="IJ26"/>
  <c r="HR26"/>
  <c r="HT26" s="1"/>
  <c r="HU26" s="1"/>
  <c r="HV26" s="1"/>
  <c r="HQ26"/>
  <c r="HY26" s="1"/>
  <c r="HG26"/>
  <c r="GT26"/>
  <c r="GN26"/>
  <c r="GG26"/>
  <c r="GH26" s="1"/>
  <c r="FV26"/>
  <c r="FX26" s="1"/>
  <c r="FY26" s="1"/>
  <c r="FZ26" s="1"/>
  <c r="FK26"/>
  <c r="FL26" s="1"/>
  <c r="FJ26"/>
  <c r="EZ26"/>
  <c r="FA26" s="1"/>
  <c r="EY26"/>
  <c r="EO26"/>
  <c r="EP26" s="1"/>
  <c r="EN26"/>
  <c r="ED26"/>
  <c r="EE26" s="1"/>
  <c r="EC26"/>
  <c r="DL26"/>
  <c r="DK26"/>
  <c r="DA26"/>
  <c r="DC26" s="1"/>
  <c r="DD26" s="1"/>
  <c r="DE26" s="1"/>
  <c r="CZ26"/>
  <c r="CQ26"/>
  <c r="CK26"/>
  <c r="CD26"/>
  <c r="CF26" s="1"/>
  <c r="CG26" s="1"/>
  <c r="CH26" s="1"/>
  <c r="CC26"/>
  <c r="BS26"/>
  <c r="BU26" s="1"/>
  <c r="BV26" s="1"/>
  <c r="BW26" s="1"/>
  <c r="BR26"/>
  <c r="BH26"/>
  <c r="BJ26" s="1"/>
  <c r="BK26" s="1"/>
  <c r="BL26" s="1"/>
  <c r="BG26"/>
  <c r="AW26"/>
  <c r="AV26"/>
  <c r="AL26"/>
  <c r="AN26" s="1"/>
  <c r="AO26" s="1"/>
  <c r="AP26" s="1"/>
  <c r="AK26"/>
  <c r="AA26"/>
  <c r="AB26" s="1"/>
  <c r="Z26"/>
  <c r="S26"/>
  <c r="T26" s="1"/>
  <c r="U26" s="1"/>
  <c r="R26"/>
  <c r="M26"/>
  <c r="N26" s="1"/>
  <c r="O26" s="1"/>
  <c r="L26"/>
  <c r="KC25"/>
  <c r="KE25" s="1"/>
  <c r="KF25" s="1"/>
  <c r="KG25" s="1"/>
  <c r="KB25"/>
  <c r="JR25"/>
  <c r="JT25" s="1"/>
  <c r="JU25" s="1"/>
  <c r="JV25" s="1"/>
  <c r="JQ25"/>
  <c r="JG25"/>
  <c r="JI25" s="1"/>
  <c r="JJ25" s="1"/>
  <c r="JK25" s="1"/>
  <c r="JF25"/>
  <c r="IV25"/>
  <c r="IU25"/>
  <c r="IK25"/>
  <c r="IM25" s="1"/>
  <c r="IN25" s="1"/>
  <c r="IO25" s="1"/>
  <c r="IJ25"/>
  <c r="HR25"/>
  <c r="HT25" s="1"/>
  <c r="HU25" s="1"/>
  <c r="HV25" s="1"/>
  <c r="HQ25"/>
  <c r="HY25" s="1"/>
  <c r="HG25"/>
  <c r="GT25"/>
  <c r="GN25"/>
  <c r="GG25"/>
  <c r="GH25" s="1"/>
  <c r="FV25"/>
  <c r="FX25" s="1"/>
  <c r="FY25" s="1"/>
  <c r="FZ25" s="1"/>
  <c r="FK25"/>
  <c r="FL25" s="1"/>
  <c r="FJ25"/>
  <c r="EZ25"/>
  <c r="FA25" s="1"/>
  <c r="EY25"/>
  <c r="EO25"/>
  <c r="EP25" s="1"/>
  <c r="EN25"/>
  <c r="ED25"/>
  <c r="EC25"/>
  <c r="DL25"/>
  <c r="DN25" s="1"/>
  <c r="DO25" s="1"/>
  <c r="DP25" s="1"/>
  <c r="DK25"/>
  <c r="DA25"/>
  <c r="CZ25"/>
  <c r="CQ25"/>
  <c r="CK25"/>
  <c r="CD25"/>
  <c r="CE25" s="1"/>
  <c r="CC25"/>
  <c r="BS25"/>
  <c r="BT25" s="1"/>
  <c r="BR25"/>
  <c r="BH25"/>
  <c r="BI25" s="1"/>
  <c r="BG25"/>
  <c r="AW25"/>
  <c r="AX25" s="1"/>
  <c r="AV25"/>
  <c r="AL25"/>
  <c r="AM25" s="1"/>
  <c r="AK25"/>
  <c r="AA25"/>
  <c r="AB25" s="1"/>
  <c r="Z25"/>
  <c r="S25"/>
  <c r="T25" s="1"/>
  <c r="U25" s="1"/>
  <c r="R25"/>
  <c r="M25"/>
  <c r="N25" s="1"/>
  <c r="O25" s="1"/>
  <c r="L25"/>
  <c r="KC24"/>
  <c r="KD24" s="1"/>
  <c r="KB24"/>
  <c r="JR24"/>
  <c r="JS24" s="1"/>
  <c r="JQ24"/>
  <c r="JG24"/>
  <c r="JH24" s="1"/>
  <c r="JF24"/>
  <c r="IV24"/>
  <c r="IW24" s="1"/>
  <c r="IU24"/>
  <c r="IK24"/>
  <c r="IL24" s="1"/>
  <c r="IJ24"/>
  <c r="HR24"/>
  <c r="HS24" s="1"/>
  <c r="HQ24"/>
  <c r="HY24" s="1"/>
  <c r="HG24"/>
  <c r="GT24"/>
  <c r="GN24"/>
  <c r="GG24"/>
  <c r="GI24" s="1"/>
  <c r="GJ24" s="1"/>
  <c r="GK24" s="1"/>
  <c r="FV24"/>
  <c r="FW24" s="1"/>
  <c r="FK24"/>
  <c r="FM24" s="1"/>
  <c r="FN24" s="1"/>
  <c r="FO24" s="1"/>
  <c r="FJ24"/>
  <c r="EZ24"/>
  <c r="FB24" s="1"/>
  <c r="FC24" s="1"/>
  <c r="FD24" s="1"/>
  <c r="EY24"/>
  <c r="EO24"/>
  <c r="EQ24" s="1"/>
  <c r="ER24" s="1"/>
  <c r="ES24" s="1"/>
  <c r="EN24"/>
  <c r="ED24"/>
  <c r="EF24" s="1"/>
  <c r="EG24" s="1"/>
  <c r="EH24" s="1"/>
  <c r="EC24"/>
  <c r="DL24"/>
  <c r="DK24"/>
  <c r="DA24"/>
  <c r="DC24" s="1"/>
  <c r="DD24" s="1"/>
  <c r="DE24" s="1"/>
  <c r="CZ24"/>
  <c r="CQ24"/>
  <c r="CK24"/>
  <c r="CD24"/>
  <c r="CE24" s="1"/>
  <c r="BS24"/>
  <c r="BU24" s="1"/>
  <c r="BV24" s="1"/>
  <c r="BW24" s="1"/>
  <c r="BR24"/>
  <c r="BH24"/>
  <c r="BJ24" s="1"/>
  <c r="BK24" s="1"/>
  <c r="BL24" s="1"/>
  <c r="BG24"/>
  <c r="AW24"/>
  <c r="AV24"/>
  <c r="AL24"/>
  <c r="AN24" s="1"/>
  <c r="AO24" s="1"/>
  <c r="AK24"/>
  <c r="AA24"/>
  <c r="AC24" s="1"/>
  <c r="AD24" s="1"/>
  <c r="AE24" s="1"/>
  <c r="Z24"/>
  <c r="S24"/>
  <c r="T24" s="1"/>
  <c r="U24" s="1"/>
  <c r="R24"/>
  <c r="M24"/>
  <c r="N24" s="1"/>
  <c r="O24" s="1"/>
  <c r="L24"/>
  <c r="KC23"/>
  <c r="KE23" s="1"/>
  <c r="KF23" s="1"/>
  <c r="KG23" s="1"/>
  <c r="KB23"/>
  <c r="JR23"/>
  <c r="JT23" s="1"/>
  <c r="JU23" s="1"/>
  <c r="JV23" s="1"/>
  <c r="JQ23"/>
  <c r="JG23"/>
  <c r="JI23" s="1"/>
  <c r="JJ23" s="1"/>
  <c r="JK23" s="1"/>
  <c r="JF23"/>
  <c r="IV23"/>
  <c r="IX23" s="1"/>
  <c r="IY23" s="1"/>
  <c r="IZ23" s="1"/>
  <c r="IU23"/>
  <c r="IK23"/>
  <c r="IM23" s="1"/>
  <c r="IN23" s="1"/>
  <c r="IO23" s="1"/>
  <c r="IJ23"/>
  <c r="HR23"/>
  <c r="HT23" s="1"/>
  <c r="HU23" s="1"/>
  <c r="HV23" s="1"/>
  <c r="HQ23"/>
  <c r="HY23" s="1"/>
  <c r="HG23"/>
  <c r="GT23"/>
  <c r="GN23"/>
  <c r="GG23"/>
  <c r="GI23" s="1"/>
  <c r="GJ23" s="1"/>
  <c r="GK23" s="1"/>
  <c r="FV23"/>
  <c r="FX23" s="1"/>
  <c r="FY23" s="1"/>
  <c r="FZ23" s="1"/>
  <c r="FK23"/>
  <c r="FM23" s="1"/>
  <c r="FN23" s="1"/>
  <c r="FO23" s="1"/>
  <c r="FJ23"/>
  <c r="EZ23"/>
  <c r="FB23" s="1"/>
  <c r="FC23" s="1"/>
  <c r="FD23" s="1"/>
  <c r="EY23"/>
  <c r="EO23"/>
  <c r="EQ23" s="1"/>
  <c r="ER23" s="1"/>
  <c r="ES23" s="1"/>
  <c r="EN23"/>
  <c r="ED23"/>
  <c r="EF23" s="1"/>
  <c r="EG23" s="1"/>
  <c r="EH23" s="1"/>
  <c r="EC23"/>
  <c r="DL23"/>
  <c r="DN23" s="1"/>
  <c r="DO23" s="1"/>
  <c r="DP23" s="1"/>
  <c r="DK23"/>
  <c r="DA23"/>
  <c r="DC23" s="1"/>
  <c r="DD23" s="1"/>
  <c r="DE23" s="1"/>
  <c r="CZ23"/>
  <c r="CQ23"/>
  <c r="CK23"/>
  <c r="CD23"/>
  <c r="BS23"/>
  <c r="BU23" s="1"/>
  <c r="BV23" s="1"/>
  <c r="BW23" s="1"/>
  <c r="BR23"/>
  <c r="BH23"/>
  <c r="BJ23" s="1"/>
  <c r="BK23" s="1"/>
  <c r="BL23" s="1"/>
  <c r="BG23"/>
  <c r="AW23"/>
  <c r="AY23" s="1"/>
  <c r="AZ23" s="1"/>
  <c r="BA23" s="1"/>
  <c r="AV23"/>
  <c r="AL23"/>
  <c r="AN23" s="1"/>
  <c r="AO23" s="1"/>
  <c r="AK23"/>
  <c r="AA23"/>
  <c r="AC23" s="1"/>
  <c r="AD23" s="1"/>
  <c r="AE23" s="1"/>
  <c r="Z23"/>
  <c r="S23"/>
  <c r="T23" s="1"/>
  <c r="U23" s="1"/>
  <c r="R23"/>
  <c r="M23"/>
  <c r="N23" s="1"/>
  <c r="O23" s="1"/>
  <c r="L23"/>
  <c r="KC22"/>
  <c r="KE22" s="1"/>
  <c r="KF22" s="1"/>
  <c r="KG22" s="1"/>
  <c r="KB22"/>
  <c r="JR22"/>
  <c r="JT22" s="1"/>
  <c r="JU22" s="1"/>
  <c r="JV22" s="1"/>
  <c r="JQ22"/>
  <c r="JG22"/>
  <c r="JI22" s="1"/>
  <c r="JJ22" s="1"/>
  <c r="JK22" s="1"/>
  <c r="JF22"/>
  <c r="IV22"/>
  <c r="IX22" s="1"/>
  <c r="IY22" s="1"/>
  <c r="IZ22" s="1"/>
  <c r="IU22"/>
  <c r="IK22"/>
  <c r="IM22" s="1"/>
  <c r="IN22" s="1"/>
  <c r="IO22" s="1"/>
  <c r="IJ22"/>
  <c r="HR22"/>
  <c r="HT22" s="1"/>
  <c r="HU22" s="1"/>
  <c r="HV22" s="1"/>
  <c r="HQ22"/>
  <c r="HY22" s="1"/>
  <c r="HG22"/>
  <c r="HH22" s="1"/>
  <c r="GT22"/>
  <c r="GN22"/>
  <c r="GG22"/>
  <c r="GI22" s="1"/>
  <c r="GJ22" s="1"/>
  <c r="GK22" s="1"/>
  <c r="FV22"/>
  <c r="FX22" s="1"/>
  <c r="FY22" s="1"/>
  <c r="FZ22" s="1"/>
  <c r="FK22"/>
  <c r="FM22" s="1"/>
  <c r="FN22" s="1"/>
  <c r="FO22" s="1"/>
  <c r="FJ22"/>
  <c r="EZ22"/>
  <c r="FB22" s="1"/>
  <c r="FC22" s="1"/>
  <c r="FD22" s="1"/>
  <c r="EY22"/>
  <c r="EO22"/>
  <c r="EQ22" s="1"/>
  <c r="ER22" s="1"/>
  <c r="ES22" s="1"/>
  <c r="EN22"/>
  <c r="ED22"/>
  <c r="EF22" s="1"/>
  <c r="EG22" s="1"/>
  <c r="EH22" s="1"/>
  <c r="EC22"/>
  <c r="DL22"/>
  <c r="DK22"/>
  <c r="DA22"/>
  <c r="DC22" s="1"/>
  <c r="DD22" s="1"/>
  <c r="DE22" s="1"/>
  <c r="CZ22"/>
  <c r="CQ22"/>
  <c r="CK22"/>
  <c r="CD22"/>
  <c r="CF22" s="1"/>
  <c r="CG22" s="1"/>
  <c r="CH22" s="1"/>
  <c r="BS22"/>
  <c r="BU22" s="1"/>
  <c r="BV22" s="1"/>
  <c r="BW22" s="1"/>
  <c r="BR22"/>
  <c r="BH22"/>
  <c r="BJ22" s="1"/>
  <c r="BK22" s="1"/>
  <c r="BL22" s="1"/>
  <c r="BG22"/>
  <c r="AW22"/>
  <c r="AY22" s="1"/>
  <c r="AZ22" s="1"/>
  <c r="BA22" s="1"/>
  <c r="AV22"/>
  <c r="AL22"/>
  <c r="AN22" s="1"/>
  <c r="AO22" s="1"/>
  <c r="AK22"/>
  <c r="AA22"/>
  <c r="AC22" s="1"/>
  <c r="AD22" s="1"/>
  <c r="AE22" s="1"/>
  <c r="Z22"/>
  <c r="S22"/>
  <c r="T22" s="1"/>
  <c r="U22" s="1"/>
  <c r="R22"/>
  <c r="M22"/>
  <c r="N22" s="1"/>
  <c r="O22" s="1"/>
  <c r="L22"/>
  <c r="KC21"/>
  <c r="KE21" s="1"/>
  <c r="KF21" s="1"/>
  <c r="KG21" s="1"/>
  <c r="KB21"/>
  <c r="JR21"/>
  <c r="JT21" s="1"/>
  <c r="JU21" s="1"/>
  <c r="JV21" s="1"/>
  <c r="JQ21"/>
  <c r="JG21"/>
  <c r="JI21" s="1"/>
  <c r="JJ21" s="1"/>
  <c r="JK21" s="1"/>
  <c r="JF21"/>
  <c r="IV21"/>
  <c r="IX21" s="1"/>
  <c r="IY21" s="1"/>
  <c r="IZ21" s="1"/>
  <c r="IU21"/>
  <c r="IK21"/>
  <c r="IM21" s="1"/>
  <c r="IN21" s="1"/>
  <c r="IO21" s="1"/>
  <c r="IJ21"/>
  <c r="HR21"/>
  <c r="HT21" s="1"/>
  <c r="HU21" s="1"/>
  <c r="HV21" s="1"/>
  <c r="HQ21"/>
  <c r="HY21" s="1"/>
  <c r="HG21"/>
  <c r="GT21"/>
  <c r="GN21"/>
  <c r="GG21"/>
  <c r="GI21" s="1"/>
  <c r="GJ21" s="1"/>
  <c r="GK21" s="1"/>
  <c r="FV21"/>
  <c r="FX21" s="1"/>
  <c r="FY21" s="1"/>
  <c r="FZ21" s="1"/>
  <c r="FK21"/>
  <c r="FM21" s="1"/>
  <c r="FN21" s="1"/>
  <c r="FO21" s="1"/>
  <c r="FJ21"/>
  <c r="EZ21"/>
  <c r="FB21" s="1"/>
  <c r="FC21" s="1"/>
  <c r="FD21" s="1"/>
  <c r="EY21"/>
  <c r="EO21"/>
  <c r="EQ21" s="1"/>
  <c r="ER21" s="1"/>
  <c r="ES21" s="1"/>
  <c r="EN21"/>
  <c r="ED21"/>
  <c r="EF21" s="1"/>
  <c r="EG21" s="1"/>
  <c r="EH21" s="1"/>
  <c r="EC21"/>
  <c r="DL21"/>
  <c r="DN21" s="1"/>
  <c r="DO21" s="1"/>
  <c r="DP21" s="1"/>
  <c r="DK21"/>
  <c r="DA21"/>
  <c r="DC21" s="1"/>
  <c r="DD21" s="1"/>
  <c r="DE21" s="1"/>
  <c r="CZ21"/>
  <c r="CQ21"/>
  <c r="CK21"/>
  <c r="CD21"/>
  <c r="BS21"/>
  <c r="BU21" s="1"/>
  <c r="BV21" s="1"/>
  <c r="BW21" s="1"/>
  <c r="BR21"/>
  <c r="BH21"/>
  <c r="BJ21" s="1"/>
  <c r="BK21" s="1"/>
  <c r="BL21" s="1"/>
  <c r="BG21"/>
  <c r="AW21"/>
  <c r="AY21" s="1"/>
  <c r="AZ21" s="1"/>
  <c r="BA21" s="1"/>
  <c r="AV21"/>
  <c r="AL21"/>
  <c r="AN21" s="1"/>
  <c r="AO21" s="1"/>
  <c r="AK21"/>
  <c r="AA21"/>
  <c r="AC21" s="1"/>
  <c r="AD21" s="1"/>
  <c r="AE21" s="1"/>
  <c r="Z21"/>
  <c r="S21"/>
  <c r="T21" s="1"/>
  <c r="U21" s="1"/>
  <c r="R21"/>
  <c r="M21"/>
  <c r="N21" s="1"/>
  <c r="O21" s="1"/>
  <c r="L21"/>
  <c r="KC20"/>
  <c r="KB20"/>
  <c r="JR20"/>
  <c r="JT20" s="1"/>
  <c r="JU20" s="1"/>
  <c r="JV20" s="1"/>
  <c r="JQ20"/>
  <c r="JG20"/>
  <c r="JI20" s="1"/>
  <c r="JJ20" s="1"/>
  <c r="JK20" s="1"/>
  <c r="JF20"/>
  <c r="IV20"/>
  <c r="IX20" s="1"/>
  <c r="IY20" s="1"/>
  <c r="IZ20" s="1"/>
  <c r="IU20"/>
  <c r="IK20"/>
  <c r="IM20" s="1"/>
  <c r="IN20" s="1"/>
  <c r="IO20" s="1"/>
  <c r="IJ20"/>
  <c r="HR20"/>
  <c r="HT20" s="1"/>
  <c r="HU20" s="1"/>
  <c r="HV20" s="1"/>
  <c r="HQ20"/>
  <c r="HY20" s="1"/>
  <c r="HG20"/>
  <c r="HH20" s="1"/>
  <c r="GT20"/>
  <c r="GN20"/>
  <c r="GG20"/>
  <c r="GI20" s="1"/>
  <c r="GJ20" s="1"/>
  <c r="GK20" s="1"/>
  <c r="FV20"/>
  <c r="FX20" s="1"/>
  <c r="FY20" s="1"/>
  <c r="FZ20" s="1"/>
  <c r="FK20"/>
  <c r="FM20" s="1"/>
  <c r="FN20" s="1"/>
  <c r="FO20" s="1"/>
  <c r="FJ20"/>
  <c r="EZ20"/>
  <c r="FB20" s="1"/>
  <c r="FC20" s="1"/>
  <c r="FD20" s="1"/>
  <c r="EY20"/>
  <c r="EO20"/>
  <c r="EQ20" s="1"/>
  <c r="ER20" s="1"/>
  <c r="ES20" s="1"/>
  <c r="EN20"/>
  <c r="ED20"/>
  <c r="EF20" s="1"/>
  <c r="EG20" s="1"/>
  <c r="EH20" s="1"/>
  <c r="EC20"/>
  <c r="DL20"/>
  <c r="DN20" s="1"/>
  <c r="DO20" s="1"/>
  <c r="DP20" s="1"/>
  <c r="DK20"/>
  <c r="DA20"/>
  <c r="DC20" s="1"/>
  <c r="DD20" s="1"/>
  <c r="DE20" s="1"/>
  <c r="CZ20"/>
  <c r="CQ20"/>
  <c r="GX20" s="1"/>
  <c r="CK20"/>
  <c r="CD20"/>
  <c r="CF20" s="1"/>
  <c r="CG20" s="1"/>
  <c r="CH20" s="1"/>
  <c r="BS20"/>
  <c r="BU20" s="1"/>
  <c r="BV20" s="1"/>
  <c r="BW20" s="1"/>
  <c r="BR20"/>
  <c r="BH20"/>
  <c r="BJ20" s="1"/>
  <c r="BK20" s="1"/>
  <c r="BL20" s="1"/>
  <c r="BG20"/>
  <c r="AW20"/>
  <c r="AY20" s="1"/>
  <c r="AZ20" s="1"/>
  <c r="BA20" s="1"/>
  <c r="AV20"/>
  <c r="AL20"/>
  <c r="AN20" s="1"/>
  <c r="AO20" s="1"/>
  <c r="AK20"/>
  <c r="AA20"/>
  <c r="AC20" s="1"/>
  <c r="AD20" s="1"/>
  <c r="AE20" s="1"/>
  <c r="Z20"/>
  <c r="S20"/>
  <c r="T20" s="1"/>
  <c r="U20" s="1"/>
  <c r="R20"/>
  <c r="M20"/>
  <c r="N20" s="1"/>
  <c r="O20" s="1"/>
  <c r="L20"/>
  <c r="KC19"/>
  <c r="KE19" s="1"/>
  <c r="KF19" s="1"/>
  <c r="KG19" s="1"/>
  <c r="KB19"/>
  <c r="JR19"/>
  <c r="JT19" s="1"/>
  <c r="JU19" s="1"/>
  <c r="JV19" s="1"/>
  <c r="JQ19"/>
  <c r="JG19"/>
  <c r="JI19" s="1"/>
  <c r="JJ19" s="1"/>
  <c r="JK19" s="1"/>
  <c r="JF19"/>
  <c r="IV19"/>
  <c r="IX19" s="1"/>
  <c r="IY19" s="1"/>
  <c r="IZ19" s="1"/>
  <c r="IU19"/>
  <c r="IK19"/>
  <c r="IM19" s="1"/>
  <c r="IN19" s="1"/>
  <c r="IO19" s="1"/>
  <c r="IJ19"/>
  <c r="HR19"/>
  <c r="HT19" s="1"/>
  <c r="HU19" s="1"/>
  <c r="HV19" s="1"/>
  <c r="HQ19"/>
  <c r="HY19" s="1"/>
  <c r="HG19"/>
  <c r="HH19" s="1"/>
  <c r="GT19"/>
  <c r="GN19"/>
  <c r="GG19"/>
  <c r="GI19" s="1"/>
  <c r="GJ19" s="1"/>
  <c r="GK19" s="1"/>
  <c r="FV19"/>
  <c r="FX19" s="1"/>
  <c r="FY19" s="1"/>
  <c r="FZ19" s="1"/>
  <c r="FK19"/>
  <c r="FM19" s="1"/>
  <c r="FN19" s="1"/>
  <c r="FO19" s="1"/>
  <c r="FJ19"/>
  <c r="EZ19"/>
  <c r="FB19" s="1"/>
  <c r="FC19" s="1"/>
  <c r="FD19" s="1"/>
  <c r="EY19"/>
  <c r="EO19"/>
  <c r="EQ19" s="1"/>
  <c r="ER19" s="1"/>
  <c r="ES19" s="1"/>
  <c r="EN19"/>
  <c r="ED19"/>
  <c r="EF19" s="1"/>
  <c r="EG19" s="1"/>
  <c r="EH19" s="1"/>
  <c r="EC19"/>
  <c r="DL19"/>
  <c r="DN19" s="1"/>
  <c r="DO19" s="1"/>
  <c r="DP19" s="1"/>
  <c r="DK19"/>
  <c r="DA19"/>
  <c r="DC19" s="1"/>
  <c r="DD19" s="1"/>
  <c r="DE19" s="1"/>
  <c r="CZ19"/>
  <c r="CQ19"/>
  <c r="CK19"/>
  <c r="CD19"/>
  <c r="CF19" s="1"/>
  <c r="CG19" s="1"/>
  <c r="CH19" s="1"/>
  <c r="BS19"/>
  <c r="BU19" s="1"/>
  <c r="BV19" s="1"/>
  <c r="BW19" s="1"/>
  <c r="BR19"/>
  <c r="BH19"/>
  <c r="BJ19" s="1"/>
  <c r="BK19" s="1"/>
  <c r="BL19" s="1"/>
  <c r="BG19"/>
  <c r="AW19"/>
  <c r="AY19" s="1"/>
  <c r="AZ19" s="1"/>
  <c r="BA19" s="1"/>
  <c r="AV19"/>
  <c r="AL19"/>
  <c r="AN19" s="1"/>
  <c r="AO19" s="1"/>
  <c r="AK19"/>
  <c r="AA19"/>
  <c r="AC19" s="1"/>
  <c r="AD19" s="1"/>
  <c r="AE19" s="1"/>
  <c r="Z19"/>
  <c r="S19"/>
  <c r="T19" s="1"/>
  <c r="U19" s="1"/>
  <c r="R19"/>
  <c r="M19"/>
  <c r="N19" s="1"/>
  <c r="O19" s="1"/>
  <c r="L19"/>
  <c r="KC18"/>
  <c r="KE18" s="1"/>
  <c r="KF18" s="1"/>
  <c r="KG18" s="1"/>
  <c r="KB18"/>
  <c r="JR18"/>
  <c r="JT18" s="1"/>
  <c r="JU18" s="1"/>
  <c r="JV18" s="1"/>
  <c r="JQ18"/>
  <c r="JG18"/>
  <c r="JI18" s="1"/>
  <c r="JJ18" s="1"/>
  <c r="JK18" s="1"/>
  <c r="JF18"/>
  <c r="IV18"/>
  <c r="IX18" s="1"/>
  <c r="IY18" s="1"/>
  <c r="IZ18" s="1"/>
  <c r="IU18"/>
  <c r="IK18"/>
  <c r="IM18" s="1"/>
  <c r="IN18" s="1"/>
  <c r="IO18" s="1"/>
  <c r="IJ18"/>
  <c r="HR18"/>
  <c r="HT18" s="1"/>
  <c r="HU18" s="1"/>
  <c r="HV18" s="1"/>
  <c r="HQ18"/>
  <c r="HY18" s="1"/>
  <c r="HG18"/>
  <c r="GT18"/>
  <c r="GN18"/>
  <c r="GG18"/>
  <c r="FV18"/>
  <c r="FW18" s="1"/>
  <c r="FK18"/>
  <c r="FM18" s="1"/>
  <c r="FN18" s="1"/>
  <c r="FO18" s="1"/>
  <c r="FJ18"/>
  <c r="EZ18"/>
  <c r="EY18"/>
  <c r="EO18"/>
  <c r="EQ18" s="1"/>
  <c r="ER18" s="1"/>
  <c r="ES18" s="1"/>
  <c r="EN18"/>
  <c r="ED18"/>
  <c r="EC18"/>
  <c r="DL18"/>
  <c r="DM18" s="1"/>
  <c r="DK18"/>
  <c r="DA18"/>
  <c r="DC18" s="1"/>
  <c r="DD18" s="1"/>
  <c r="DE18" s="1"/>
  <c r="CZ18"/>
  <c r="CQ18"/>
  <c r="CK18"/>
  <c r="CD18"/>
  <c r="CE18" s="1"/>
  <c r="BS18"/>
  <c r="BU18" s="1"/>
  <c r="BV18" s="1"/>
  <c r="BW18" s="1"/>
  <c r="BR18"/>
  <c r="BH18"/>
  <c r="BG18"/>
  <c r="AW18"/>
  <c r="AY18" s="1"/>
  <c r="AZ18" s="1"/>
  <c r="BA18" s="1"/>
  <c r="AV18"/>
  <c r="AL18"/>
  <c r="AK18"/>
  <c r="AA18"/>
  <c r="AC18" s="1"/>
  <c r="AD18" s="1"/>
  <c r="AE18" s="1"/>
  <c r="Z18"/>
  <c r="S18"/>
  <c r="T18" s="1"/>
  <c r="U18" s="1"/>
  <c r="R18"/>
  <c r="M18"/>
  <c r="N18" s="1"/>
  <c r="O18" s="1"/>
  <c r="L18"/>
  <c r="KC17"/>
  <c r="KB17"/>
  <c r="JR17"/>
  <c r="JT17" s="1"/>
  <c r="JU17" s="1"/>
  <c r="JV17" s="1"/>
  <c r="JQ17"/>
  <c r="JG17"/>
  <c r="JF17"/>
  <c r="IV17"/>
  <c r="IX17" s="1"/>
  <c r="IY17" s="1"/>
  <c r="IZ17" s="1"/>
  <c r="IU17"/>
  <c r="IK17"/>
  <c r="IJ17"/>
  <c r="HR17"/>
  <c r="HQ17"/>
  <c r="HY17" s="1"/>
  <c r="HG17"/>
  <c r="HH17" s="1"/>
  <c r="GT17"/>
  <c r="GN17"/>
  <c r="GG17"/>
  <c r="GH17" s="1"/>
  <c r="FV17"/>
  <c r="FK17"/>
  <c r="FL17" s="1"/>
  <c r="FJ17"/>
  <c r="EZ17"/>
  <c r="FA17" s="1"/>
  <c r="EY17"/>
  <c r="EO17"/>
  <c r="EP17" s="1"/>
  <c r="EN17"/>
  <c r="ED17"/>
  <c r="EE17" s="1"/>
  <c r="EC17"/>
  <c r="DL17"/>
  <c r="DN17" s="1"/>
  <c r="DO17" s="1"/>
  <c r="DP17" s="1"/>
  <c r="DK17"/>
  <c r="DA17"/>
  <c r="CZ17"/>
  <c r="CQ17"/>
  <c r="CK17"/>
  <c r="CD17"/>
  <c r="CF17" s="1"/>
  <c r="CG17" s="1"/>
  <c r="CH17" s="1"/>
  <c r="BS17"/>
  <c r="BT17" s="1"/>
  <c r="BR17"/>
  <c r="BH17"/>
  <c r="BI17" s="1"/>
  <c r="BG17"/>
  <c r="AW17"/>
  <c r="AX17" s="1"/>
  <c r="AV17"/>
  <c r="AL17"/>
  <c r="AK17"/>
  <c r="AA17"/>
  <c r="AB17" s="1"/>
  <c r="Z17"/>
  <c r="S17"/>
  <c r="T17" s="1"/>
  <c r="U17" s="1"/>
  <c r="R17"/>
  <c r="M17"/>
  <c r="N17" s="1"/>
  <c r="O17" s="1"/>
  <c r="L17"/>
  <c r="KC16"/>
  <c r="KD16" s="1"/>
  <c r="KB16"/>
  <c r="JR16"/>
  <c r="JS16" s="1"/>
  <c r="JQ16"/>
  <c r="JG16"/>
  <c r="JH16" s="1"/>
  <c r="JF16"/>
  <c r="IV16"/>
  <c r="IW16" s="1"/>
  <c r="IU16"/>
  <c r="IK16"/>
  <c r="IL16" s="1"/>
  <c r="IJ16"/>
  <c r="HR16"/>
  <c r="HS16" s="1"/>
  <c r="HQ16"/>
  <c r="HY16" s="1"/>
  <c r="HG16"/>
  <c r="GT16"/>
  <c r="GN16"/>
  <c r="GG16"/>
  <c r="GI16" s="1"/>
  <c r="GJ16" s="1"/>
  <c r="GK16" s="1"/>
  <c r="FV16"/>
  <c r="FW16" s="1"/>
  <c r="FK16"/>
  <c r="FM16" s="1"/>
  <c r="FN16" s="1"/>
  <c r="FO16" s="1"/>
  <c r="FJ16"/>
  <c r="EZ16"/>
  <c r="EY16"/>
  <c r="EO16"/>
  <c r="EQ16" s="1"/>
  <c r="ER16" s="1"/>
  <c r="ES16" s="1"/>
  <c r="EN16"/>
  <c r="ED16"/>
  <c r="EC16"/>
  <c r="DL16"/>
  <c r="DM16" s="1"/>
  <c r="DK16"/>
  <c r="DA16"/>
  <c r="CZ16"/>
  <c r="CQ16"/>
  <c r="CK16"/>
  <c r="CD16"/>
  <c r="CE16" s="1"/>
  <c r="BS16"/>
  <c r="BR16"/>
  <c r="BH16"/>
  <c r="BJ16" s="1"/>
  <c r="BK16" s="1"/>
  <c r="BL16" s="1"/>
  <c r="BG16"/>
  <c r="AW16"/>
  <c r="AV16"/>
  <c r="AL16"/>
  <c r="AN16" s="1"/>
  <c r="AO16" s="1"/>
  <c r="AK16"/>
  <c r="AA16"/>
  <c r="Z16"/>
  <c r="S16"/>
  <c r="T16" s="1"/>
  <c r="U16" s="1"/>
  <c r="R16"/>
  <c r="M16"/>
  <c r="N16" s="1"/>
  <c r="O16" s="1"/>
  <c r="L16"/>
  <c r="KC15"/>
  <c r="KE15" s="1"/>
  <c r="KF15" s="1"/>
  <c r="KG15" s="1"/>
  <c r="KB15"/>
  <c r="JR15"/>
  <c r="JQ15"/>
  <c r="JG15"/>
  <c r="JI15" s="1"/>
  <c r="JJ15" s="1"/>
  <c r="JK15" s="1"/>
  <c r="JF15"/>
  <c r="IV15"/>
  <c r="IU15"/>
  <c r="IK15"/>
  <c r="IM15" s="1"/>
  <c r="IN15" s="1"/>
  <c r="IO15" s="1"/>
  <c r="IJ15"/>
  <c r="HR15"/>
  <c r="HQ15"/>
  <c r="HY15" s="1"/>
  <c r="HG15"/>
  <c r="HH15" s="1"/>
  <c r="GT15"/>
  <c r="GN15"/>
  <c r="GG15"/>
  <c r="GH15" s="1"/>
  <c r="FV15"/>
  <c r="FX15" s="1"/>
  <c r="FY15" s="1"/>
  <c r="FZ15" s="1"/>
  <c r="FK15"/>
  <c r="FL15" s="1"/>
  <c r="FJ15"/>
  <c r="EZ15"/>
  <c r="EY15"/>
  <c r="EO15"/>
  <c r="EP15" s="1"/>
  <c r="EN15"/>
  <c r="ED15"/>
  <c r="EC15"/>
  <c r="DL15"/>
  <c r="DN15" s="1"/>
  <c r="DO15" s="1"/>
  <c r="DP15" s="1"/>
  <c r="DK15"/>
  <c r="DA15"/>
  <c r="CZ15"/>
  <c r="CQ15"/>
  <c r="CK15"/>
  <c r="CD15"/>
  <c r="CF15" s="1"/>
  <c r="CG15" s="1"/>
  <c r="CH15" s="1"/>
  <c r="BS15"/>
  <c r="BT15" s="1"/>
  <c r="BR15"/>
  <c r="BH15"/>
  <c r="BG15"/>
  <c r="AW15"/>
  <c r="AX15" s="1"/>
  <c r="AV15"/>
  <c r="AL15"/>
  <c r="AN15" s="1"/>
  <c r="AO15" s="1"/>
  <c r="AK15"/>
  <c r="AA15"/>
  <c r="AB15" s="1"/>
  <c r="Z15"/>
  <c r="S15"/>
  <c r="T15" s="1"/>
  <c r="U15" s="1"/>
  <c r="R15"/>
  <c r="M15"/>
  <c r="N15" s="1"/>
  <c r="O15" s="1"/>
  <c r="L15"/>
  <c r="KC14"/>
  <c r="KD14" s="1"/>
  <c r="KB14"/>
  <c r="JR14"/>
  <c r="JQ14"/>
  <c r="JG14"/>
  <c r="JH14" s="1"/>
  <c r="JF14"/>
  <c r="IV14"/>
  <c r="IU14"/>
  <c r="IK14"/>
  <c r="IL14" s="1"/>
  <c r="IJ14"/>
  <c r="HR14"/>
  <c r="HS14" s="1"/>
  <c r="HQ14"/>
  <c r="HY14" s="1"/>
  <c r="HG14"/>
  <c r="GT14"/>
  <c r="GN14"/>
  <c r="GG14"/>
  <c r="GI14" s="1"/>
  <c r="GJ14" s="1"/>
  <c r="GK14" s="1"/>
  <c r="FV14"/>
  <c r="FW14" s="1"/>
  <c r="FK14"/>
  <c r="FJ14"/>
  <c r="EZ14"/>
  <c r="FB14" s="1"/>
  <c r="FC14" s="1"/>
  <c r="FD14" s="1"/>
  <c r="EY14"/>
  <c r="EO14"/>
  <c r="EN14"/>
  <c r="ED14"/>
  <c r="EF14" s="1"/>
  <c r="EG14" s="1"/>
  <c r="EH14" s="1"/>
  <c r="EC14"/>
  <c r="DL14"/>
  <c r="DK14"/>
  <c r="DA14"/>
  <c r="DC14" s="1"/>
  <c r="DD14" s="1"/>
  <c r="DE14" s="1"/>
  <c r="CZ14"/>
  <c r="CQ14"/>
  <c r="CK14"/>
  <c r="CD14"/>
  <c r="BS14"/>
  <c r="BR14"/>
  <c r="BH14"/>
  <c r="BJ14" s="1"/>
  <c r="BK14" s="1"/>
  <c r="BL14" s="1"/>
  <c r="BG14"/>
  <c r="AW14"/>
  <c r="AV14"/>
  <c r="AL14"/>
  <c r="AN14" s="1"/>
  <c r="AO14" s="1"/>
  <c r="AK14"/>
  <c r="AA14"/>
  <c r="Z14"/>
  <c r="S14"/>
  <c r="T14" s="1"/>
  <c r="U14" s="1"/>
  <c r="R14"/>
  <c r="M14"/>
  <c r="N14" s="1"/>
  <c r="O14" s="1"/>
  <c r="L14"/>
  <c r="KC13"/>
  <c r="KE13" s="1"/>
  <c r="KF13" s="1"/>
  <c r="KG13" s="1"/>
  <c r="KB13"/>
  <c r="JR13"/>
  <c r="JQ13"/>
  <c r="JG13"/>
  <c r="JI13" s="1"/>
  <c r="JJ13" s="1"/>
  <c r="JK13" s="1"/>
  <c r="JF13"/>
  <c r="IV13"/>
  <c r="IU13"/>
  <c r="IK13"/>
  <c r="IM13" s="1"/>
  <c r="IN13" s="1"/>
  <c r="IO13" s="1"/>
  <c r="IJ13"/>
  <c r="HR13"/>
  <c r="HT13" s="1"/>
  <c r="HU13" s="1"/>
  <c r="HV13" s="1"/>
  <c r="HQ13"/>
  <c r="HY13" s="1"/>
  <c r="HG13"/>
  <c r="GT13"/>
  <c r="GN13"/>
  <c r="GG13"/>
  <c r="FV13"/>
  <c r="FK13"/>
  <c r="FJ13"/>
  <c r="EZ13"/>
  <c r="EY13"/>
  <c r="EO13"/>
  <c r="EN13"/>
  <c r="ED13"/>
  <c r="EC13"/>
  <c r="DL13"/>
  <c r="DN13" s="1"/>
  <c r="DO13" s="1"/>
  <c r="DP13" s="1"/>
  <c r="DK13"/>
  <c r="DA13"/>
  <c r="CZ13"/>
  <c r="CQ13"/>
  <c r="CK13"/>
  <c r="CD13"/>
  <c r="CF13" s="1"/>
  <c r="CG13" s="1"/>
  <c r="CH13" s="1"/>
  <c r="BS13"/>
  <c r="BR13"/>
  <c r="BH13"/>
  <c r="BG13"/>
  <c r="AW13"/>
  <c r="AV13"/>
  <c r="AL13"/>
  <c r="AK13"/>
  <c r="AA13"/>
  <c r="Z13"/>
  <c r="S13"/>
  <c r="T13" s="1"/>
  <c r="U13" s="1"/>
  <c r="R13"/>
  <c r="M13"/>
  <c r="N13" s="1"/>
  <c r="O13" s="1"/>
  <c r="L13"/>
  <c r="KC12"/>
  <c r="KB12"/>
  <c r="JR12"/>
  <c r="JQ12"/>
  <c r="JG12"/>
  <c r="JF12"/>
  <c r="IV12"/>
  <c r="IU12"/>
  <c r="IK12"/>
  <c r="IJ12"/>
  <c r="HR12"/>
  <c r="HS12" s="1"/>
  <c r="HQ12"/>
  <c r="HY12" s="1"/>
  <c r="HG12"/>
  <c r="GT12"/>
  <c r="GN12"/>
  <c r="GG12"/>
  <c r="GI12" s="1"/>
  <c r="GJ12" s="1"/>
  <c r="GK12" s="1"/>
  <c r="FV12"/>
  <c r="FW12" s="1"/>
  <c r="FK12"/>
  <c r="FM12" s="1"/>
  <c r="FN12" s="1"/>
  <c r="FO12" s="1"/>
  <c r="FJ12"/>
  <c r="EZ12"/>
  <c r="EY12"/>
  <c r="EO12"/>
  <c r="EQ12" s="1"/>
  <c r="ER12" s="1"/>
  <c r="ES12" s="1"/>
  <c r="EN12"/>
  <c r="ED12"/>
  <c r="EC12"/>
  <c r="DL12"/>
  <c r="DK12"/>
  <c r="DA12"/>
  <c r="CZ12"/>
  <c r="CQ12"/>
  <c r="GX12" s="1"/>
  <c r="CK12"/>
  <c r="CD12"/>
  <c r="BS12"/>
  <c r="BR12"/>
  <c r="BH12"/>
  <c r="BJ12" s="1"/>
  <c r="BK12" s="1"/>
  <c r="BL12" s="1"/>
  <c r="BG12"/>
  <c r="AW12"/>
  <c r="AV12"/>
  <c r="AL12"/>
  <c r="AN12" s="1"/>
  <c r="AO12" s="1"/>
  <c r="AK12"/>
  <c r="AA12"/>
  <c r="Z12"/>
  <c r="S12"/>
  <c r="T12" s="1"/>
  <c r="U12" s="1"/>
  <c r="R12"/>
  <c r="M12"/>
  <c r="N12" s="1"/>
  <c r="O12" s="1"/>
  <c r="L12"/>
  <c r="KC11"/>
  <c r="KE11" s="1"/>
  <c r="KF11" s="1"/>
  <c r="KG11" s="1"/>
  <c r="KB11"/>
  <c r="JR11"/>
  <c r="JQ11"/>
  <c r="JG11"/>
  <c r="JH11" s="1"/>
  <c r="JF11"/>
  <c r="IV11"/>
  <c r="IU11"/>
  <c r="IK11"/>
  <c r="IL11" s="1"/>
  <c r="IJ11"/>
  <c r="HR11"/>
  <c r="HS11" s="1"/>
  <c r="HQ11"/>
  <c r="HY11" s="1"/>
  <c r="HG11"/>
  <c r="GT11"/>
  <c r="GN11"/>
  <c r="GG11"/>
  <c r="GI11" s="1"/>
  <c r="GJ11" s="1"/>
  <c r="GK11" s="1"/>
  <c r="FV11"/>
  <c r="FW11" s="1"/>
  <c r="FK11"/>
  <c r="FJ11"/>
  <c r="EZ11"/>
  <c r="FB11" s="1"/>
  <c r="FC11" s="1"/>
  <c r="FD11" s="1"/>
  <c r="EY11"/>
  <c r="EO11"/>
  <c r="EN11"/>
  <c r="ED11"/>
  <c r="EF11" s="1"/>
  <c r="EG11" s="1"/>
  <c r="EH11" s="1"/>
  <c r="EC11"/>
  <c r="DL11"/>
  <c r="DK11"/>
  <c r="DA11"/>
  <c r="DC11" s="1"/>
  <c r="DD11" s="1"/>
  <c r="DE11" s="1"/>
  <c r="CZ11"/>
  <c r="CQ11"/>
  <c r="CK11"/>
  <c r="CD11"/>
  <c r="BS11"/>
  <c r="BR11"/>
  <c r="BH11"/>
  <c r="BJ11" s="1"/>
  <c r="BK11" s="1"/>
  <c r="BL11" s="1"/>
  <c r="BG11"/>
  <c r="AW11"/>
  <c r="AV11"/>
  <c r="AL11"/>
  <c r="AN11" s="1"/>
  <c r="AO11" s="1"/>
  <c r="AK11"/>
  <c r="AA11"/>
  <c r="Z11"/>
  <c r="S11"/>
  <c r="T11" s="1"/>
  <c r="U11" s="1"/>
  <c r="R11"/>
  <c r="M11"/>
  <c r="N11" s="1"/>
  <c r="O11" s="1"/>
  <c r="L11"/>
  <c r="KC10"/>
  <c r="KB10"/>
  <c r="JR10"/>
  <c r="JT10" s="1"/>
  <c r="JU10" s="1"/>
  <c r="JV10" s="1"/>
  <c r="JQ10"/>
  <c r="JG10"/>
  <c r="JF10"/>
  <c r="IV10"/>
  <c r="IX10" s="1"/>
  <c r="IY10" s="1"/>
  <c r="IZ10" s="1"/>
  <c r="IU10"/>
  <c r="IK10"/>
  <c r="IJ10"/>
  <c r="HR10"/>
  <c r="HT10" s="1"/>
  <c r="HU10" s="1"/>
  <c r="HV10" s="1"/>
  <c r="HQ10"/>
  <c r="HY10" s="1"/>
  <c r="HG10"/>
  <c r="GT10"/>
  <c r="GN10"/>
  <c r="GG10"/>
  <c r="FV10"/>
  <c r="FK10"/>
  <c r="FJ10"/>
  <c r="EZ10"/>
  <c r="FA10" s="1"/>
  <c r="EY10"/>
  <c r="EO10"/>
  <c r="EN10"/>
  <c r="ED10"/>
  <c r="EE10" s="1"/>
  <c r="EC10"/>
  <c r="DL10"/>
  <c r="DN10" s="1"/>
  <c r="DO10" s="1"/>
  <c r="DP10" s="1"/>
  <c r="DK10"/>
  <c r="DA10"/>
  <c r="DC10" s="1"/>
  <c r="DD10" s="1"/>
  <c r="DE10" s="1"/>
  <c r="CZ10"/>
  <c r="CQ10"/>
  <c r="CK10"/>
  <c r="CD10"/>
  <c r="CF10" s="1"/>
  <c r="CG10" s="1"/>
  <c r="CH10" s="1"/>
  <c r="BS10"/>
  <c r="BT10" s="1"/>
  <c r="BR10"/>
  <c r="BH10"/>
  <c r="BI10" s="1"/>
  <c r="BG10"/>
  <c r="AW10"/>
  <c r="AX10" s="1"/>
  <c r="AV10"/>
  <c r="AL10"/>
  <c r="AN10" s="1"/>
  <c r="AO10" s="1"/>
  <c r="AK10"/>
  <c r="AA10"/>
  <c r="AB10" s="1"/>
  <c r="Z10"/>
  <c r="S10"/>
  <c r="T10" s="1"/>
  <c r="U10" s="1"/>
  <c r="R10"/>
  <c r="M10"/>
  <c r="N10" s="1"/>
  <c r="O10" s="1"/>
  <c r="L10"/>
  <c r="KC9"/>
  <c r="KD9" s="1"/>
  <c r="KB9"/>
  <c r="JR9"/>
  <c r="JS9" s="1"/>
  <c r="JQ9"/>
  <c r="JG9"/>
  <c r="JH9" s="1"/>
  <c r="JF9"/>
  <c r="IV9"/>
  <c r="IW9" s="1"/>
  <c r="IU9"/>
  <c r="IK9"/>
  <c r="IL9" s="1"/>
  <c r="IJ9"/>
  <c r="HR9"/>
  <c r="HS9" s="1"/>
  <c r="HQ9"/>
  <c r="HY9" s="1"/>
  <c r="HG9"/>
  <c r="GT9"/>
  <c r="GN9"/>
  <c r="GG9"/>
  <c r="GI9" s="1"/>
  <c r="GJ9" s="1"/>
  <c r="GK9" s="1"/>
  <c r="FV9"/>
  <c r="FW9" s="1"/>
  <c r="FK9"/>
  <c r="FM9" s="1"/>
  <c r="FN9" s="1"/>
  <c r="FO9" s="1"/>
  <c r="FJ9"/>
  <c r="EZ9"/>
  <c r="FB9" s="1"/>
  <c r="FC9" s="1"/>
  <c r="FD9" s="1"/>
  <c r="EY9"/>
  <c r="EO9"/>
  <c r="EQ9" s="1"/>
  <c r="ER9" s="1"/>
  <c r="ES9" s="1"/>
  <c r="EN9"/>
  <c r="ED9"/>
  <c r="EF9" s="1"/>
  <c r="EG9" s="1"/>
  <c r="EH9" s="1"/>
  <c r="EC9"/>
  <c r="DL9"/>
  <c r="DM9" s="1"/>
  <c r="DK9"/>
  <c r="DA9"/>
  <c r="DC9" s="1"/>
  <c r="DD9" s="1"/>
  <c r="DE9" s="1"/>
  <c r="CZ9"/>
  <c r="CQ9"/>
  <c r="CK9"/>
  <c r="CD9"/>
  <c r="CE9" s="1"/>
  <c r="BS9"/>
  <c r="BU9" s="1"/>
  <c r="BV9" s="1"/>
  <c r="BW9" s="1"/>
  <c r="BR9"/>
  <c r="BH9"/>
  <c r="BJ9" s="1"/>
  <c r="BK9" s="1"/>
  <c r="BL9" s="1"/>
  <c r="BG9"/>
  <c r="AW9"/>
  <c r="AY9" s="1"/>
  <c r="AZ9" s="1"/>
  <c r="BA9" s="1"/>
  <c r="AV9"/>
  <c r="AL9"/>
  <c r="AN9" s="1"/>
  <c r="AO9" s="1"/>
  <c r="AK9"/>
  <c r="AA9"/>
  <c r="AC9" s="1"/>
  <c r="AD9" s="1"/>
  <c r="AE9" s="1"/>
  <c r="Z9"/>
  <c r="S9"/>
  <c r="T9" s="1"/>
  <c r="U9" s="1"/>
  <c r="R9"/>
  <c r="M9"/>
  <c r="N9" s="1"/>
  <c r="O9" s="1"/>
  <c r="L9"/>
  <c r="KC8"/>
  <c r="KD8" s="1"/>
  <c r="KB8"/>
  <c r="JR8"/>
  <c r="JS8" s="1"/>
  <c r="JQ8"/>
  <c r="JG8"/>
  <c r="JH8" s="1"/>
  <c r="JF8"/>
  <c r="IV8"/>
  <c r="IW8" s="1"/>
  <c r="IU8"/>
  <c r="IK8"/>
  <c r="IL8" s="1"/>
  <c r="IJ8"/>
  <c r="HR8"/>
  <c r="HS8" s="1"/>
  <c r="HQ8"/>
  <c r="HY8" s="1"/>
  <c r="HG8"/>
  <c r="GT8"/>
  <c r="GN8"/>
  <c r="GG8"/>
  <c r="GI8" s="1"/>
  <c r="GJ8" s="1"/>
  <c r="GK8" s="1"/>
  <c r="FV8"/>
  <c r="FW8" s="1"/>
  <c r="FK8"/>
  <c r="FM8" s="1"/>
  <c r="FN8" s="1"/>
  <c r="FO8" s="1"/>
  <c r="FJ8"/>
  <c r="EZ8"/>
  <c r="FB8" s="1"/>
  <c r="FC8" s="1"/>
  <c r="FD8" s="1"/>
  <c r="EY8"/>
  <c r="EO8"/>
  <c r="EQ8" s="1"/>
  <c r="ER8" s="1"/>
  <c r="ES8" s="1"/>
  <c r="EN8"/>
  <c r="ED8"/>
  <c r="EF8" s="1"/>
  <c r="EG8" s="1"/>
  <c r="EH8" s="1"/>
  <c r="EC8"/>
  <c r="DL8"/>
  <c r="DM8" s="1"/>
  <c r="DK8"/>
  <c r="DA8"/>
  <c r="CZ8"/>
  <c r="CQ8"/>
  <c r="GX8" s="1"/>
  <c r="CK8"/>
  <c r="CD8"/>
  <c r="CE8" s="1"/>
  <c r="BS8"/>
  <c r="BU8" s="1"/>
  <c r="BV8" s="1"/>
  <c r="BW8" s="1"/>
  <c r="BR8"/>
  <c r="BH8"/>
  <c r="BJ8" s="1"/>
  <c r="BK8" s="1"/>
  <c r="BL8" s="1"/>
  <c r="BG8"/>
  <c r="AW8"/>
  <c r="AY8" s="1"/>
  <c r="AZ8" s="1"/>
  <c r="BA8" s="1"/>
  <c r="AV8"/>
  <c r="AL8"/>
  <c r="AN8" s="1"/>
  <c r="AO8" s="1"/>
  <c r="AK8"/>
  <c r="AA8"/>
  <c r="AC8" s="1"/>
  <c r="AD8" s="1"/>
  <c r="AE8" s="1"/>
  <c r="Z8"/>
  <c r="S8"/>
  <c r="T8" s="1"/>
  <c r="U8" s="1"/>
  <c r="R8"/>
  <c r="M8"/>
  <c r="N8" s="1"/>
  <c r="O8" s="1"/>
  <c r="L8"/>
  <c r="KC7"/>
  <c r="KE7" s="1"/>
  <c r="KF7" s="1"/>
  <c r="KG7" s="1"/>
  <c r="KB7"/>
  <c r="JR7"/>
  <c r="JT7" s="1"/>
  <c r="JU7" s="1"/>
  <c r="JV7" s="1"/>
  <c r="JQ7"/>
  <c r="JG7"/>
  <c r="JI7" s="1"/>
  <c r="JJ7" s="1"/>
  <c r="JK7" s="1"/>
  <c r="JF7"/>
  <c r="IV7"/>
  <c r="IX7" s="1"/>
  <c r="IY7" s="1"/>
  <c r="IZ7" s="1"/>
  <c r="IU7"/>
  <c r="IK7"/>
  <c r="IM7" s="1"/>
  <c r="IN7" s="1"/>
  <c r="IO7" s="1"/>
  <c r="IJ7"/>
  <c r="HR7"/>
  <c r="HT7" s="1"/>
  <c r="HU7" s="1"/>
  <c r="HV7" s="1"/>
  <c r="HQ7"/>
  <c r="HY7" s="1"/>
  <c r="HG7"/>
  <c r="HH7" s="1"/>
  <c r="GT7"/>
  <c r="GN7"/>
  <c r="GG7"/>
  <c r="GH7" s="1"/>
  <c r="FV7"/>
  <c r="FX7" s="1"/>
  <c r="FY7" s="1"/>
  <c r="FZ7" s="1"/>
  <c r="FK7"/>
  <c r="FL7" s="1"/>
  <c r="FJ7"/>
  <c r="EZ7"/>
  <c r="FA7" s="1"/>
  <c r="EY7"/>
  <c r="EO7"/>
  <c r="EP7" s="1"/>
  <c r="EN7"/>
  <c r="ED7"/>
  <c r="EE7" s="1"/>
  <c r="EC7"/>
  <c r="DL7"/>
  <c r="DN7" s="1"/>
  <c r="DO7" s="1"/>
  <c r="DP7" s="1"/>
  <c r="DK7"/>
  <c r="DA7"/>
  <c r="DC7" s="1"/>
  <c r="DD7" s="1"/>
  <c r="DE7" s="1"/>
  <c r="CZ7"/>
  <c r="CQ7"/>
  <c r="CK7"/>
  <c r="CD7"/>
  <c r="CF7" s="1"/>
  <c r="CG7" s="1"/>
  <c r="CH7" s="1"/>
  <c r="BS7"/>
  <c r="BT7" s="1"/>
  <c r="BR7"/>
  <c r="BH7"/>
  <c r="BI7" s="1"/>
  <c r="BG7"/>
  <c r="AW7"/>
  <c r="AX7" s="1"/>
  <c r="AV7"/>
  <c r="AL7"/>
  <c r="AK7"/>
  <c r="AA7"/>
  <c r="AB7" s="1"/>
  <c r="Z7"/>
  <c r="S7"/>
  <c r="T7" s="1"/>
  <c r="U7" s="1"/>
  <c r="R7"/>
  <c r="M7"/>
  <c r="N7" s="1"/>
  <c r="O7" s="1"/>
  <c r="L7"/>
  <c r="KC6"/>
  <c r="KD6" s="1"/>
  <c r="KB6"/>
  <c r="JR6"/>
  <c r="JS6" s="1"/>
  <c r="JQ6"/>
  <c r="JG6"/>
  <c r="JH6" s="1"/>
  <c r="JF6"/>
  <c r="IV6"/>
  <c r="IW6" s="1"/>
  <c r="IU6"/>
  <c r="IK6"/>
  <c r="IL6" s="1"/>
  <c r="IJ6"/>
  <c r="HR6"/>
  <c r="HS6" s="1"/>
  <c r="HQ6"/>
  <c r="HY6" s="1"/>
  <c r="HG6"/>
  <c r="GT6"/>
  <c r="GN6"/>
  <c r="GG6"/>
  <c r="GI6" s="1"/>
  <c r="GJ6" s="1"/>
  <c r="GK6" s="1"/>
  <c r="FV6"/>
  <c r="FW6" s="1"/>
  <c r="FK6"/>
  <c r="FM6" s="1"/>
  <c r="FN6" s="1"/>
  <c r="FO6" s="1"/>
  <c r="FJ6"/>
  <c r="EZ6"/>
  <c r="FB6" s="1"/>
  <c r="FC6" s="1"/>
  <c r="FD6" s="1"/>
  <c r="EY6"/>
  <c r="EO6"/>
  <c r="EQ6" s="1"/>
  <c r="ER6" s="1"/>
  <c r="ES6" s="1"/>
  <c r="EN6"/>
  <c r="ED6"/>
  <c r="EF6" s="1"/>
  <c r="EG6" s="1"/>
  <c r="EH6" s="1"/>
  <c r="EC6"/>
  <c r="DL6"/>
  <c r="DM6" s="1"/>
  <c r="DK6"/>
  <c r="DA6"/>
  <c r="CZ6"/>
  <c r="CQ6"/>
  <c r="GX6" s="1"/>
  <c r="CK6"/>
  <c r="CD6"/>
  <c r="CE6" s="1"/>
  <c r="BS6"/>
  <c r="BU6" s="1"/>
  <c r="BV6" s="1"/>
  <c r="BW6" s="1"/>
  <c r="BR6"/>
  <c r="BH6"/>
  <c r="BJ6" s="1"/>
  <c r="BK6" s="1"/>
  <c r="BL6" s="1"/>
  <c r="BG6"/>
  <c r="AW6"/>
  <c r="AY6" s="1"/>
  <c r="AZ6" s="1"/>
  <c r="BA6" s="1"/>
  <c r="AV6"/>
  <c r="AL6"/>
  <c r="AN6" s="1"/>
  <c r="AO6" s="1"/>
  <c r="AK6"/>
  <c r="AA6"/>
  <c r="AC6" s="1"/>
  <c r="AD6" s="1"/>
  <c r="AE6" s="1"/>
  <c r="Z6"/>
  <c r="S6"/>
  <c r="T6" s="1"/>
  <c r="U6" s="1"/>
  <c r="R6"/>
  <c r="M6"/>
  <c r="N6" s="1"/>
  <c r="O6" s="1"/>
  <c r="L6"/>
  <c r="KC5"/>
  <c r="KE5" s="1"/>
  <c r="KF5" s="1"/>
  <c r="KG5" s="1"/>
  <c r="KB5"/>
  <c r="JR5"/>
  <c r="JT5" s="1"/>
  <c r="JU5" s="1"/>
  <c r="JV5" s="1"/>
  <c r="JQ5"/>
  <c r="JG5"/>
  <c r="JI5" s="1"/>
  <c r="JJ5" s="1"/>
  <c r="JK5" s="1"/>
  <c r="JF5"/>
  <c r="IV5"/>
  <c r="IX5" s="1"/>
  <c r="IY5" s="1"/>
  <c r="IZ5" s="1"/>
  <c r="IU5"/>
  <c r="IK5"/>
  <c r="IM5" s="1"/>
  <c r="IN5" s="1"/>
  <c r="IO5" s="1"/>
  <c r="IJ5"/>
  <c r="HR5"/>
  <c r="HT5" s="1"/>
  <c r="HU5" s="1"/>
  <c r="HV5" s="1"/>
  <c r="HQ5"/>
  <c r="HY5" s="1"/>
  <c r="HG5"/>
  <c r="HH5" s="1"/>
  <c r="GT5"/>
  <c r="GN5"/>
  <c r="GG5"/>
  <c r="GH5" s="1"/>
  <c r="FV5"/>
  <c r="FX5" s="1"/>
  <c r="FY5" s="1"/>
  <c r="FZ5" s="1"/>
  <c r="FK5"/>
  <c r="FL5" s="1"/>
  <c r="FJ5"/>
  <c r="EZ5"/>
  <c r="FA5" s="1"/>
  <c r="EY5"/>
  <c r="EO5"/>
  <c r="EP5" s="1"/>
  <c r="EN5"/>
  <c r="ED5"/>
  <c r="EE5" s="1"/>
  <c r="EC5"/>
  <c r="DL5"/>
  <c r="DN5" s="1"/>
  <c r="DO5" s="1"/>
  <c r="DP5" s="1"/>
  <c r="DK5"/>
  <c r="DA5"/>
  <c r="DC5" s="1"/>
  <c r="DD5" s="1"/>
  <c r="DE5" s="1"/>
  <c r="CZ5"/>
  <c r="CQ5"/>
  <c r="CK5"/>
  <c r="CD5"/>
  <c r="CF5" s="1"/>
  <c r="CG5" s="1"/>
  <c r="CH5" s="1"/>
  <c r="BS5"/>
  <c r="BT5" s="1"/>
  <c r="BR5"/>
  <c r="BH5"/>
  <c r="BI5" s="1"/>
  <c r="BG5"/>
  <c r="AW5"/>
  <c r="AX5" s="1"/>
  <c r="AV5"/>
  <c r="AL5"/>
  <c r="AK5"/>
  <c r="AA5"/>
  <c r="AB5" s="1"/>
  <c r="Z5"/>
  <c r="S5"/>
  <c r="T5" s="1"/>
  <c r="U5" s="1"/>
  <c r="R5"/>
  <c r="M5"/>
  <c r="N5" s="1"/>
  <c r="O5" s="1"/>
  <c r="L5"/>
  <c r="KC4"/>
  <c r="KE4" s="1"/>
  <c r="KF4" s="1"/>
  <c r="KG4" s="1"/>
  <c r="KB4"/>
  <c r="JR4"/>
  <c r="JT4" s="1"/>
  <c r="JU4" s="1"/>
  <c r="JV4" s="1"/>
  <c r="JQ4"/>
  <c r="JG4"/>
  <c r="JI4" s="1"/>
  <c r="JJ4" s="1"/>
  <c r="JK4" s="1"/>
  <c r="JF4"/>
  <c r="IV4"/>
  <c r="IX4" s="1"/>
  <c r="IY4" s="1"/>
  <c r="IZ4" s="1"/>
  <c r="IU4"/>
  <c r="IK4"/>
  <c r="IM4" s="1"/>
  <c r="IN4" s="1"/>
  <c r="IO4" s="1"/>
  <c r="IJ4"/>
  <c r="HR4"/>
  <c r="HT4" s="1"/>
  <c r="HU4" s="1"/>
  <c r="HV4" s="1"/>
  <c r="HQ4"/>
  <c r="HY4" s="1"/>
  <c r="HG4"/>
  <c r="HH4" s="1"/>
  <c r="GT4"/>
  <c r="GN4"/>
  <c r="GG4"/>
  <c r="GH4" s="1"/>
  <c r="FV4"/>
  <c r="FX4" s="1"/>
  <c r="FY4" s="1"/>
  <c r="FZ4" s="1"/>
  <c r="FK4"/>
  <c r="FL4" s="1"/>
  <c r="FJ4"/>
  <c r="EZ4"/>
  <c r="FA4" s="1"/>
  <c r="EY4"/>
  <c r="EO4"/>
  <c r="EP4" s="1"/>
  <c r="EN4"/>
  <c r="ED4"/>
  <c r="EE4" s="1"/>
  <c r="EC4"/>
  <c r="DL4"/>
  <c r="DN4" s="1"/>
  <c r="DO4" s="1"/>
  <c r="DP4" s="1"/>
  <c r="DK4"/>
  <c r="DA4"/>
  <c r="DC4" s="1"/>
  <c r="DD4" s="1"/>
  <c r="DE4" s="1"/>
  <c r="CZ4"/>
  <c r="CQ4"/>
  <c r="CK4"/>
  <c r="CD4"/>
  <c r="CF4" s="1"/>
  <c r="CG4" s="1"/>
  <c r="CH4" s="1"/>
  <c r="BS4"/>
  <c r="BT4" s="1"/>
  <c r="BR4"/>
  <c r="BH4"/>
  <c r="BI4" s="1"/>
  <c r="BG4"/>
  <c r="AW4"/>
  <c r="AX4" s="1"/>
  <c r="AV4"/>
  <c r="AL4"/>
  <c r="AK4"/>
  <c r="AA4"/>
  <c r="AB4" s="1"/>
  <c r="Z4"/>
  <c r="S4"/>
  <c r="T4" s="1"/>
  <c r="U4" s="1"/>
  <c r="R4"/>
  <c r="M4"/>
  <c r="N4" s="1"/>
  <c r="O4" s="1"/>
  <c r="L4"/>
  <c r="KC3"/>
  <c r="KD3" s="1"/>
  <c r="KB3"/>
  <c r="JR3"/>
  <c r="JS3" s="1"/>
  <c r="JQ3"/>
  <c r="JG3"/>
  <c r="JH3" s="1"/>
  <c r="JF3"/>
  <c r="IV3"/>
  <c r="IW3" s="1"/>
  <c r="IU3"/>
  <c r="IK3"/>
  <c r="IL3" s="1"/>
  <c r="IJ3"/>
  <c r="HR3"/>
  <c r="HS3" s="1"/>
  <c r="HQ3"/>
  <c r="HY3" s="1"/>
  <c r="HG3"/>
  <c r="GT3"/>
  <c r="GN3"/>
  <c r="GG3"/>
  <c r="GI3" s="1"/>
  <c r="GJ3" s="1"/>
  <c r="GK3" s="1"/>
  <c r="FV3"/>
  <c r="FW3" s="1"/>
  <c r="FK3"/>
  <c r="FM3" s="1"/>
  <c r="FN3" s="1"/>
  <c r="FO3" s="1"/>
  <c r="FJ3"/>
  <c r="EZ3"/>
  <c r="FB3" s="1"/>
  <c r="FC3" s="1"/>
  <c r="FD3" s="1"/>
  <c r="EY3"/>
  <c r="EO3"/>
  <c r="EQ3" s="1"/>
  <c r="ER3" s="1"/>
  <c r="ES3" s="1"/>
  <c r="EN3"/>
  <c r="ED3"/>
  <c r="EF3" s="1"/>
  <c r="EG3" s="1"/>
  <c r="EH3" s="1"/>
  <c r="EC3"/>
  <c r="DL3"/>
  <c r="DM3" s="1"/>
  <c r="DK3"/>
  <c r="DA3"/>
  <c r="CZ3"/>
  <c r="CQ3"/>
  <c r="CK3"/>
  <c r="CD3"/>
  <c r="CE3" s="1"/>
  <c r="BS3"/>
  <c r="BU3" s="1"/>
  <c r="BV3" s="1"/>
  <c r="BW3" s="1"/>
  <c r="BR3"/>
  <c r="BH3"/>
  <c r="BJ3" s="1"/>
  <c r="BK3" s="1"/>
  <c r="BL3" s="1"/>
  <c r="BG3"/>
  <c r="AW3"/>
  <c r="AY3" s="1"/>
  <c r="AZ3" s="1"/>
  <c r="BA3" s="1"/>
  <c r="AV3"/>
  <c r="AL3"/>
  <c r="AN3" s="1"/>
  <c r="AO3" s="1"/>
  <c r="AK3"/>
  <c r="AA3"/>
  <c r="AC3" s="1"/>
  <c r="AD3" s="1"/>
  <c r="AE3" s="1"/>
  <c r="Z3"/>
  <c r="S3"/>
  <c r="T3" s="1"/>
  <c r="U3" s="1"/>
  <c r="R3"/>
  <c r="M3"/>
  <c r="N3" s="1"/>
  <c r="O3" s="1"/>
  <c r="L3"/>
  <c r="KC2"/>
  <c r="KD2" s="1"/>
  <c r="KB2"/>
  <c r="JR2"/>
  <c r="JS2" s="1"/>
  <c r="JQ2"/>
  <c r="JG2"/>
  <c r="JH2" s="1"/>
  <c r="JF2"/>
  <c r="IV2"/>
  <c r="IW2" s="1"/>
  <c r="IU2"/>
  <c r="IK2"/>
  <c r="IL2" s="1"/>
  <c r="IJ2"/>
  <c r="HR2"/>
  <c r="HS2" s="1"/>
  <c r="HQ2"/>
  <c r="HY2" s="1"/>
  <c r="HG2"/>
  <c r="GT2"/>
  <c r="GN2"/>
  <c r="GG2"/>
  <c r="GI2" s="1"/>
  <c r="GJ2" s="1"/>
  <c r="GK2" s="1"/>
  <c r="FV2"/>
  <c r="FW2" s="1"/>
  <c r="FK2"/>
  <c r="FM2" s="1"/>
  <c r="FN2" s="1"/>
  <c r="FO2" s="1"/>
  <c r="FJ2"/>
  <c r="EZ2"/>
  <c r="FB2" s="1"/>
  <c r="FC2" s="1"/>
  <c r="FD2" s="1"/>
  <c r="EY2"/>
  <c r="EO2"/>
  <c r="EQ2" s="1"/>
  <c r="ER2" s="1"/>
  <c r="ES2" s="1"/>
  <c r="EN2"/>
  <c r="ED2"/>
  <c r="EF2" s="1"/>
  <c r="EG2" s="1"/>
  <c r="EH2" s="1"/>
  <c r="EC2"/>
  <c r="DL2"/>
  <c r="DM2" s="1"/>
  <c r="DK2"/>
  <c r="DA2"/>
  <c r="CZ2"/>
  <c r="CQ2"/>
  <c r="CK2"/>
  <c r="CD2"/>
  <c r="CE2" s="1"/>
  <c r="BS2"/>
  <c r="BU2" s="1"/>
  <c r="BV2" s="1"/>
  <c r="BW2" s="1"/>
  <c r="BR2"/>
  <c r="BH2"/>
  <c r="BJ2" s="1"/>
  <c r="BK2" s="1"/>
  <c r="BL2" s="1"/>
  <c r="BG2"/>
  <c r="AW2"/>
  <c r="AY2" s="1"/>
  <c r="AZ2" s="1"/>
  <c r="BA2" s="1"/>
  <c r="AV2"/>
  <c r="AL2"/>
  <c r="AN2" s="1"/>
  <c r="AO2" s="1"/>
  <c r="AK2"/>
  <c r="AA2"/>
  <c r="AC2" s="1"/>
  <c r="AD2" s="1"/>
  <c r="AE2" s="1"/>
  <c r="Z2"/>
  <c r="S2"/>
  <c r="T2" s="1"/>
  <c r="U2" s="1"/>
  <c r="R2"/>
  <c r="M2"/>
  <c r="N2" s="1"/>
  <c r="O2" s="1"/>
  <c r="L2"/>
  <c r="HH68" l="1"/>
  <c r="MK68"/>
  <c r="HZ69"/>
  <c r="MK69"/>
  <c r="MK70"/>
  <c r="HZ71"/>
  <c r="MK71"/>
  <c r="MK72"/>
  <c r="MK76"/>
  <c r="HZ78"/>
  <c r="MK78"/>
  <c r="MK80"/>
  <c r="HZ82"/>
  <c r="MK82"/>
  <c r="HH75"/>
  <c r="MK75"/>
  <c r="MK77"/>
  <c r="MK79"/>
  <c r="HH81"/>
  <c r="MK81"/>
  <c r="GW82"/>
  <c r="DS51"/>
  <c r="GO51" s="1"/>
  <c r="DS63"/>
  <c r="GU63" s="1"/>
  <c r="HZ77"/>
  <c r="DS2"/>
  <c r="GO2" s="1"/>
  <c r="DS8"/>
  <c r="DU8" s="1"/>
  <c r="DV8" s="1"/>
  <c r="DS6"/>
  <c r="DU6" s="1"/>
  <c r="DV6" s="1"/>
  <c r="IW82"/>
  <c r="DS40"/>
  <c r="GO40" s="1"/>
  <c r="DS56"/>
  <c r="GO56" s="1"/>
  <c r="HZ79"/>
  <c r="DS3"/>
  <c r="GU3" s="1"/>
  <c r="HZ70"/>
  <c r="IA70" s="1"/>
  <c r="HZ72"/>
  <c r="IB72" s="1"/>
  <c r="IC72" s="1"/>
  <c r="ID72" s="1"/>
  <c r="HZ76"/>
  <c r="HZ80"/>
  <c r="IB80" s="1"/>
  <c r="IC80" s="1"/>
  <c r="ID80" s="1"/>
  <c r="GX80"/>
  <c r="CE82"/>
  <c r="DB82"/>
  <c r="HS82"/>
  <c r="JS82"/>
  <c r="GW81"/>
  <c r="BI77"/>
  <c r="BI81"/>
  <c r="IW76"/>
  <c r="CE78"/>
  <c r="DB78"/>
  <c r="FW78"/>
  <c r="FA79"/>
  <c r="IW80"/>
  <c r="JT75"/>
  <c r="JU75" s="1"/>
  <c r="JV75" s="1"/>
  <c r="CE76"/>
  <c r="DB76"/>
  <c r="FW76"/>
  <c r="FA77"/>
  <c r="IW78"/>
  <c r="BI79"/>
  <c r="CE80"/>
  <c r="DB80"/>
  <c r="FW80"/>
  <c r="FA81"/>
  <c r="HI81"/>
  <c r="HJ81" s="1"/>
  <c r="IX75"/>
  <c r="IY75" s="1"/>
  <c r="IZ75" s="1"/>
  <c r="HS76"/>
  <c r="JS76"/>
  <c r="AM77"/>
  <c r="EE77"/>
  <c r="GH77"/>
  <c r="HS78"/>
  <c r="JS78"/>
  <c r="AM79"/>
  <c r="EE79"/>
  <c r="GH79"/>
  <c r="HS80"/>
  <c r="JS80"/>
  <c r="AM81"/>
  <c r="EE81"/>
  <c r="IM75"/>
  <c r="IN75" s="1"/>
  <c r="IO75" s="1"/>
  <c r="JI75"/>
  <c r="JJ75" s="1"/>
  <c r="JK75" s="1"/>
  <c r="KE75"/>
  <c r="KF75" s="1"/>
  <c r="KG75" s="1"/>
  <c r="GW76"/>
  <c r="DM76"/>
  <c r="HH76"/>
  <c r="IL76"/>
  <c r="JH76"/>
  <c r="KD76"/>
  <c r="AB77"/>
  <c r="AX77"/>
  <c r="BT77"/>
  <c r="EP77"/>
  <c r="FL77"/>
  <c r="GW77"/>
  <c r="GW78"/>
  <c r="DM78"/>
  <c r="HH78"/>
  <c r="IL78"/>
  <c r="JH78"/>
  <c r="KD78"/>
  <c r="AB79"/>
  <c r="AX79"/>
  <c r="BT79"/>
  <c r="EP79"/>
  <c r="FL79"/>
  <c r="GW79"/>
  <c r="GW80"/>
  <c r="DM80"/>
  <c r="HH80"/>
  <c r="IL80"/>
  <c r="JH80"/>
  <c r="KD80"/>
  <c r="AB81"/>
  <c r="AX81"/>
  <c r="BT81"/>
  <c r="EP81"/>
  <c r="FL81"/>
  <c r="FX81"/>
  <c r="FY81" s="1"/>
  <c r="FZ81" s="1"/>
  <c r="GH81"/>
  <c r="HT81"/>
  <c r="HU81" s="1"/>
  <c r="HV81" s="1"/>
  <c r="DM82"/>
  <c r="HH82"/>
  <c r="IL82"/>
  <c r="JH82"/>
  <c r="KD82"/>
  <c r="DS76"/>
  <c r="GO76" s="1"/>
  <c r="CL77"/>
  <c r="CM77" s="1"/>
  <c r="DS78"/>
  <c r="GO78" s="1"/>
  <c r="CL79"/>
  <c r="CM79" s="1"/>
  <c r="DS80"/>
  <c r="GU80" s="1"/>
  <c r="HZ81"/>
  <c r="IA81" s="1"/>
  <c r="DS82"/>
  <c r="GO82" s="1"/>
  <c r="FW82"/>
  <c r="AB18"/>
  <c r="EP18"/>
  <c r="GW19"/>
  <c r="DM19"/>
  <c r="DB67"/>
  <c r="IW67"/>
  <c r="GX67"/>
  <c r="FL63"/>
  <c r="JS63"/>
  <c r="AM63"/>
  <c r="EE64"/>
  <c r="HS67"/>
  <c r="JS67"/>
  <c r="GW31"/>
  <c r="DB31"/>
  <c r="DB35"/>
  <c r="FW35"/>
  <c r="GW43"/>
  <c r="FB43"/>
  <c r="FC43" s="1"/>
  <c r="FD43" s="1"/>
  <c r="HS43"/>
  <c r="GW52"/>
  <c r="DB52"/>
  <c r="IW53"/>
  <c r="GX31"/>
  <c r="FW52"/>
  <c r="FW31"/>
  <c r="AM11"/>
  <c r="EE11"/>
  <c r="KD11"/>
  <c r="BJ25"/>
  <c r="BK25" s="1"/>
  <c r="BL25" s="1"/>
  <c r="IW69"/>
  <c r="DB71"/>
  <c r="FW71"/>
  <c r="JH39"/>
  <c r="EP40"/>
  <c r="AB44"/>
  <c r="GH44"/>
  <c r="HS45"/>
  <c r="GH46"/>
  <c r="BJ48"/>
  <c r="BK48" s="1"/>
  <c r="BL48" s="1"/>
  <c r="GW48"/>
  <c r="DB48"/>
  <c r="JS48"/>
  <c r="FL56"/>
  <c r="AX58"/>
  <c r="GW58"/>
  <c r="FA58"/>
  <c r="JH60"/>
  <c r="BI61"/>
  <c r="AC62"/>
  <c r="AD62" s="1"/>
  <c r="AE62" s="1"/>
  <c r="EQ62"/>
  <c r="ER62" s="1"/>
  <c r="ES62" s="1"/>
  <c r="IL62"/>
  <c r="AM3"/>
  <c r="FL3"/>
  <c r="JH4"/>
  <c r="BI14"/>
  <c r="AC15"/>
  <c r="AD15" s="1"/>
  <c r="AE15" s="1"/>
  <c r="EQ15"/>
  <c r="ER15" s="1"/>
  <c r="ES15" s="1"/>
  <c r="IL15"/>
  <c r="AM21"/>
  <c r="FL21"/>
  <c r="JH22"/>
  <c r="DB29"/>
  <c r="FW29"/>
  <c r="DB33"/>
  <c r="FW33"/>
  <c r="DM37"/>
  <c r="BI40"/>
  <c r="AB46"/>
  <c r="BT49"/>
  <c r="CF49"/>
  <c r="CG49" s="1"/>
  <c r="CH49" s="1"/>
  <c r="DB50"/>
  <c r="FW50"/>
  <c r="IW52"/>
  <c r="AX55"/>
  <c r="DN55"/>
  <c r="DO55" s="1"/>
  <c r="DP55" s="1"/>
  <c r="AM56"/>
  <c r="GW57"/>
  <c r="IW42"/>
  <c r="FA47"/>
  <c r="JI47"/>
  <c r="JJ47" s="1"/>
  <c r="JK47" s="1"/>
  <c r="BT57"/>
  <c r="CF57"/>
  <c r="CG57" s="1"/>
  <c r="CH57" s="1"/>
  <c r="BT64"/>
  <c r="HS65"/>
  <c r="DB53"/>
  <c r="FW53"/>
  <c r="DB54"/>
  <c r="FW54"/>
  <c r="FL55"/>
  <c r="IX55"/>
  <c r="IY55" s="1"/>
  <c r="IZ55" s="1"/>
  <c r="AB57"/>
  <c r="EP57"/>
  <c r="JT57"/>
  <c r="JU57" s="1"/>
  <c r="JV57" s="1"/>
  <c r="GX58"/>
  <c r="AM59"/>
  <c r="FL59"/>
  <c r="KD5"/>
  <c r="GW7"/>
  <c r="DM7"/>
  <c r="AX9"/>
  <c r="DN9"/>
  <c r="DO9" s="1"/>
  <c r="DP9" s="1"/>
  <c r="GW10"/>
  <c r="FB10"/>
  <c r="FC10" s="1"/>
  <c r="FD10" s="1"/>
  <c r="HS10"/>
  <c r="JH13"/>
  <c r="AM16"/>
  <c r="GW16"/>
  <c r="FL16"/>
  <c r="FX16"/>
  <c r="FY16" s="1"/>
  <c r="FZ16" s="1"/>
  <c r="GH16"/>
  <c r="HT16"/>
  <c r="HU16" s="1"/>
  <c r="HV16" s="1"/>
  <c r="GW17"/>
  <c r="DM17"/>
  <c r="BI23"/>
  <c r="EP23"/>
  <c r="FL24"/>
  <c r="IX24"/>
  <c r="IY24" s="1"/>
  <c r="IZ24" s="1"/>
  <c r="DB28"/>
  <c r="JS28"/>
  <c r="AB72"/>
  <c r="FL72"/>
  <c r="IW29"/>
  <c r="AX30"/>
  <c r="FA30"/>
  <c r="IW31"/>
  <c r="AX32"/>
  <c r="FA32"/>
  <c r="IW33"/>
  <c r="AX34"/>
  <c r="FA34"/>
  <c r="IW35"/>
  <c r="AX36"/>
  <c r="FA36"/>
  <c r="JH37"/>
  <c r="AM38"/>
  <c r="GW38"/>
  <c r="FL38"/>
  <c r="FX38"/>
  <c r="FY38" s="1"/>
  <c r="FZ38" s="1"/>
  <c r="GH38"/>
  <c r="HT38"/>
  <c r="HU38" s="1"/>
  <c r="HV38" s="1"/>
  <c r="GW39"/>
  <c r="DM39"/>
  <c r="GX40"/>
  <c r="CE41"/>
  <c r="IW41"/>
  <c r="DB42"/>
  <c r="FW42"/>
  <c r="BJ43"/>
  <c r="BK43" s="1"/>
  <c r="BL43" s="1"/>
  <c r="DB43"/>
  <c r="JS43"/>
  <c r="BT44"/>
  <c r="EE44"/>
  <c r="JS45"/>
  <c r="BT46"/>
  <c r="EE46"/>
  <c r="BI47"/>
  <c r="FB48"/>
  <c r="FC48" s="1"/>
  <c r="FD48" s="1"/>
  <c r="HS48"/>
  <c r="AB49"/>
  <c r="EP49"/>
  <c r="IW50"/>
  <c r="AX51"/>
  <c r="FA51"/>
  <c r="GW60"/>
  <c r="DM60"/>
  <c r="FA61"/>
  <c r="JI61"/>
  <c r="JJ61" s="1"/>
  <c r="JK61" s="1"/>
  <c r="BU62"/>
  <c r="BV62" s="1"/>
  <c r="BW62" s="1"/>
  <c r="CE62"/>
  <c r="GX62"/>
  <c r="KD62"/>
  <c r="GX63"/>
  <c r="AB64"/>
  <c r="GX64"/>
  <c r="JH65"/>
  <c r="BI66"/>
  <c r="EP66"/>
  <c r="DN22"/>
  <c r="DO22" s="1"/>
  <c r="DP22" s="1"/>
  <c r="DM22"/>
  <c r="DM24"/>
  <c r="DN24"/>
  <c r="DO24" s="1"/>
  <c r="DP24" s="1"/>
  <c r="EE25"/>
  <c r="EF25"/>
  <c r="EG25" s="1"/>
  <c r="EH25" s="1"/>
  <c r="AY26"/>
  <c r="AZ26" s="1"/>
  <c r="BA26" s="1"/>
  <c r="AX26"/>
  <c r="AY28"/>
  <c r="AZ28" s="1"/>
  <c r="BA28" s="1"/>
  <c r="AX28"/>
  <c r="HT28"/>
  <c r="HU28" s="1"/>
  <c r="HV28" s="1"/>
  <c r="HS28"/>
  <c r="FM68"/>
  <c r="FN68" s="1"/>
  <c r="FO68" s="1"/>
  <c r="FL68"/>
  <c r="GI68"/>
  <c r="GJ68" s="1"/>
  <c r="GK68" s="1"/>
  <c r="GH68"/>
  <c r="DC69"/>
  <c r="DD69" s="1"/>
  <c r="DE69" s="1"/>
  <c r="DB69"/>
  <c r="AC70"/>
  <c r="AD70" s="1"/>
  <c r="AB70"/>
  <c r="IX71"/>
  <c r="IY71" s="1"/>
  <c r="IZ71" s="1"/>
  <c r="IW71"/>
  <c r="AM2"/>
  <c r="FL2"/>
  <c r="GX3"/>
  <c r="GW4"/>
  <c r="DM4"/>
  <c r="CE5"/>
  <c r="IL5"/>
  <c r="AM6"/>
  <c r="FL6"/>
  <c r="JH7"/>
  <c r="BI8"/>
  <c r="EP8"/>
  <c r="FL9"/>
  <c r="IX9"/>
  <c r="IY9" s="1"/>
  <c r="IZ9" s="1"/>
  <c r="BJ10"/>
  <c r="BK10" s="1"/>
  <c r="BL10" s="1"/>
  <c r="DB10"/>
  <c r="JS10"/>
  <c r="GH11"/>
  <c r="IM11"/>
  <c r="IN11" s="1"/>
  <c r="IO11" s="1"/>
  <c r="AM12"/>
  <c r="GW12"/>
  <c r="FL12"/>
  <c r="FX12"/>
  <c r="FY12" s="1"/>
  <c r="FZ12" s="1"/>
  <c r="GH12"/>
  <c r="HT12"/>
  <c r="HU12" s="1"/>
  <c r="HV12" s="1"/>
  <c r="GW13"/>
  <c r="DM13"/>
  <c r="HS13"/>
  <c r="FA14"/>
  <c r="JI14"/>
  <c r="JJ14" s="1"/>
  <c r="JK14" s="1"/>
  <c r="BU15"/>
  <c r="BV15" s="1"/>
  <c r="BW15" s="1"/>
  <c r="CE15"/>
  <c r="KD15"/>
  <c r="GX16"/>
  <c r="JS17"/>
  <c r="BT18"/>
  <c r="CF18"/>
  <c r="CG18" s="1"/>
  <c r="CH18" s="1"/>
  <c r="GX18"/>
  <c r="GW18"/>
  <c r="JH19"/>
  <c r="KE20"/>
  <c r="KF20" s="1"/>
  <c r="KG20" s="1"/>
  <c r="KD20"/>
  <c r="AY24"/>
  <c r="AZ24" s="1"/>
  <c r="BA24" s="1"/>
  <c r="AX24"/>
  <c r="IX25"/>
  <c r="IY25" s="1"/>
  <c r="IZ25" s="1"/>
  <c r="IW25"/>
  <c r="IX26"/>
  <c r="IY26" s="1"/>
  <c r="IZ26" s="1"/>
  <c r="IW26"/>
  <c r="FA28"/>
  <c r="FB28"/>
  <c r="FC28" s="1"/>
  <c r="FD28" s="1"/>
  <c r="AC68"/>
  <c r="AD68" s="1"/>
  <c r="AE68" s="1"/>
  <c r="AB68"/>
  <c r="FW68"/>
  <c r="FX68"/>
  <c r="FY68" s="1"/>
  <c r="FZ68" s="1"/>
  <c r="HS68"/>
  <c r="HT68"/>
  <c r="HU68" s="1"/>
  <c r="HV68" s="1"/>
  <c r="FX69"/>
  <c r="FY69" s="1"/>
  <c r="FZ69" s="1"/>
  <c r="FW69"/>
  <c r="FM70"/>
  <c r="FN70" s="1"/>
  <c r="FO70" s="1"/>
  <c r="FL70"/>
  <c r="CE20"/>
  <c r="IL20"/>
  <c r="GW28"/>
  <c r="GX21"/>
  <c r="GW22"/>
  <c r="GX23"/>
  <c r="GW68"/>
  <c r="HS29"/>
  <c r="JS29"/>
  <c r="AB30"/>
  <c r="BT30"/>
  <c r="EE30"/>
  <c r="GH30"/>
  <c r="HS31"/>
  <c r="JS31"/>
  <c r="AB32"/>
  <c r="BT32"/>
  <c r="EE32"/>
  <c r="GH32"/>
  <c r="HS33"/>
  <c r="JS33"/>
  <c r="AB34"/>
  <c r="BT34"/>
  <c r="EE34"/>
  <c r="GH34"/>
  <c r="HS35"/>
  <c r="JS35"/>
  <c r="AB36"/>
  <c r="BT36"/>
  <c r="EE36"/>
  <c r="GH36"/>
  <c r="CE37"/>
  <c r="IL37"/>
  <c r="KD37"/>
  <c r="BI38"/>
  <c r="EP38"/>
  <c r="CE39"/>
  <c r="IL39"/>
  <c r="KD39"/>
  <c r="AM40"/>
  <c r="FL40"/>
  <c r="DM41"/>
  <c r="HS41"/>
  <c r="JS41"/>
  <c r="HS42"/>
  <c r="JS42"/>
  <c r="EF43"/>
  <c r="EG43" s="1"/>
  <c r="EH43" s="1"/>
  <c r="IW43"/>
  <c r="AX44"/>
  <c r="FA44"/>
  <c r="DB45"/>
  <c r="FW45"/>
  <c r="IW45"/>
  <c r="AX46"/>
  <c r="FA46"/>
  <c r="AM47"/>
  <c r="EE47"/>
  <c r="GH47"/>
  <c r="IM47"/>
  <c r="IN47" s="1"/>
  <c r="IO47" s="1"/>
  <c r="KE47"/>
  <c r="KF47" s="1"/>
  <c r="KG47" s="1"/>
  <c r="EF48"/>
  <c r="EG48" s="1"/>
  <c r="EH48" s="1"/>
  <c r="IW48"/>
  <c r="AX49"/>
  <c r="DN49"/>
  <c r="DO49" s="1"/>
  <c r="DP49" s="1"/>
  <c r="FL49"/>
  <c r="FX49"/>
  <c r="FY49" s="1"/>
  <c r="FZ49" s="1"/>
  <c r="GH49"/>
  <c r="HS50"/>
  <c r="JS50"/>
  <c r="AB51"/>
  <c r="BT51"/>
  <c r="EE51"/>
  <c r="GH51"/>
  <c r="HS52"/>
  <c r="JS52"/>
  <c r="HS53"/>
  <c r="JS53"/>
  <c r="HT54"/>
  <c r="HU54" s="1"/>
  <c r="HV54" s="1"/>
  <c r="AB55"/>
  <c r="BT55"/>
  <c r="CF55"/>
  <c r="CG55" s="1"/>
  <c r="CH55" s="1"/>
  <c r="GX55"/>
  <c r="EP55"/>
  <c r="GW55"/>
  <c r="JT55"/>
  <c r="JU55" s="1"/>
  <c r="JV55" s="1"/>
  <c r="BI56"/>
  <c r="EP56"/>
  <c r="GW56"/>
  <c r="AX57"/>
  <c r="DN57"/>
  <c r="DO57" s="1"/>
  <c r="DP57" s="1"/>
  <c r="FL57"/>
  <c r="IX57"/>
  <c r="IY57" s="1"/>
  <c r="IZ57" s="1"/>
  <c r="AB58"/>
  <c r="BT58"/>
  <c r="EE58"/>
  <c r="BI59"/>
  <c r="EP59"/>
  <c r="GW59"/>
  <c r="CE60"/>
  <c r="GX60"/>
  <c r="IL60"/>
  <c r="KD60"/>
  <c r="AM61"/>
  <c r="EE61"/>
  <c r="GH61"/>
  <c r="IM61"/>
  <c r="IN61" s="1"/>
  <c r="IO61" s="1"/>
  <c r="KE61"/>
  <c r="KF61" s="1"/>
  <c r="KG61" s="1"/>
  <c r="AY62"/>
  <c r="AZ62" s="1"/>
  <c r="BA62" s="1"/>
  <c r="GW62"/>
  <c r="DM62"/>
  <c r="FM62"/>
  <c r="FN62" s="1"/>
  <c r="FO62" s="1"/>
  <c r="FW62"/>
  <c r="GI62"/>
  <c r="GJ62" s="1"/>
  <c r="GK62" s="1"/>
  <c r="JH62"/>
  <c r="BI63"/>
  <c r="EP63"/>
  <c r="GW63"/>
  <c r="IL63"/>
  <c r="AX64"/>
  <c r="FA64"/>
  <c r="DB65"/>
  <c r="FW65"/>
  <c r="IL65"/>
  <c r="KD65"/>
  <c r="AM66"/>
  <c r="FL66"/>
  <c r="GW40"/>
  <c r="FW67"/>
  <c r="GX2"/>
  <c r="HH2"/>
  <c r="MK2"/>
  <c r="HH3"/>
  <c r="MK3"/>
  <c r="MK4"/>
  <c r="HH6"/>
  <c r="MK6"/>
  <c r="MK7"/>
  <c r="HH9"/>
  <c r="MK9"/>
  <c r="MK10"/>
  <c r="HH11"/>
  <c r="MK11"/>
  <c r="MK12"/>
  <c r="MK13"/>
  <c r="MK16"/>
  <c r="MK17"/>
  <c r="MK19"/>
  <c r="HZ21"/>
  <c r="IA21" s="1"/>
  <c r="MK21"/>
  <c r="MK22"/>
  <c r="HH24"/>
  <c r="MK24"/>
  <c r="DN26"/>
  <c r="DO26" s="1"/>
  <c r="DP26" s="1"/>
  <c r="DM26"/>
  <c r="JT26"/>
  <c r="JU26" s="1"/>
  <c r="JV26" s="1"/>
  <c r="JS26"/>
  <c r="BU28"/>
  <c r="BV28" s="1"/>
  <c r="BW28" s="1"/>
  <c r="BT28"/>
  <c r="IX28"/>
  <c r="IY28" s="1"/>
  <c r="IZ28" s="1"/>
  <c r="IW28"/>
  <c r="AY68"/>
  <c r="AZ68" s="1"/>
  <c r="BA68" s="1"/>
  <c r="AX68"/>
  <c r="HT69"/>
  <c r="HU69" s="1"/>
  <c r="HV69" s="1"/>
  <c r="HS69"/>
  <c r="AY70"/>
  <c r="AZ70" s="1"/>
  <c r="BA70" s="1"/>
  <c r="AX70"/>
  <c r="BU71"/>
  <c r="BV71" s="1"/>
  <c r="BW71" s="1"/>
  <c r="BT71"/>
  <c r="EQ72"/>
  <c r="ER72" s="1"/>
  <c r="ES72" s="1"/>
  <c r="EP72"/>
  <c r="BI2"/>
  <c r="EP2"/>
  <c r="GW2"/>
  <c r="BI3"/>
  <c r="EP3"/>
  <c r="GW3"/>
  <c r="CE4"/>
  <c r="IL4"/>
  <c r="KD4"/>
  <c r="GW5"/>
  <c r="DM5"/>
  <c r="JH5"/>
  <c r="BI6"/>
  <c r="EP6"/>
  <c r="GW6"/>
  <c r="CE7"/>
  <c r="IL7"/>
  <c r="KD7"/>
  <c r="AM8"/>
  <c r="FL8"/>
  <c r="AB9"/>
  <c r="BT9"/>
  <c r="CF9"/>
  <c r="CG9" s="1"/>
  <c r="CH9" s="1"/>
  <c r="GX9"/>
  <c r="EP9"/>
  <c r="GW9"/>
  <c r="JT9"/>
  <c r="JU9" s="1"/>
  <c r="JV9" s="1"/>
  <c r="EF10"/>
  <c r="EG10" s="1"/>
  <c r="EH10" s="1"/>
  <c r="IW10"/>
  <c r="BI11"/>
  <c r="FA11"/>
  <c r="JI11"/>
  <c r="JJ11" s="1"/>
  <c r="JK11" s="1"/>
  <c r="BI12"/>
  <c r="EP12"/>
  <c r="CE13"/>
  <c r="IL13"/>
  <c r="KD13"/>
  <c r="AM14"/>
  <c r="EE14"/>
  <c r="GH14"/>
  <c r="IM14"/>
  <c r="IN14" s="1"/>
  <c r="IO14" s="1"/>
  <c r="KE14"/>
  <c r="KF14" s="1"/>
  <c r="KG14" s="1"/>
  <c r="AY15"/>
  <c r="AZ15" s="1"/>
  <c r="BA15" s="1"/>
  <c r="GW15"/>
  <c r="DM15"/>
  <c r="FM15"/>
  <c r="FN15" s="1"/>
  <c r="FO15" s="1"/>
  <c r="FW15"/>
  <c r="GI15"/>
  <c r="GJ15" s="1"/>
  <c r="GK15" s="1"/>
  <c r="JH15"/>
  <c r="BI16"/>
  <c r="EP16"/>
  <c r="CE17"/>
  <c r="IW17"/>
  <c r="AX18"/>
  <c r="DN18"/>
  <c r="DO18" s="1"/>
  <c r="DP18" s="1"/>
  <c r="FL18"/>
  <c r="CE19"/>
  <c r="GX19"/>
  <c r="IL19"/>
  <c r="KD19"/>
  <c r="GW20"/>
  <c r="DM20"/>
  <c r="JH20"/>
  <c r="BI21"/>
  <c r="EP21"/>
  <c r="GW21"/>
  <c r="CE22"/>
  <c r="GX22"/>
  <c r="IL22"/>
  <c r="KD22"/>
  <c r="AM23"/>
  <c r="FL23"/>
  <c r="AB24"/>
  <c r="BT24"/>
  <c r="CF24"/>
  <c r="CG24" s="1"/>
  <c r="CH24" s="1"/>
  <c r="GX24"/>
  <c r="EP24"/>
  <c r="GW24"/>
  <c r="JT24"/>
  <c r="JU24" s="1"/>
  <c r="JV24" s="1"/>
  <c r="AN25"/>
  <c r="AO25" s="1"/>
  <c r="AP25" s="1"/>
  <c r="CF25"/>
  <c r="CG25" s="1"/>
  <c r="CH25" s="1"/>
  <c r="FB25"/>
  <c r="FC25" s="1"/>
  <c r="FD25" s="1"/>
  <c r="HS25"/>
  <c r="JS25"/>
  <c r="BT26"/>
  <c r="GX72"/>
  <c r="MK5"/>
  <c r="HH8"/>
  <c r="MK8"/>
  <c r="HH14"/>
  <c r="MK14"/>
  <c r="MK15"/>
  <c r="HZ18"/>
  <c r="IA18" s="1"/>
  <c r="MK18"/>
  <c r="MK20"/>
  <c r="HZ23"/>
  <c r="IA23" s="1"/>
  <c r="MK23"/>
  <c r="HZ25"/>
  <c r="IB25" s="1"/>
  <c r="IC25" s="1"/>
  <c r="ID25" s="1"/>
  <c r="MK25"/>
  <c r="MK26"/>
  <c r="HH26"/>
  <c r="EE28"/>
  <c r="EF28"/>
  <c r="EG28" s="1"/>
  <c r="EH28" s="1"/>
  <c r="EQ68"/>
  <c r="ER68" s="1"/>
  <c r="ES68" s="1"/>
  <c r="EP68"/>
  <c r="BU69"/>
  <c r="BV69" s="1"/>
  <c r="BW69" s="1"/>
  <c r="BT69"/>
  <c r="EQ70"/>
  <c r="ER70" s="1"/>
  <c r="ES70" s="1"/>
  <c r="EP70"/>
  <c r="HT71"/>
  <c r="HU71" s="1"/>
  <c r="HV71" s="1"/>
  <c r="HS71"/>
  <c r="AY72"/>
  <c r="AZ72" s="1"/>
  <c r="BA72" s="1"/>
  <c r="AX72"/>
  <c r="GW8"/>
  <c r="GW23"/>
  <c r="HZ29"/>
  <c r="IB29" s="1"/>
  <c r="IC29" s="1"/>
  <c r="ID29" s="1"/>
  <c r="MK29"/>
  <c r="HZ31"/>
  <c r="IB31" s="1"/>
  <c r="IC31" s="1"/>
  <c r="ID31" s="1"/>
  <c r="MK31"/>
  <c r="HZ33"/>
  <c r="IB33" s="1"/>
  <c r="IC33" s="1"/>
  <c r="ID33" s="1"/>
  <c r="MK33"/>
  <c r="HZ35"/>
  <c r="MK35"/>
  <c r="HH38"/>
  <c r="MK38"/>
  <c r="HH40"/>
  <c r="MK40"/>
  <c r="HZ41"/>
  <c r="IB41" s="1"/>
  <c r="IC41" s="1"/>
  <c r="ID41" s="1"/>
  <c r="MK41"/>
  <c r="HZ42"/>
  <c r="IB42" s="1"/>
  <c r="IC42" s="1"/>
  <c r="ID42" s="1"/>
  <c r="MK42"/>
  <c r="HZ43"/>
  <c r="IB43" s="1"/>
  <c r="IC43" s="1"/>
  <c r="ID43" s="1"/>
  <c r="MK43"/>
  <c r="HZ45"/>
  <c r="IA45" s="1"/>
  <c r="MK45"/>
  <c r="HZ48"/>
  <c r="IB48" s="1"/>
  <c r="IC48" s="1"/>
  <c r="ID48" s="1"/>
  <c r="MK48"/>
  <c r="HZ50"/>
  <c r="IA50" s="1"/>
  <c r="MK50"/>
  <c r="HZ52"/>
  <c r="IA52" s="1"/>
  <c r="MK52"/>
  <c r="HZ53"/>
  <c r="IA53" s="1"/>
  <c r="MK53"/>
  <c r="HH54"/>
  <c r="MK54"/>
  <c r="HH55"/>
  <c r="MK55"/>
  <c r="HH56"/>
  <c r="MK56"/>
  <c r="HH57"/>
  <c r="MK57"/>
  <c r="HK58"/>
  <c r="HZ59"/>
  <c r="IA59" s="1"/>
  <c r="MK59"/>
  <c r="HK63"/>
  <c r="HK64"/>
  <c r="HZ65"/>
  <c r="IB65" s="1"/>
  <c r="IC65" s="1"/>
  <c r="ID65" s="1"/>
  <c r="MK65"/>
  <c r="HZ66"/>
  <c r="IA66" s="1"/>
  <c r="MK66"/>
  <c r="DS29"/>
  <c r="GO29" s="1"/>
  <c r="DS31"/>
  <c r="GO31" s="1"/>
  <c r="DS33"/>
  <c r="GO33" s="1"/>
  <c r="DS35"/>
  <c r="GO35" s="1"/>
  <c r="GX37"/>
  <c r="CR41"/>
  <c r="CS41" s="1"/>
  <c r="DS42"/>
  <c r="GU42" s="1"/>
  <c r="DS43"/>
  <c r="DU43" s="1"/>
  <c r="DV43" s="1"/>
  <c r="DS45"/>
  <c r="GO45" s="1"/>
  <c r="DS48"/>
  <c r="DU48" s="1"/>
  <c r="DV48" s="1"/>
  <c r="DS50"/>
  <c r="GU50" s="1"/>
  <c r="DS52"/>
  <c r="GU52" s="1"/>
  <c r="DS53"/>
  <c r="GU53" s="1"/>
  <c r="DS54"/>
  <c r="GO54" s="1"/>
  <c r="HZ58"/>
  <c r="IA58" s="1"/>
  <c r="CR59"/>
  <c r="HZ64"/>
  <c r="IA64" s="1"/>
  <c r="DS65"/>
  <c r="DT65" s="1"/>
  <c r="CR66"/>
  <c r="CS66" s="1"/>
  <c r="GW66"/>
  <c r="CE67"/>
  <c r="DM67"/>
  <c r="IL67"/>
  <c r="JH67"/>
  <c r="KD67"/>
  <c r="HZ28"/>
  <c r="IB28" s="1"/>
  <c r="IC28" s="1"/>
  <c r="ID28" s="1"/>
  <c r="MK28"/>
  <c r="HZ30"/>
  <c r="IA30" s="1"/>
  <c r="MK30"/>
  <c r="HZ32"/>
  <c r="IB32" s="1"/>
  <c r="IC32" s="1"/>
  <c r="ID32" s="1"/>
  <c r="MK32"/>
  <c r="HZ34"/>
  <c r="IA34" s="1"/>
  <c r="MK34"/>
  <c r="HZ36"/>
  <c r="IB36" s="1"/>
  <c r="IC36" s="1"/>
  <c r="ID36" s="1"/>
  <c r="MK36"/>
  <c r="HZ37"/>
  <c r="IB37" s="1"/>
  <c r="IC37" s="1"/>
  <c r="ID37" s="1"/>
  <c r="MK37"/>
  <c r="HZ39"/>
  <c r="IA39" s="1"/>
  <c r="MK39"/>
  <c r="HZ44"/>
  <c r="IA44" s="1"/>
  <c r="MK44"/>
  <c r="HZ46"/>
  <c r="IB46" s="1"/>
  <c r="IC46" s="1"/>
  <c r="ID46" s="1"/>
  <c r="MK46"/>
  <c r="HH47"/>
  <c r="MK47"/>
  <c r="HH49"/>
  <c r="MK49"/>
  <c r="HH51"/>
  <c r="MK51"/>
  <c r="HH58"/>
  <c r="MK58"/>
  <c r="HZ60"/>
  <c r="IB60" s="1"/>
  <c r="IC60" s="1"/>
  <c r="ID60" s="1"/>
  <c r="MK60"/>
  <c r="HH61"/>
  <c r="MK61"/>
  <c r="HZ62"/>
  <c r="IB62" s="1"/>
  <c r="IC62" s="1"/>
  <c r="ID62" s="1"/>
  <c r="MK62"/>
  <c r="HS63"/>
  <c r="MK63"/>
  <c r="HH64"/>
  <c r="MK64"/>
  <c r="HZ67"/>
  <c r="IB67" s="1"/>
  <c r="IC67" s="1"/>
  <c r="ID67" s="1"/>
  <c r="MK67"/>
  <c r="GW26"/>
  <c r="GX26"/>
  <c r="GW70"/>
  <c r="CE29"/>
  <c r="DM29"/>
  <c r="HH29"/>
  <c r="IL29"/>
  <c r="JH29"/>
  <c r="KD29"/>
  <c r="AM30"/>
  <c r="BI30"/>
  <c r="CR30"/>
  <c r="GX30"/>
  <c r="EP30"/>
  <c r="FL30"/>
  <c r="GW30"/>
  <c r="CE31"/>
  <c r="DM31"/>
  <c r="HH31"/>
  <c r="IL31"/>
  <c r="JH31"/>
  <c r="KD31"/>
  <c r="AM32"/>
  <c r="BI32"/>
  <c r="CR32"/>
  <c r="CS32" s="1"/>
  <c r="GX32"/>
  <c r="EP32"/>
  <c r="FL32"/>
  <c r="GW32"/>
  <c r="CE33"/>
  <c r="DM33"/>
  <c r="HH33"/>
  <c r="IL33"/>
  <c r="JH33"/>
  <c r="KD33"/>
  <c r="AM34"/>
  <c r="BI34"/>
  <c r="CR34"/>
  <c r="CS34" s="1"/>
  <c r="GX34"/>
  <c r="EP34"/>
  <c r="FL34"/>
  <c r="GW34"/>
  <c r="CE35"/>
  <c r="DM35"/>
  <c r="HH35"/>
  <c r="IL35"/>
  <c r="JH35"/>
  <c r="KD35"/>
  <c r="AM36"/>
  <c r="BI36"/>
  <c r="CR36"/>
  <c r="CS36" s="1"/>
  <c r="GX36"/>
  <c r="EP36"/>
  <c r="FL36"/>
  <c r="GW36"/>
  <c r="DB37"/>
  <c r="DS37"/>
  <c r="DU37" s="1"/>
  <c r="DV37" s="1"/>
  <c r="DW37" s="1"/>
  <c r="FW37"/>
  <c r="HS37"/>
  <c r="IW37"/>
  <c r="JS37"/>
  <c r="AB38"/>
  <c r="AX38"/>
  <c r="BT38"/>
  <c r="EE38"/>
  <c r="FA38"/>
  <c r="HI38"/>
  <c r="HJ38" s="1"/>
  <c r="HZ38"/>
  <c r="IA38" s="1"/>
  <c r="DB39"/>
  <c r="DS39"/>
  <c r="DU39" s="1"/>
  <c r="DV39" s="1"/>
  <c r="FW39"/>
  <c r="HS39"/>
  <c r="IW39"/>
  <c r="JS39"/>
  <c r="AB40"/>
  <c r="AX40"/>
  <c r="BT40"/>
  <c r="EE40"/>
  <c r="FA40"/>
  <c r="GH40"/>
  <c r="GW41"/>
  <c r="DB41"/>
  <c r="DS41"/>
  <c r="GU41" s="1"/>
  <c r="FW41"/>
  <c r="GI41"/>
  <c r="GJ41" s="1"/>
  <c r="GK41" s="1"/>
  <c r="HH41"/>
  <c r="IL41"/>
  <c r="JH41"/>
  <c r="KD41"/>
  <c r="CE42"/>
  <c r="DM42"/>
  <c r="GX42"/>
  <c r="HH42"/>
  <c r="IL42"/>
  <c r="JH42"/>
  <c r="KD42"/>
  <c r="AC43"/>
  <c r="AD43" s="1"/>
  <c r="AE43" s="1"/>
  <c r="AY43"/>
  <c r="AZ43" s="1"/>
  <c r="BA43" s="1"/>
  <c r="BU43"/>
  <c r="BV43" s="1"/>
  <c r="BW43" s="1"/>
  <c r="CE43"/>
  <c r="DM43"/>
  <c r="EQ43"/>
  <c r="ER43" s="1"/>
  <c r="ES43" s="1"/>
  <c r="FM43"/>
  <c r="FN43" s="1"/>
  <c r="FO43" s="1"/>
  <c r="FW43"/>
  <c r="GI43"/>
  <c r="GJ43" s="1"/>
  <c r="GK43" s="1"/>
  <c r="HH43"/>
  <c r="IL43"/>
  <c r="JH43"/>
  <c r="KD43"/>
  <c r="AM44"/>
  <c r="BI44"/>
  <c r="CR44"/>
  <c r="CS44" s="1"/>
  <c r="GX44"/>
  <c r="EP44"/>
  <c r="FL44"/>
  <c r="GW44"/>
  <c r="CE45"/>
  <c r="DM45"/>
  <c r="HH45"/>
  <c r="IL45"/>
  <c r="JH45"/>
  <c r="KD45"/>
  <c r="AM46"/>
  <c r="BI46"/>
  <c r="CR46"/>
  <c r="CS46" s="1"/>
  <c r="GX46"/>
  <c r="EP46"/>
  <c r="FL46"/>
  <c r="GW46"/>
  <c r="AB47"/>
  <c r="AX47"/>
  <c r="BT47"/>
  <c r="CF47"/>
  <c r="CG47" s="1"/>
  <c r="CH47" s="1"/>
  <c r="GX47"/>
  <c r="DN47"/>
  <c r="DO47" s="1"/>
  <c r="DP47" s="1"/>
  <c r="EP47"/>
  <c r="FL47"/>
  <c r="GW47"/>
  <c r="IX47"/>
  <c r="IY47" s="1"/>
  <c r="IZ47" s="1"/>
  <c r="JT47"/>
  <c r="JU47" s="1"/>
  <c r="JV47" s="1"/>
  <c r="BU48"/>
  <c r="BV48" s="1"/>
  <c r="BW48" s="1"/>
  <c r="CE48"/>
  <c r="DM48"/>
  <c r="EQ48"/>
  <c r="ER48" s="1"/>
  <c r="ES48" s="1"/>
  <c r="FM48"/>
  <c r="FN48" s="1"/>
  <c r="FO48" s="1"/>
  <c r="FW48"/>
  <c r="GI48"/>
  <c r="GJ48" s="1"/>
  <c r="GK48" s="1"/>
  <c r="HH48"/>
  <c r="IL48"/>
  <c r="JH48"/>
  <c r="KD48"/>
  <c r="AM49"/>
  <c r="BI49"/>
  <c r="EE49"/>
  <c r="FA49"/>
  <c r="GW49"/>
  <c r="CR50"/>
  <c r="CS50" s="1"/>
  <c r="CE50"/>
  <c r="DM50"/>
  <c r="HH50"/>
  <c r="IL50"/>
  <c r="JH50"/>
  <c r="KD50"/>
  <c r="AM51"/>
  <c r="BI51"/>
  <c r="GX51"/>
  <c r="EP51"/>
  <c r="FL51"/>
  <c r="GW51"/>
  <c r="CR52"/>
  <c r="CS52" s="1"/>
  <c r="CE52"/>
  <c r="DM52"/>
  <c r="HH52"/>
  <c r="IL52"/>
  <c r="JH52"/>
  <c r="KD52"/>
  <c r="CR53"/>
  <c r="CS53" s="1"/>
  <c r="CE53"/>
  <c r="DM53"/>
  <c r="HH53"/>
  <c r="IL53"/>
  <c r="JH53"/>
  <c r="KD53"/>
  <c r="CR54"/>
  <c r="CS54" s="1"/>
  <c r="CE54"/>
  <c r="DM54"/>
  <c r="HI54"/>
  <c r="HJ54" s="1"/>
  <c r="HZ54"/>
  <c r="IA54" s="1"/>
  <c r="AM55"/>
  <c r="BI55"/>
  <c r="EE55"/>
  <c r="FA55"/>
  <c r="GH55"/>
  <c r="IM55"/>
  <c r="IN55" s="1"/>
  <c r="IO55" s="1"/>
  <c r="JI55"/>
  <c r="JJ55" s="1"/>
  <c r="JK55" s="1"/>
  <c r="KE55"/>
  <c r="KF55" s="1"/>
  <c r="KG55" s="1"/>
  <c r="AB56"/>
  <c r="AX56"/>
  <c r="BT56"/>
  <c r="EE56"/>
  <c r="FA56"/>
  <c r="GH56"/>
  <c r="AM57"/>
  <c r="BI57"/>
  <c r="EE57"/>
  <c r="FA57"/>
  <c r="GH57"/>
  <c r="IM57"/>
  <c r="IN57" s="1"/>
  <c r="IO57" s="1"/>
  <c r="JI57"/>
  <c r="JJ57" s="1"/>
  <c r="JK57" s="1"/>
  <c r="KE57"/>
  <c r="KF57" s="1"/>
  <c r="KG57" s="1"/>
  <c r="AM58"/>
  <c r="BI58"/>
  <c r="EP58"/>
  <c r="FL58"/>
  <c r="FX58"/>
  <c r="FY58" s="1"/>
  <c r="FZ58" s="1"/>
  <c r="GH58"/>
  <c r="HT58"/>
  <c r="HU58" s="1"/>
  <c r="HV58" s="1"/>
  <c r="AB59"/>
  <c r="AX59"/>
  <c r="BT59"/>
  <c r="EE59"/>
  <c r="FA59"/>
  <c r="GH59"/>
  <c r="DB60"/>
  <c r="DS60"/>
  <c r="GO60" s="1"/>
  <c r="FW60"/>
  <c r="HS60"/>
  <c r="IW60"/>
  <c r="JS60"/>
  <c r="AB61"/>
  <c r="AX61"/>
  <c r="BT61"/>
  <c r="CF61"/>
  <c r="CG61" s="1"/>
  <c r="CH61" s="1"/>
  <c r="GX61"/>
  <c r="DN61"/>
  <c r="DO61" s="1"/>
  <c r="DP61" s="1"/>
  <c r="EP61"/>
  <c r="FL61"/>
  <c r="GW61"/>
  <c r="IX61"/>
  <c r="IY61" s="1"/>
  <c r="IZ61" s="1"/>
  <c r="JT61"/>
  <c r="JU61" s="1"/>
  <c r="JV61" s="1"/>
  <c r="BJ62"/>
  <c r="BK62" s="1"/>
  <c r="BL62" s="1"/>
  <c r="DB62"/>
  <c r="DS62"/>
  <c r="DU62" s="1"/>
  <c r="DV62" s="1"/>
  <c r="DW62" s="1"/>
  <c r="EF62"/>
  <c r="EG62" s="1"/>
  <c r="EH62" s="1"/>
  <c r="FB62"/>
  <c r="FC62" s="1"/>
  <c r="FD62" s="1"/>
  <c r="HS62"/>
  <c r="IW62"/>
  <c r="JS62"/>
  <c r="AB63"/>
  <c r="AX63"/>
  <c r="BT63"/>
  <c r="EE63"/>
  <c r="FA63"/>
  <c r="GH63"/>
  <c r="JH63"/>
  <c r="KD63"/>
  <c r="AM64"/>
  <c r="BI64"/>
  <c r="EP64"/>
  <c r="FL64"/>
  <c r="FX64"/>
  <c r="FY64" s="1"/>
  <c r="FZ64" s="1"/>
  <c r="GH64"/>
  <c r="HT64"/>
  <c r="HU64" s="1"/>
  <c r="HV64" s="1"/>
  <c r="CE65"/>
  <c r="DM65"/>
  <c r="GX65"/>
  <c r="HH65"/>
  <c r="IW65"/>
  <c r="JS65"/>
  <c r="AB66"/>
  <c r="AX66"/>
  <c r="BT66"/>
  <c r="EE66"/>
  <c r="FA66"/>
  <c r="GH66"/>
  <c r="DS67"/>
  <c r="GO67" s="1"/>
  <c r="AP77"/>
  <c r="IB77"/>
  <c r="IC77" s="1"/>
  <c r="ID77" s="1"/>
  <c r="IA77"/>
  <c r="AP79"/>
  <c r="IB79"/>
  <c r="IC79" s="1"/>
  <c r="ID79" s="1"/>
  <c r="IA79"/>
  <c r="AP81"/>
  <c r="HI75"/>
  <c r="HJ75" s="1"/>
  <c r="HT75"/>
  <c r="HU75" s="1"/>
  <c r="HV75" s="1"/>
  <c r="HZ75"/>
  <c r="AP76"/>
  <c r="CN76"/>
  <c r="IA76"/>
  <c r="IB76"/>
  <c r="IC76" s="1"/>
  <c r="ID76" s="1"/>
  <c r="AP78"/>
  <c r="CN78"/>
  <c r="IA78"/>
  <c r="IB78"/>
  <c r="IC78" s="1"/>
  <c r="ID78" s="1"/>
  <c r="AP80"/>
  <c r="CN80"/>
  <c r="AB76"/>
  <c r="AM76"/>
  <c r="AX76"/>
  <c r="BI76"/>
  <c r="BT76"/>
  <c r="CL76"/>
  <c r="CM76" s="1"/>
  <c r="DT76"/>
  <c r="EE76"/>
  <c r="EP76"/>
  <c r="FA76"/>
  <c r="FL76"/>
  <c r="GH76"/>
  <c r="HI76"/>
  <c r="HJ76" s="1"/>
  <c r="CE77"/>
  <c r="DB77"/>
  <c r="DM77"/>
  <c r="DS77"/>
  <c r="FW77"/>
  <c r="GX77"/>
  <c r="HH77"/>
  <c r="HS77"/>
  <c r="IL77"/>
  <c r="IW77"/>
  <c r="JH77"/>
  <c r="JS77"/>
  <c r="KD77"/>
  <c r="AB78"/>
  <c r="AM78"/>
  <c r="AX78"/>
  <c r="BI78"/>
  <c r="BT78"/>
  <c r="CL78"/>
  <c r="CM78" s="1"/>
  <c r="DT78"/>
  <c r="EE78"/>
  <c r="EP78"/>
  <c r="FA78"/>
  <c r="FL78"/>
  <c r="GH78"/>
  <c r="HI78"/>
  <c r="HJ78" s="1"/>
  <c r="CE79"/>
  <c r="DB79"/>
  <c r="DM79"/>
  <c r="DS79"/>
  <c r="FW79"/>
  <c r="GX79"/>
  <c r="HH79"/>
  <c r="HS79"/>
  <c r="IL79"/>
  <c r="IW79"/>
  <c r="JH79"/>
  <c r="JS79"/>
  <c r="KD79"/>
  <c r="AB80"/>
  <c r="AM80"/>
  <c r="AX80"/>
  <c r="BI80"/>
  <c r="BT80"/>
  <c r="CL80"/>
  <c r="CM80" s="1"/>
  <c r="EE80"/>
  <c r="EP80"/>
  <c r="FA80"/>
  <c r="FL80"/>
  <c r="GH80"/>
  <c r="GO80"/>
  <c r="CF81"/>
  <c r="CG81" s="1"/>
  <c r="CH81" s="1"/>
  <c r="DN81"/>
  <c r="DO81" s="1"/>
  <c r="DP81" s="1"/>
  <c r="IB81"/>
  <c r="IC81" s="1"/>
  <c r="ID81" s="1"/>
  <c r="IM81"/>
  <c r="IN81" s="1"/>
  <c r="IO81" s="1"/>
  <c r="IX81"/>
  <c r="IY81" s="1"/>
  <c r="IZ81" s="1"/>
  <c r="JI81"/>
  <c r="JJ81" s="1"/>
  <c r="JK81" s="1"/>
  <c r="JT81"/>
  <c r="JU81" s="1"/>
  <c r="JV81" s="1"/>
  <c r="KE81"/>
  <c r="KF81" s="1"/>
  <c r="KG81" s="1"/>
  <c r="DS81"/>
  <c r="DB81"/>
  <c r="AP82"/>
  <c r="CN82"/>
  <c r="IA82"/>
  <c r="IB82"/>
  <c r="IC82" s="1"/>
  <c r="ID82" s="1"/>
  <c r="GX76"/>
  <c r="CF77"/>
  <c r="CG77" s="1"/>
  <c r="CH77" s="1"/>
  <c r="HI77"/>
  <c r="HJ77" s="1"/>
  <c r="GX78"/>
  <c r="CF79"/>
  <c r="CG79" s="1"/>
  <c r="CH79" s="1"/>
  <c r="HI79"/>
  <c r="HJ79" s="1"/>
  <c r="DU80"/>
  <c r="DV80" s="1"/>
  <c r="CL81"/>
  <c r="CM81" s="1"/>
  <c r="HI80"/>
  <c r="HJ80" s="1"/>
  <c r="GX81"/>
  <c r="AB82"/>
  <c r="AM82"/>
  <c r="AX82"/>
  <c r="BI82"/>
  <c r="BT82"/>
  <c r="CL82"/>
  <c r="CM82" s="1"/>
  <c r="EE82"/>
  <c r="EP82"/>
  <c r="FA82"/>
  <c r="FL82"/>
  <c r="GH82"/>
  <c r="HI82"/>
  <c r="HJ82" s="1"/>
  <c r="GX82"/>
  <c r="AP51"/>
  <c r="AP55"/>
  <c r="DU56"/>
  <c r="DV56" s="1"/>
  <c r="AP57"/>
  <c r="AP58"/>
  <c r="AC50"/>
  <c r="AD50" s="1"/>
  <c r="AE50" s="1"/>
  <c r="AN50"/>
  <c r="AO50" s="1"/>
  <c r="AY50"/>
  <c r="AZ50" s="1"/>
  <c r="BA50" s="1"/>
  <c r="BJ50"/>
  <c r="BK50" s="1"/>
  <c r="BL50" s="1"/>
  <c r="BU50"/>
  <c r="BV50" s="1"/>
  <c r="BW50" s="1"/>
  <c r="EF50"/>
  <c r="EG50" s="1"/>
  <c r="EH50" s="1"/>
  <c r="EQ50"/>
  <c r="ER50" s="1"/>
  <c r="ES50" s="1"/>
  <c r="FB50"/>
  <c r="FC50" s="1"/>
  <c r="FD50" s="1"/>
  <c r="FM50"/>
  <c r="FN50" s="1"/>
  <c r="FO50" s="1"/>
  <c r="GI50"/>
  <c r="GJ50" s="1"/>
  <c r="GK50" s="1"/>
  <c r="GX50"/>
  <c r="CF51"/>
  <c r="CG51" s="1"/>
  <c r="CH51" s="1"/>
  <c r="CL51"/>
  <c r="CM51" s="1"/>
  <c r="CR51"/>
  <c r="DC51"/>
  <c r="DD51" s="1"/>
  <c r="DE51" s="1"/>
  <c r="DN51"/>
  <c r="DO51" s="1"/>
  <c r="DP51" s="1"/>
  <c r="FX51"/>
  <c r="FY51" s="1"/>
  <c r="FZ51" s="1"/>
  <c r="HI51"/>
  <c r="HJ51" s="1"/>
  <c r="HT51"/>
  <c r="HU51" s="1"/>
  <c r="HV51" s="1"/>
  <c r="HZ51"/>
  <c r="IM51"/>
  <c r="IN51" s="1"/>
  <c r="IO51" s="1"/>
  <c r="IX51"/>
  <c r="IY51" s="1"/>
  <c r="IZ51" s="1"/>
  <c r="JI51"/>
  <c r="JJ51" s="1"/>
  <c r="JK51" s="1"/>
  <c r="JT51"/>
  <c r="JU51" s="1"/>
  <c r="JV51" s="1"/>
  <c r="KE51"/>
  <c r="KF51" s="1"/>
  <c r="KG51" s="1"/>
  <c r="AC52"/>
  <c r="AD52" s="1"/>
  <c r="AE52" s="1"/>
  <c r="AN52"/>
  <c r="AO52" s="1"/>
  <c r="AY52"/>
  <c r="AZ52" s="1"/>
  <c r="BA52" s="1"/>
  <c r="BJ52"/>
  <c r="BK52" s="1"/>
  <c r="BL52" s="1"/>
  <c r="BU52"/>
  <c r="BV52" s="1"/>
  <c r="BW52" s="1"/>
  <c r="EF52"/>
  <c r="EG52" s="1"/>
  <c r="EH52" s="1"/>
  <c r="EQ52"/>
  <c r="ER52" s="1"/>
  <c r="ES52" s="1"/>
  <c r="FB52"/>
  <c r="FC52" s="1"/>
  <c r="FD52" s="1"/>
  <c r="FM52"/>
  <c r="FN52" s="1"/>
  <c r="FO52" s="1"/>
  <c r="GI52"/>
  <c r="GJ52" s="1"/>
  <c r="GK52" s="1"/>
  <c r="GO52"/>
  <c r="GX52"/>
  <c r="AC53"/>
  <c r="AD53" s="1"/>
  <c r="AE53" s="1"/>
  <c r="AN53"/>
  <c r="AO53" s="1"/>
  <c r="AY53"/>
  <c r="AZ53" s="1"/>
  <c r="BA53" s="1"/>
  <c r="BJ53"/>
  <c r="BK53" s="1"/>
  <c r="BL53" s="1"/>
  <c r="BU53"/>
  <c r="BV53" s="1"/>
  <c r="BW53" s="1"/>
  <c r="EF53"/>
  <c r="EG53" s="1"/>
  <c r="EH53" s="1"/>
  <c r="EQ53"/>
  <c r="ER53" s="1"/>
  <c r="ES53" s="1"/>
  <c r="FB53"/>
  <c r="FC53" s="1"/>
  <c r="FD53" s="1"/>
  <c r="FM53"/>
  <c r="FN53" s="1"/>
  <c r="FO53" s="1"/>
  <c r="GI53"/>
  <c r="GJ53" s="1"/>
  <c r="GK53" s="1"/>
  <c r="GX53"/>
  <c r="AC54"/>
  <c r="AD54" s="1"/>
  <c r="AE54" s="1"/>
  <c r="AN54"/>
  <c r="AO54" s="1"/>
  <c r="AY54"/>
  <c r="AZ54" s="1"/>
  <c r="BA54" s="1"/>
  <c r="BJ54"/>
  <c r="BK54" s="1"/>
  <c r="BL54" s="1"/>
  <c r="BU54"/>
  <c r="BV54" s="1"/>
  <c r="BW54" s="1"/>
  <c r="EF54"/>
  <c r="EG54" s="1"/>
  <c r="EH54" s="1"/>
  <c r="EQ54"/>
  <c r="ER54" s="1"/>
  <c r="ES54" s="1"/>
  <c r="FB54"/>
  <c r="FC54" s="1"/>
  <c r="FD54" s="1"/>
  <c r="FM54"/>
  <c r="FN54" s="1"/>
  <c r="FO54" s="1"/>
  <c r="GI54"/>
  <c r="GJ54" s="1"/>
  <c r="GK54" s="1"/>
  <c r="DS55"/>
  <c r="DB55"/>
  <c r="AP56"/>
  <c r="AM50"/>
  <c r="CL50"/>
  <c r="CM50" s="1"/>
  <c r="HI50"/>
  <c r="HJ50" s="1"/>
  <c r="DB51"/>
  <c r="AM52"/>
  <c r="CL52"/>
  <c r="CM52" s="1"/>
  <c r="DT52"/>
  <c r="HI52"/>
  <c r="HJ52" s="1"/>
  <c r="AM53"/>
  <c r="CL53"/>
  <c r="CM53" s="1"/>
  <c r="HI53"/>
  <c r="HJ53" s="1"/>
  <c r="AM54"/>
  <c r="CL54"/>
  <c r="CM54" s="1"/>
  <c r="IM54"/>
  <c r="IN54" s="1"/>
  <c r="IO54" s="1"/>
  <c r="IX54"/>
  <c r="IY54" s="1"/>
  <c r="IZ54" s="1"/>
  <c r="JI54"/>
  <c r="JJ54" s="1"/>
  <c r="JK54" s="1"/>
  <c r="JT54"/>
  <c r="JU54" s="1"/>
  <c r="JV54" s="1"/>
  <c r="KE54"/>
  <c r="KF54" s="1"/>
  <c r="KG54" s="1"/>
  <c r="CL55"/>
  <c r="CM55" s="1"/>
  <c r="CR55"/>
  <c r="FX55"/>
  <c r="FY55" s="1"/>
  <c r="FZ55" s="1"/>
  <c r="HI55"/>
  <c r="HJ55" s="1"/>
  <c r="HT55"/>
  <c r="HU55" s="1"/>
  <c r="HV55" s="1"/>
  <c r="HZ55"/>
  <c r="DS58"/>
  <c r="DB58"/>
  <c r="CS59"/>
  <c r="AP60"/>
  <c r="CT60"/>
  <c r="CN60"/>
  <c r="CF56"/>
  <c r="CG56" s="1"/>
  <c r="CH56" s="1"/>
  <c r="CL56"/>
  <c r="CM56" s="1"/>
  <c r="CR56"/>
  <c r="DC56"/>
  <c r="DD56" s="1"/>
  <c r="DE56" s="1"/>
  <c r="DN56"/>
  <c r="DO56" s="1"/>
  <c r="DP56" s="1"/>
  <c r="FX56"/>
  <c r="FY56" s="1"/>
  <c r="FZ56" s="1"/>
  <c r="HI56"/>
  <c r="HJ56" s="1"/>
  <c r="HT56"/>
  <c r="HU56" s="1"/>
  <c r="HV56" s="1"/>
  <c r="HZ56"/>
  <c r="IM56"/>
  <c r="IN56" s="1"/>
  <c r="IO56" s="1"/>
  <c r="IX56"/>
  <c r="IY56" s="1"/>
  <c r="IZ56" s="1"/>
  <c r="JI56"/>
  <c r="JJ56" s="1"/>
  <c r="JK56" s="1"/>
  <c r="JT56"/>
  <c r="JU56" s="1"/>
  <c r="JV56" s="1"/>
  <c r="KE56"/>
  <c r="KF56" s="1"/>
  <c r="KG56" s="1"/>
  <c r="CL58"/>
  <c r="CM58" s="1"/>
  <c r="CR58"/>
  <c r="DS57"/>
  <c r="DB57"/>
  <c r="AP59"/>
  <c r="AP61"/>
  <c r="AP63"/>
  <c r="CT63"/>
  <c r="CN63"/>
  <c r="DB56"/>
  <c r="CL57"/>
  <c r="CM57" s="1"/>
  <c r="CR57"/>
  <c r="FX57"/>
  <c r="FY57" s="1"/>
  <c r="FZ57" s="1"/>
  <c r="HI57"/>
  <c r="HJ57" s="1"/>
  <c r="HT57"/>
  <c r="HU57" s="1"/>
  <c r="HV57" s="1"/>
  <c r="HZ57"/>
  <c r="CF58"/>
  <c r="CG58" s="1"/>
  <c r="CH58" s="1"/>
  <c r="DC58"/>
  <c r="DD58" s="1"/>
  <c r="DE58" s="1"/>
  <c r="DN58"/>
  <c r="DO58" s="1"/>
  <c r="DP58" s="1"/>
  <c r="IM58"/>
  <c r="IN58" s="1"/>
  <c r="IO58" s="1"/>
  <c r="IX58"/>
  <c r="IY58" s="1"/>
  <c r="IZ58" s="1"/>
  <c r="JI58"/>
  <c r="JJ58" s="1"/>
  <c r="JK58" s="1"/>
  <c r="JT58"/>
  <c r="JU58" s="1"/>
  <c r="JV58" s="1"/>
  <c r="KE58"/>
  <c r="KF58" s="1"/>
  <c r="KG58" s="1"/>
  <c r="DS61"/>
  <c r="DB61"/>
  <c r="CR62"/>
  <c r="CS62" s="1"/>
  <c r="CL62"/>
  <c r="CM62" s="1"/>
  <c r="AM62"/>
  <c r="GO63"/>
  <c r="DT63"/>
  <c r="AP64"/>
  <c r="CE59"/>
  <c r="DB59"/>
  <c r="DM59"/>
  <c r="DS59"/>
  <c r="FW59"/>
  <c r="HH59"/>
  <c r="HS59"/>
  <c r="IL59"/>
  <c r="IW59"/>
  <c r="JH59"/>
  <c r="JS59"/>
  <c r="KD59"/>
  <c r="AB60"/>
  <c r="AM60"/>
  <c r="AX60"/>
  <c r="BI60"/>
  <c r="BT60"/>
  <c r="CL60"/>
  <c r="CM60" s="1"/>
  <c r="CR60"/>
  <c r="CS60" s="1"/>
  <c r="EE60"/>
  <c r="EP60"/>
  <c r="FA60"/>
  <c r="FL60"/>
  <c r="GH60"/>
  <c r="HI60"/>
  <c r="HJ60" s="1"/>
  <c r="CL61"/>
  <c r="CM61" s="1"/>
  <c r="CR61"/>
  <c r="FX61"/>
  <c r="FY61" s="1"/>
  <c r="FZ61" s="1"/>
  <c r="HI61"/>
  <c r="HJ61" s="1"/>
  <c r="HT61"/>
  <c r="HU61" s="1"/>
  <c r="HV61" s="1"/>
  <c r="HZ61"/>
  <c r="CE63"/>
  <c r="CR63"/>
  <c r="CF59"/>
  <c r="CG59" s="1"/>
  <c r="CH59" s="1"/>
  <c r="CL59"/>
  <c r="CM59" s="1"/>
  <c r="HI59"/>
  <c r="HJ59" s="1"/>
  <c r="CL63"/>
  <c r="CM63" s="1"/>
  <c r="DS64"/>
  <c r="DB64"/>
  <c r="CR65"/>
  <c r="CS65" s="1"/>
  <c r="CL65"/>
  <c r="CM65" s="1"/>
  <c r="AM65"/>
  <c r="IB66"/>
  <c r="IC66" s="1"/>
  <c r="ID66" s="1"/>
  <c r="AP67"/>
  <c r="CT67"/>
  <c r="CN67"/>
  <c r="DC63"/>
  <c r="DD63" s="1"/>
  <c r="DE63" s="1"/>
  <c r="DN63"/>
  <c r="DO63" s="1"/>
  <c r="DP63" s="1"/>
  <c r="FX63"/>
  <c r="FY63" s="1"/>
  <c r="FZ63" s="1"/>
  <c r="HZ63"/>
  <c r="CL64"/>
  <c r="CM64" s="1"/>
  <c r="CR64"/>
  <c r="AP66"/>
  <c r="IA67"/>
  <c r="HI62"/>
  <c r="HJ62" s="1"/>
  <c r="DB63"/>
  <c r="HT63"/>
  <c r="HU63" s="1"/>
  <c r="HV63" s="1"/>
  <c r="IX63"/>
  <c r="IY63" s="1"/>
  <c r="IZ63" s="1"/>
  <c r="CF64"/>
  <c r="CG64" s="1"/>
  <c r="CH64" s="1"/>
  <c r="DC64"/>
  <c r="DD64" s="1"/>
  <c r="DE64" s="1"/>
  <c r="DN64"/>
  <c r="DO64" s="1"/>
  <c r="DP64" s="1"/>
  <c r="IM64"/>
  <c r="IN64" s="1"/>
  <c r="IO64" s="1"/>
  <c r="IX64"/>
  <c r="IY64" s="1"/>
  <c r="IZ64" s="1"/>
  <c r="JI64"/>
  <c r="JJ64" s="1"/>
  <c r="JK64" s="1"/>
  <c r="JT64"/>
  <c r="JU64" s="1"/>
  <c r="JV64" s="1"/>
  <c r="KE64"/>
  <c r="KF64" s="1"/>
  <c r="KG64" s="1"/>
  <c r="AC65"/>
  <c r="AD65" s="1"/>
  <c r="AE65" s="1"/>
  <c r="AN65"/>
  <c r="AO65" s="1"/>
  <c r="AY65"/>
  <c r="AZ65" s="1"/>
  <c r="BA65" s="1"/>
  <c r="BJ65"/>
  <c r="BK65" s="1"/>
  <c r="BL65" s="1"/>
  <c r="BU65"/>
  <c r="BV65" s="1"/>
  <c r="BW65" s="1"/>
  <c r="EF65"/>
  <c r="EG65" s="1"/>
  <c r="EH65" s="1"/>
  <c r="EQ65"/>
  <c r="ER65" s="1"/>
  <c r="ES65" s="1"/>
  <c r="FB65"/>
  <c r="FC65" s="1"/>
  <c r="FD65" s="1"/>
  <c r="FM65"/>
  <c r="FN65" s="1"/>
  <c r="FO65" s="1"/>
  <c r="GI65"/>
  <c r="GJ65" s="1"/>
  <c r="GK65" s="1"/>
  <c r="HI65"/>
  <c r="HJ65" s="1"/>
  <c r="CE66"/>
  <c r="DB66"/>
  <c r="DM66"/>
  <c r="DS66"/>
  <c r="FW66"/>
  <c r="HH66"/>
  <c r="HS66"/>
  <c r="IL66"/>
  <c r="IW66"/>
  <c r="JH66"/>
  <c r="JS66"/>
  <c r="KD66"/>
  <c r="AB67"/>
  <c r="AM67"/>
  <c r="AX67"/>
  <c r="BI67"/>
  <c r="BT67"/>
  <c r="CL67"/>
  <c r="CM67" s="1"/>
  <c r="CR67"/>
  <c r="CS67" s="1"/>
  <c r="EE67"/>
  <c r="EP67"/>
  <c r="FA67"/>
  <c r="FL67"/>
  <c r="GH67"/>
  <c r="HI67"/>
  <c r="HJ67" s="1"/>
  <c r="CF66"/>
  <c r="CG66" s="1"/>
  <c r="CH66" s="1"/>
  <c r="CL66"/>
  <c r="CM66" s="1"/>
  <c r="HI66"/>
  <c r="HJ66" s="1"/>
  <c r="DU67"/>
  <c r="DV67" s="1"/>
  <c r="AP29"/>
  <c r="CT29"/>
  <c r="CN29"/>
  <c r="CS30"/>
  <c r="AP31"/>
  <c r="CT31"/>
  <c r="CN31"/>
  <c r="AP33"/>
  <c r="CT33"/>
  <c r="CN33"/>
  <c r="AP35"/>
  <c r="CT35"/>
  <c r="CN35"/>
  <c r="IA36"/>
  <c r="AP39"/>
  <c r="AP30"/>
  <c r="AP32"/>
  <c r="IA33"/>
  <c r="AP34"/>
  <c r="IA35"/>
  <c r="IB35"/>
  <c r="IC35" s="1"/>
  <c r="ID35" s="1"/>
  <c r="AP36"/>
  <c r="AP37"/>
  <c r="AP38"/>
  <c r="DW39"/>
  <c r="GX39"/>
  <c r="AB29"/>
  <c r="AM29"/>
  <c r="AX29"/>
  <c r="BI29"/>
  <c r="BT29"/>
  <c r="CL29"/>
  <c r="CM29" s="1"/>
  <c r="CR29"/>
  <c r="CS29" s="1"/>
  <c r="EE29"/>
  <c r="EP29"/>
  <c r="FA29"/>
  <c r="FL29"/>
  <c r="GH29"/>
  <c r="HI29"/>
  <c r="HJ29" s="1"/>
  <c r="CE30"/>
  <c r="DB30"/>
  <c r="DM30"/>
  <c r="DS30"/>
  <c r="FW30"/>
  <c r="HH30"/>
  <c r="HS30"/>
  <c r="IL30"/>
  <c r="IW30"/>
  <c r="JH30"/>
  <c r="JS30"/>
  <c r="KD30"/>
  <c r="AB31"/>
  <c r="AM31"/>
  <c r="AX31"/>
  <c r="BI31"/>
  <c r="BT31"/>
  <c r="CL31"/>
  <c r="CM31" s="1"/>
  <c r="CR31"/>
  <c r="CS31" s="1"/>
  <c r="DT31"/>
  <c r="EE31"/>
  <c r="EP31"/>
  <c r="FA31"/>
  <c r="FL31"/>
  <c r="GH31"/>
  <c r="HI31"/>
  <c r="HJ31" s="1"/>
  <c r="CE32"/>
  <c r="DB32"/>
  <c r="DM32"/>
  <c r="DS32"/>
  <c r="FW32"/>
  <c r="HH32"/>
  <c r="HS32"/>
  <c r="IL32"/>
  <c r="IW32"/>
  <c r="JH32"/>
  <c r="JS32"/>
  <c r="KD32"/>
  <c r="AB33"/>
  <c r="AM33"/>
  <c r="AX33"/>
  <c r="BI33"/>
  <c r="BT33"/>
  <c r="CL33"/>
  <c r="CM33" s="1"/>
  <c r="CR33"/>
  <c r="CS33" s="1"/>
  <c r="EE33"/>
  <c r="EP33"/>
  <c r="FA33"/>
  <c r="FL33"/>
  <c r="GH33"/>
  <c r="HI33"/>
  <c r="HJ33" s="1"/>
  <c r="CE34"/>
  <c r="DB34"/>
  <c r="DM34"/>
  <c r="DS34"/>
  <c r="FW34"/>
  <c r="HH34"/>
  <c r="HS34"/>
  <c r="IL34"/>
  <c r="IW34"/>
  <c r="JH34"/>
  <c r="JS34"/>
  <c r="KD34"/>
  <c r="AB35"/>
  <c r="AM35"/>
  <c r="AX35"/>
  <c r="BI35"/>
  <c r="BT35"/>
  <c r="CL35"/>
  <c r="CM35" s="1"/>
  <c r="CR35"/>
  <c r="CS35" s="1"/>
  <c r="EE35"/>
  <c r="EP35"/>
  <c r="FA35"/>
  <c r="FL35"/>
  <c r="GH35"/>
  <c r="GU35"/>
  <c r="HI35"/>
  <c r="HJ35" s="1"/>
  <c r="CE36"/>
  <c r="DB36"/>
  <c r="DM36"/>
  <c r="DS36"/>
  <c r="FW36"/>
  <c r="HH36"/>
  <c r="HS36"/>
  <c r="IL36"/>
  <c r="IW36"/>
  <c r="JH36"/>
  <c r="JT36"/>
  <c r="JU36" s="1"/>
  <c r="JV36" s="1"/>
  <c r="KE36"/>
  <c r="KF36" s="1"/>
  <c r="KG36" s="1"/>
  <c r="AC37"/>
  <c r="AD37" s="1"/>
  <c r="AE37" s="1"/>
  <c r="AY37"/>
  <c r="AZ37" s="1"/>
  <c r="BA37" s="1"/>
  <c r="BJ37"/>
  <c r="BK37" s="1"/>
  <c r="BL37" s="1"/>
  <c r="BU37"/>
  <c r="BV37" s="1"/>
  <c r="BW37" s="1"/>
  <c r="EF37"/>
  <c r="EG37" s="1"/>
  <c r="EH37" s="1"/>
  <c r="EQ37"/>
  <c r="ER37" s="1"/>
  <c r="ES37" s="1"/>
  <c r="FB37"/>
  <c r="FC37" s="1"/>
  <c r="FD37" s="1"/>
  <c r="FM37"/>
  <c r="FN37" s="1"/>
  <c r="FO37" s="1"/>
  <c r="GI37"/>
  <c r="GJ37" s="1"/>
  <c r="GK37" s="1"/>
  <c r="CF38"/>
  <c r="CG38" s="1"/>
  <c r="CH38" s="1"/>
  <c r="DN38"/>
  <c r="DO38" s="1"/>
  <c r="DP38" s="1"/>
  <c r="IM38"/>
  <c r="IN38" s="1"/>
  <c r="IO38" s="1"/>
  <c r="IX38"/>
  <c r="IY38" s="1"/>
  <c r="IZ38" s="1"/>
  <c r="JI38"/>
  <c r="JJ38" s="1"/>
  <c r="JK38" s="1"/>
  <c r="JT38"/>
  <c r="JU38" s="1"/>
  <c r="JV38" s="1"/>
  <c r="KE38"/>
  <c r="KF38" s="1"/>
  <c r="KG38" s="1"/>
  <c r="AC39"/>
  <c r="AD39" s="1"/>
  <c r="AE39" s="1"/>
  <c r="AY39"/>
  <c r="AZ39" s="1"/>
  <c r="BA39" s="1"/>
  <c r="BJ39"/>
  <c r="BK39" s="1"/>
  <c r="BL39" s="1"/>
  <c r="BU39"/>
  <c r="BV39" s="1"/>
  <c r="BW39" s="1"/>
  <c r="EF39"/>
  <c r="EG39" s="1"/>
  <c r="EH39" s="1"/>
  <c r="EQ39"/>
  <c r="ER39" s="1"/>
  <c r="ES39" s="1"/>
  <c r="FB39"/>
  <c r="FC39" s="1"/>
  <c r="FD39" s="1"/>
  <c r="FM39"/>
  <c r="FN39" s="1"/>
  <c r="FO39" s="1"/>
  <c r="GI39"/>
  <c r="GJ39" s="1"/>
  <c r="GK39" s="1"/>
  <c r="CR37"/>
  <c r="CS37" s="1"/>
  <c r="CL37"/>
  <c r="CM37" s="1"/>
  <c r="AM37"/>
  <c r="DS38"/>
  <c r="DB38"/>
  <c r="CR39"/>
  <c r="CS39" s="1"/>
  <c r="CL39"/>
  <c r="CM39" s="1"/>
  <c r="AM39"/>
  <c r="DT39"/>
  <c r="IB39"/>
  <c r="IC39" s="1"/>
  <c r="ID39" s="1"/>
  <c r="AP40"/>
  <c r="DU29"/>
  <c r="DV29" s="1"/>
  <c r="CF30"/>
  <c r="CG30" s="1"/>
  <c r="CH30" s="1"/>
  <c r="CL30"/>
  <c r="CM30" s="1"/>
  <c r="HI30"/>
  <c r="HJ30" s="1"/>
  <c r="CF32"/>
  <c r="CG32" s="1"/>
  <c r="CH32" s="1"/>
  <c r="CL32"/>
  <c r="CM32" s="1"/>
  <c r="HI32"/>
  <c r="HJ32" s="1"/>
  <c r="CF34"/>
  <c r="CG34" s="1"/>
  <c r="CH34" s="1"/>
  <c r="CL34"/>
  <c r="CM34" s="1"/>
  <c r="HI34"/>
  <c r="HJ34" s="1"/>
  <c r="CF36"/>
  <c r="CG36" s="1"/>
  <c r="CH36" s="1"/>
  <c r="CL36"/>
  <c r="CM36" s="1"/>
  <c r="HI36"/>
  <c r="HJ36" s="1"/>
  <c r="CL38"/>
  <c r="CM38" s="1"/>
  <c r="CR38"/>
  <c r="GO39"/>
  <c r="CR42"/>
  <c r="CS42" s="1"/>
  <c r="CL42"/>
  <c r="CM42" s="1"/>
  <c r="AM42"/>
  <c r="AP45"/>
  <c r="CT45"/>
  <c r="CN45"/>
  <c r="AP47"/>
  <c r="CF40"/>
  <c r="CG40" s="1"/>
  <c r="CH40" s="1"/>
  <c r="CL40"/>
  <c r="CM40" s="1"/>
  <c r="CR40"/>
  <c r="DC40"/>
  <c r="DD40" s="1"/>
  <c r="DE40" s="1"/>
  <c r="DN40"/>
  <c r="DO40" s="1"/>
  <c r="DP40" s="1"/>
  <c r="FX40"/>
  <c r="FY40" s="1"/>
  <c r="FZ40" s="1"/>
  <c r="HI40"/>
  <c r="HJ40" s="1"/>
  <c r="HT40"/>
  <c r="HU40" s="1"/>
  <c r="HV40" s="1"/>
  <c r="HZ40"/>
  <c r="IM40"/>
  <c r="IN40" s="1"/>
  <c r="IO40" s="1"/>
  <c r="IX40"/>
  <c r="IY40" s="1"/>
  <c r="IZ40" s="1"/>
  <c r="JI40"/>
  <c r="JJ40" s="1"/>
  <c r="JK40" s="1"/>
  <c r="JT40"/>
  <c r="JU40" s="1"/>
  <c r="JV40" s="1"/>
  <c r="KE40"/>
  <c r="KF40" s="1"/>
  <c r="KG40" s="1"/>
  <c r="AC41"/>
  <c r="AD41" s="1"/>
  <c r="AE41" s="1"/>
  <c r="AN41"/>
  <c r="AO41" s="1"/>
  <c r="AY41"/>
  <c r="AZ41" s="1"/>
  <c r="BA41" s="1"/>
  <c r="BJ41"/>
  <c r="BK41" s="1"/>
  <c r="BL41" s="1"/>
  <c r="BU41"/>
  <c r="BV41" s="1"/>
  <c r="BW41" s="1"/>
  <c r="EF41"/>
  <c r="EG41" s="1"/>
  <c r="EH41" s="1"/>
  <c r="EQ41"/>
  <c r="ER41" s="1"/>
  <c r="ES41" s="1"/>
  <c r="FB41"/>
  <c r="FC41" s="1"/>
  <c r="FD41" s="1"/>
  <c r="FM41"/>
  <c r="FN41" s="1"/>
  <c r="FO41" s="1"/>
  <c r="CR43"/>
  <c r="CS43" s="1"/>
  <c r="CL43"/>
  <c r="CM43" s="1"/>
  <c r="AM43"/>
  <c r="GU43"/>
  <c r="DT43"/>
  <c r="AP44"/>
  <c r="AP46"/>
  <c r="HI37"/>
  <c r="HJ37" s="1"/>
  <c r="HI39"/>
  <c r="HJ39" s="1"/>
  <c r="DB40"/>
  <c r="AM41"/>
  <c r="CL41"/>
  <c r="CM41" s="1"/>
  <c r="GX41"/>
  <c r="AC42"/>
  <c r="AD42" s="1"/>
  <c r="AE42" s="1"/>
  <c r="AN42"/>
  <c r="AO42" s="1"/>
  <c r="AY42"/>
  <c r="AZ42" s="1"/>
  <c r="BA42" s="1"/>
  <c r="BJ42"/>
  <c r="BK42" s="1"/>
  <c r="BL42" s="1"/>
  <c r="BU42"/>
  <c r="BV42" s="1"/>
  <c r="BW42" s="1"/>
  <c r="EF42"/>
  <c r="EG42" s="1"/>
  <c r="EH42" s="1"/>
  <c r="EQ42"/>
  <c r="ER42" s="1"/>
  <c r="ES42" s="1"/>
  <c r="FB42"/>
  <c r="FC42" s="1"/>
  <c r="FD42" s="1"/>
  <c r="FM42"/>
  <c r="FN42" s="1"/>
  <c r="FO42" s="1"/>
  <c r="GI42"/>
  <c r="GJ42" s="1"/>
  <c r="GK42" s="1"/>
  <c r="IA42"/>
  <c r="AP43"/>
  <c r="GX43"/>
  <c r="DS47"/>
  <c r="DB47"/>
  <c r="AP48"/>
  <c r="HI41"/>
  <c r="HJ41" s="1"/>
  <c r="HI42"/>
  <c r="HJ42" s="1"/>
  <c r="HI43"/>
  <c r="HJ43" s="1"/>
  <c r="CE44"/>
  <c r="DB44"/>
  <c r="DM44"/>
  <c r="DS44"/>
  <c r="FW44"/>
  <c r="HH44"/>
  <c r="HS44"/>
  <c r="IL44"/>
  <c r="IW44"/>
  <c r="JH44"/>
  <c r="JS44"/>
  <c r="KD44"/>
  <c r="AB45"/>
  <c r="AM45"/>
  <c r="AX45"/>
  <c r="BI45"/>
  <c r="BT45"/>
  <c r="CL45"/>
  <c r="CM45" s="1"/>
  <c r="CR45"/>
  <c r="CS45" s="1"/>
  <c r="EE45"/>
  <c r="EP45"/>
  <c r="FA45"/>
  <c r="FL45"/>
  <c r="GH45"/>
  <c r="GU45"/>
  <c r="HI45"/>
  <c r="HJ45" s="1"/>
  <c r="CE46"/>
  <c r="DB46"/>
  <c r="DM46"/>
  <c r="DS46"/>
  <c r="FW46"/>
  <c r="HH46"/>
  <c r="HS46"/>
  <c r="IL46"/>
  <c r="IW46"/>
  <c r="JH46"/>
  <c r="JS46"/>
  <c r="KD46"/>
  <c r="CL47"/>
  <c r="CM47" s="1"/>
  <c r="CR47"/>
  <c r="FX47"/>
  <c r="FY47" s="1"/>
  <c r="FZ47" s="1"/>
  <c r="HI47"/>
  <c r="HJ47" s="1"/>
  <c r="HT47"/>
  <c r="HU47" s="1"/>
  <c r="HV47" s="1"/>
  <c r="HZ47"/>
  <c r="AP49"/>
  <c r="CN49"/>
  <c r="CF44"/>
  <c r="CG44" s="1"/>
  <c r="CH44" s="1"/>
  <c r="CL44"/>
  <c r="CM44" s="1"/>
  <c r="HI44"/>
  <c r="HJ44" s="1"/>
  <c r="CF46"/>
  <c r="CG46" s="1"/>
  <c r="CH46" s="1"/>
  <c r="CL46"/>
  <c r="CM46" s="1"/>
  <c r="HI46"/>
  <c r="HJ46" s="1"/>
  <c r="DS49"/>
  <c r="DB49"/>
  <c r="AC48"/>
  <c r="AD48" s="1"/>
  <c r="AE48" s="1"/>
  <c r="AY48"/>
  <c r="AZ48" s="1"/>
  <c r="BA48" s="1"/>
  <c r="IA48"/>
  <c r="CL49"/>
  <c r="CM49" s="1"/>
  <c r="CR49"/>
  <c r="CR48"/>
  <c r="CS48" s="1"/>
  <c r="CL48"/>
  <c r="CM48" s="1"/>
  <c r="AM48"/>
  <c r="GO48"/>
  <c r="GX48"/>
  <c r="HI49"/>
  <c r="HJ49" s="1"/>
  <c r="HT49"/>
  <c r="HU49" s="1"/>
  <c r="HV49" s="1"/>
  <c r="HZ49"/>
  <c r="IM49"/>
  <c r="IN49" s="1"/>
  <c r="IO49" s="1"/>
  <c r="IX49"/>
  <c r="IY49" s="1"/>
  <c r="IZ49" s="1"/>
  <c r="JI49"/>
  <c r="JJ49" s="1"/>
  <c r="JK49" s="1"/>
  <c r="JT49"/>
  <c r="JU49" s="1"/>
  <c r="JV49" s="1"/>
  <c r="KE49"/>
  <c r="KF49" s="1"/>
  <c r="KG49" s="1"/>
  <c r="HI48"/>
  <c r="HJ48" s="1"/>
  <c r="FL10"/>
  <c r="FM10"/>
  <c r="FN10" s="1"/>
  <c r="FO10" s="1"/>
  <c r="GH10"/>
  <c r="GI10"/>
  <c r="GJ10" s="1"/>
  <c r="GK10" s="1"/>
  <c r="IM10"/>
  <c r="IN10" s="1"/>
  <c r="IO10" s="1"/>
  <c r="IL10"/>
  <c r="KE10"/>
  <c r="KF10" s="1"/>
  <c r="KG10" s="1"/>
  <c r="KD10"/>
  <c r="AY11"/>
  <c r="AZ11" s="1"/>
  <c r="BA11" s="1"/>
  <c r="AX11"/>
  <c r="CE11"/>
  <c r="CF11"/>
  <c r="CG11" s="1"/>
  <c r="CH11" s="1"/>
  <c r="EQ11"/>
  <c r="ER11" s="1"/>
  <c r="ES11" s="1"/>
  <c r="EP11"/>
  <c r="IW11"/>
  <c r="IX11"/>
  <c r="IY11" s="1"/>
  <c r="IZ11" s="1"/>
  <c r="AY12"/>
  <c r="AZ12" s="1"/>
  <c r="BA12" s="1"/>
  <c r="AX12"/>
  <c r="EF12"/>
  <c r="EG12" s="1"/>
  <c r="EH12" s="1"/>
  <c r="EE12"/>
  <c r="JT13"/>
  <c r="JU13" s="1"/>
  <c r="JV13" s="1"/>
  <c r="JS13"/>
  <c r="AC14"/>
  <c r="AD14" s="1"/>
  <c r="AE14" s="1"/>
  <c r="AB14"/>
  <c r="BU14"/>
  <c r="BV14" s="1"/>
  <c r="BW14" s="1"/>
  <c r="BT14"/>
  <c r="DM14"/>
  <c r="DN14"/>
  <c r="DO14" s="1"/>
  <c r="DP14" s="1"/>
  <c r="FM14"/>
  <c r="FN14" s="1"/>
  <c r="FO14" s="1"/>
  <c r="FL14"/>
  <c r="JS14"/>
  <c r="JT14"/>
  <c r="JU14" s="1"/>
  <c r="JV14" s="1"/>
  <c r="DC15"/>
  <c r="DD15" s="1"/>
  <c r="DE15" s="1"/>
  <c r="DS15"/>
  <c r="DU15" s="1"/>
  <c r="DV15" s="1"/>
  <c r="DB15"/>
  <c r="EE15"/>
  <c r="EF15"/>
  <c r="EG15" s="1"/>
  <c r="EH15" s="1"/>
  <c r="HT15"/>
  <c r="HU15" s="1"/>
  <c r="HV15" s="1"/>
  <c r="HS15"/>
  <c r="JT15"/>
  <c r="JU15" s="1"/>
  <c r="JV15" s="1"/>
  <c r="JS15"/>
  <c r="AC16"/>
  <c r="AD16" s="1"/>
  <c r="AE16" s="1"/>
  <c r="AB16"/>
  <c r="BU16"/>
  <c r="BV16" s="1"/>
  <c r="BW16" s="1"/>
  <c r="BT16"/>
  <c r="FB16"/>
  <c r="FC16" s="1"/>
  <c r="FD16" s="1"/>
  <c r="FA16"/>
  <c r="HH16"/>
  <c r="HZ16"/>
  <c r="IA16" s="1"/>
  <c r="HI16"/>
  <c r="HJ16" s="1"/>
  <c r="DC17"/>
  <c r="DD17" s="1"/>
  <c r="DE17" s="1"/>
  <c r="DS17"/>
  <c r="GO17" s="1"/>
  <c r="DB17"/>
  <c r="FX17"/>
  <c r="FY17" s="1"/>
  <c r="FZ17" s="1"/>
  <c r="FW17"/>
  <c r="IM17"/>
  <c r="IN17" s="1"/>
  <c r="IO17" s="1"/>
  <c r="IL17"/>
  <c r="KE17"/>
  <c r="KF17" s="1"/>
  <c r="KG17" s="1"/>
  <c r="KD17"/>
  <c r="AN18"/>
  <c r="AO18" s="1"/>
  <c r="AP18" s="1"/>
  <c r="AM18"/>
  <c r="FB18"/>
  <c r="FC18" s="1"/>
  <c r="FD18" s="1"/>
  <c r="FA18"/>
  <c r="CR5"/>
  <c r="CS5" s="1"/>
  <c r="CR7"/>
  <c r="CS7" s="1"/>
  <c r="DS10"/>
  <c r="DU10" s="1"/>
  <c r="DV10" s="1"/>
  <c r="DW10" s="1"/>
  <c r="EP10"/>
  <c r="EQ10"/>
  <c r="ER10" s="1"/>
  <c r="ES10" s="1"/>
  <c r="FX10"/>
  <c r="FY10" s="1"/>
  <c r="FZ10" s="1"/>
  <c r="FW10"/>
  <c r="HZ10"/>
  <c r="IB10" s="1"/>
  <c r="IC10" s="1"/>
  <c r="ID10" s="1"/>
  <c r="HH10"/>
  <c r="JI10"/>
  <c r="JJ10" s="1"/>
  <c r="JK10" s="1"/>
  <c r="JH10"/>
  <c r="AC11"/>
  <c r="AD11" s="1"/>
  <c r="AE11" s="1"/>
  <c r="AB11"/>
  <c r="BU11"/>
  <c r="BV11" s="1"/>
  <c r="BW11" s="1"/>
  <c r="BT11"/>
  <c r="DM11"/>
  <c r="DN11"/>
  <c r="DO11" s="1"/>
  <c r="DP11" s="1"/>
  <c r="FM11"/>
  <c r="FN11" s="1"/>
  <c r="FO11" s="1"/>
  <c r="FL11"/>
  <c r="JT11"/>
  <c r="JU11" s="1"/>
  <c r="JV11" s="1"/>
  <c r="JS11"/>
  <c r="AC12"/>
  <c r="AD12" s="1"/>
  <c r="AE12" s="1"/>
  <c r="AB12"/>
  <c r="BU12"/>
  <c r="BV12" s="1"/>
  <c r="BW12" s="1"/>
  <c r="BT12"/>
  <c r="FB12"/>
  <c r="FC12" s="1"/>
  <c r="FD12" s="1"/>
  <c r="FA12"/>
  <c r="HH12"/>
  <c r="HZ12"/>
  <c r="IB12" s="1"/>
  <c r="IC12" s="1"/>
  <c r="ID12" s="1"/>
  <c r="HI12"/>
  <c r="HJ12" s="1"/>
  <c r="DC13"/>
  <c r="DD13" s="1"/>
  <c r="DE13" s="1"/>
  <c r="DS13"/>
  <c r="GO13" s="1"/>
  <c r="DB13"/>
  <c r="FX13"/>
  <c r="FY13" s="1"/>
  <c r="FZ13" s="1"/>
  <c r="FW13"/>
  <c r="HZ13"/>
  <c r="IB13" s="1"/>
  <c r="IC13" s="1"/>
  <c r="ID13" s="1"/>
  <c r="HH13"/>
  <c r="IX13"/>
  <c r="IY13" s="1"/>
  <c r="IZ13" s="1"/>
  <c r="IW13"/>
  <c r="AY14"/>
  <c r="AZ14" s="1"/>
  <c r="BA14" s="1"/>
  <c r="AX14"/>
  <c r="CE14"/>
  <c r="CF14"/>
  <c r="CG14" s="1"/>
  <c r="CH14" s="1"/>
  <c r="EQ14"/>
  <c r="ER14" s="1"/>
  <c r="ES14" s="1"/>
  <c r="EP14"/>
  <c r="IW14"/>
  <c r="IX14"/>
  <c r="IY14" s="1"/>
  <c r="IZ14" s="1"/>
  <c r="BI15"/>
  <c r="BJ15"/>
  <c r="BK15" s="1"/>
  <c r="BL15" s="1"/>
  <c r="FA15"/>
  <c r="FB15"/>
  <c r="FC15" s="1"/>
  <c r="FD15" s="1"/>
  <c r="IX15"/>
  <c r="IY15" s="1"/>
  <c r="IZ15" s="1"/>
  <c r="IW15"/>
  <c r="AY16"/>
  <c r="AZ16" s="1"/>
  <c r="BA16" s="1"/>
  <c r="AX16"/>
  <c r="EF16"/>
  <c r="EG16" s="1"/>
  <c r="EH16" s="1"/>
  <c r="EE16"/>
  <c r="HT17"/>
  <c r="HU17" s="1"/>
  <c r="HV17" s="1"/>
  <c r="HS17"/>
  <c r="JI17"/>
  <c r="JJ17" s="1"/>
  <c r="JK17" s="1"/>
  <c r="JH17"/>
  <c r="BJ18"/>
  <c r="BK18" s="1"/>
  <c r="BL18" s="1"/>
  <c r="BI18"/>
  <c r="EF18"/>
  <c r="EG18" s="1"/>
  <c r="EH18" s="1"/>
  <c r="EE18"/>
  <c r="GI18"/>
  <c r="GJ18" s="1"/>
  <c r="GK18" s="1"/>
  <c r="GH18"/>
  <c r="CR4"/>
  <c r="CS4" s="1"/>
  <c r="AB2"/>
  <c r="AX2"/>
  <c r="BT2"/>
  <c r="EE2"/>
  <c r="FA2"/>
  <c r="GH2"/>
  <c r="AB3"/>
  <c r="AX3"/>
  <c r="BT3"/>
  <c r="EE3"/>
  <c r="FA3"/>
  <c r="GH3"/>
  <c r="DB4"/>
  <c r="DS4"/>
  <c r="GU4" s="1"/>
  <c r="FW4"/>
  <c r="HZ4"/>
  <c r="IA4" s="1"/>
  <c r="HS4"/>
  <c r="IW4"/>
  <c r="JS4"/>
  <c r="DB5"/>
  <c r="DS5"/>
  <c r="GU5" s="1"/>
  <c r="FW5"/>
  <c r="HZ5"/>
  <c r="IA5" s="1"/>
  <c r="HS5"/>
  <c r="IW5"/>
  <c r="JS5"/>
  <c r="AB6"/>
  <c r="AX6"/>
  <c r="BT6"/>
  <c r="EE6"/>
  <c r="FA6"/>
  <c r="GH6"/>
  <c r="DB7"/>
  <c r="DS7"/>
  <c r="GU7" s="1"/>
  <c r="FW7"/>
  <c r="HZ7"/>
  <c r="IA7" s="1"/>
  <c r="HS7"/>
  <c r="IW7"/>
  <c r="JS7"/>
  <c r="AB8"/>
  <c r="AX8"/>
  <c r="BT8"/>
  <c r="EE8"/>
  <c r="FA8"/>
  <c r="GH8"/>
  <c r="AM9"/>
  <c r="BI9"/>
  <c r="EE9"/>
  <c r="FA9"/>
  <c r="GH9"/>
  <c r="IM9"/>
  <c r="IN9" s="1"/>
  <c r="IO9" s="1"/>
  <c r="JI9"/>
  <c r="JJ9" s="1"/>
  <c r="JK9" s="1"/>
  <c r="KE9"/>
  <c r="KF9" s="1"/>
  <c r="KG9" s="1"/>
  <c r="AC10"/>
  <c r="AD10" s="1"/>
  <c r="AE10" s="1"/>
  <c r="AY10"/>
  <c r="AZ10" s="1"/>
  <c r="BA10" s="1"/>
  <c r="BU10"/>
  <c r="BV10" s="1"/>
  <c r="BW10" s="1"/>
  <c r="CE10"/>
  <c r="DM10"/>
  <c r="GX13"/>
  <c r="GX17"/>
  <c r="CR21"/>
  <c r="CS21" s="1"/>
  <c r="CR23"/>
  <c r="CS23" s="1"/>
  <c r="DS28"/>
  <c r="DU28" s="1"/>
  <c r="DV28" s="1"/>
  <c r="DW28" s="1"/>
  <c r="DS69"/>
  <c r="GO69" s="1"/>
  <c r="CR70"/>
  <c r="CS70" s="1"/>
  <c r="DS71"/>
  <c r="GO71" s="1"/>
  <c r="CR72"/>
  <c r="CS72" s="1"/>
  <c r="GW72"/>
  <c r="GX11"/>
  <c r="GW11"/>
  <c r="GX14"/>
  <c r="GW14"/>
  <c r="HZ15"/>
  <c r="IB15" s="1"/>
  <c r="IC15" s="1"/>
  <c r="ID15" s="1"/>
  <c r="HZ17"/>
  <c r="IB17" s="1"/>
  <c r="IC17" s="1"/>
  <c r="ID17" s="1"/>
  <c r="DB19"/>
  <c r="DS19"/>
  <c r="GO19" s="1"/>
  <c r="FW19"/>
  <c r="HZ19"/>
  <c r="IB19" s="1"/>
  <c r="IC19" s="1"/>
  <c r="ID19" s="1"/>
  <c r="HS19"/>
  <c r="IW19"/>
  <c r="JS19"/>
  <c r="DB20"/>
  <c r="DS20"/>
  <c r="GO20" s="1"/>
  <c r="FW20"/>
  <c r="HZ20"/>
  <c r="IA20" s="1"/>
  <c r="HS20"/>
  <c r="IW20"/>
  <c r="JS20"/>
  <c r="AB21"/>
  <c r="AX21"/>
  <c r="BT21"/>
  <c r="EE21"/>
  <c r="FA21"/>
  <c r="GH21"/>
  <c r="DB22"/>
  <c r="DS22"/>
  <c r="GO22" s="1"/>
  <c r="FW22"/>
  <c r="HZ22"/>
  <c r="IB22" s="1"/>
  <c r="IC22" s="1"/>
  <c r="ID22" s="1"/>
  <c r="HS22"/>
  <c r="IW22"/>
  <c r="JS22"/>
  <c r="AB23"/>
  <c r="AX23"/>
  <c r="BT23"/>
  <c r="EE23"/>
  <c r="FA23"/>
  <c r="GH23"/>
  <c r="AM24"/>
  <c r="BI24"/>
  <c r="EE24"/>
  <c r="FA24"/>
  <c r="GH24"/>
  <c r="IM24"/>
  <c r="IN24" s="1"/>
  <c r="IO24" s="1"/>
  <c r="JI24"/>
  <c r="JJ24" s="1"/>
  <c r="JK24" s="1"/>
  <c r="KE24"/>
  <c r="KF24" s="1"/>
  <c r="KG24" s="1"/>
  <c r="AC25"/>
  <c r="AD25" s="1"/>
  <c r="AE25" s="1"/>
  <c r="AY25"/>
  <c r="AZ25" s="1"/>
  <c r="BA25" s="1"/>
  <c r="BU25"/>
  <c r="BV25" s="1"/>
  <c r="BW25" s="1"/>
  <c r="GW25"/>
  <c r="DM25"/>
  <c r="EQ25"/>
  <c r="ER25" s="1"/>
  <c r="ES25" s="1"/>
  <c r="FM25"/>
  <c r="FN25" s="1"/>
  <c r="FO25" s="1"/>
  <c r="FW25"/>
  <c r="GI25"/>
  <c r="GJ25" s="1"/>
  <c r="GK25" s="1"/>
  <c r="HH25"/>
  <c r="IL25"/>
  <c r="JH25"/>
  <c r="KD25"/>
  <c r="CR26"/>
  <c r="CS26" s="1"/>
  <c r="AM26"/>
  <c r="BI26"/>
  <c r="CE26"/>
  <c r="DB26"/>
  <c r="DS26"/>
  <c r="GU26" s="1"/>
  <c r="FW26"/>
  <c r="HZ26"/>
  <c r="IB26" s="1"/>
  <c r="IC26" s="1"/>
  <c r="ID26" s="1"/>
  <c r="HS26"/>
  <c r="IL26"/>
  <c r="JH26"/>
  <c r="KD26"/>
  <c r="CR28"/>
  <c r="CS28" s="1"/>
  <c r="AM28"/>
  <c r="BI28"/>
  <c r="CE28"/>
  <c r="DM28"/>
  <c r="EQ28"/>
  <c r="ER28" s="1"/>
  <c r="ES28" s="1"/>
  <c r="FM28"/>
  <c r="FN28" s="1"/>
  <c r="FO28" s="1"/>
  <c r="FW28"/>
  <c r="GI28"/>
  <c r="GJ28" s="1"/>
  <c r="GK28" s="1"/>
  <c r="HH28"/>
  <c r="IL28"/>
  <c r="JH28"/>
  <c r="KD28"/>
  <c r="AM68"/>
  <c r="BI68"/>
  <c r="EE68"/>
  <c r="FA68"/>
  <c r="HI68"/>
  <c r="HJ68" s="1"/>
  <c r="HZ68"/>
  <c r="IA68" s="1"/>
  <c r="CE69"/>
  <c r="DM69"/>
  <c r="HH69"/>
  <c r="IL69"/>
  <c r="JH69"/>
  <c r="AM70"/>
  <c r="BI70"/>
  <c r="EE70"/>
  <c r="FA70"/>
  <c r="GH70"/>
  <c r="CE71"/>
  <c r="DM71"/>
  <c r="HH71"/>
  <c r="IL71"/>
  <c r="JH71"/>
  <c r="AM72"/>
  <c r="BI72"/>
  <c r="EE72"/>
  <c r="FA72"/>
  <c r="GH72"/>
  <c r="GU6"/>
  <c r="DT6"/>
  <c r="DT8"/>
  <c r="AP9"/>
  <c r="DU2"/>
  <c r="DV2" s="1"/>
  <c r="GU2"/>
  <c r="DT2"/>
  <c r="GO3"/>
  <c r="AP2"/>
  <c r="AP3"/>
  <c r="IB4"/>
  <c r="IC4" s="1"/>
  <c r="ID4" s="1"/>
  <c r="AP6"/>
  <c r="IB7"/>
  <c r="IC7" s="1"/>
  <c r="ID7" s="1"/>
  <c r="AP8"/>
  <c r="AP11"/>
  <c r="CE12"/>
  <c r="CF12"/>
  <c r="CG12" s="1"/>
  <c r="CH12" s="1"/>
  <c r="DM12"/>
  <c r="DN12"/>
  <c r="DO12" s="1"/>
  <c r="DP12" s="1"/>
  <c r="IW12"/>
  <c r="IX12"/>
  <c r="IY12" s="1"/>
  <c r="IZ12" s="1"/>
  <c r="JS12"/>
  <c r="JT12"/>
  <c r="JU12" s="1"/>
  <c r="JV12" s="1"/>
  <c r="CR13"/>
  <c r="CS13" s="1"/>
  <c r="CL13"/>
  <c r="CM13" s="1"/>
  <c r="AM13"/>
  <c r="AN13"/>
  <c r="AO13" s="1"/>
  <c r="BI13"/>
  <c r="BJ13"/>
  <c r="BK13" s="1"/>
  <c r="BL13" s="1"/>
  <c r="EE13"/>
  <c r="EF13"/>
  <c r="EG13" s="1"/>
  <c r="EH13" s="1"/>
  <c r="FA13"/>
  <c r="FB13"/>
  <c r="FC13" s="1"/>
  <c r="FD13" s="1"/>
  <c r="CL2"/>
  <c r="CM2" s="1"/>
  <c r="CR2"/>
  <c r="DN2"/>
  <c r="DO2" s="1"/>
  <c r="DP2" s="1"/>
  <c r="FX2"/>
  <c r="FY2" s="1"/>
  <c r="FZ2" s="1"/>
  <c r="HI2"/>
  <c r="HJ2" s="1"/>
  <c r="HT2"/>
  <c r="HU2" s="1"/>
  <c r="HV2" s="1"/>
  <c r="IM2"/>
  <c r="IN2" s="1"/>
  <c r="IO2" s="1"/>
  <c r="JI2"/>
  <c r="JJ2" s="1"/>
  <c r="JK2" s="1"/>
  <c r="KE2"/>
  <c r="KF2" s="1"/>
  <c r="KG2" s="1"/>
  <c r="CL3"/>
  <c r="CM3" s="1"/>
  <c r="DC3"/>
  <c r="DD3" s="1"/>
  <c r="DE3" s="1"/>
  <c r="HZ3"/>
  <c r="IX3"/>
  <c r="IY3" s="1"/>
  <c r="IZ3" s="1"/>
  <c r="JT3"/>
  <c r="JU3" s="1"/>
  <c r="JV3" s="1"/>
  <c r="AC4"/>
  <c r="AD4" s="1"/>
  <c r="AE4" s="1"/>
  <c r="AY4"/>
  <c r="AZ4" s="1"/>
  <c r="BA4" s="1"/>
  <c r="EQ4"/>
  <c r="ER4" s="1"/>
  <c r="ES4" s="1"/>
  <c r="FB4"/>
  <c r="FC4" s="1"/>
  <c r="FD4" s="1"/>
  <c r="GI4"/>
  <c r="GJ4" s="1"/>
  <c r="GK4" s="1"/>
  <c r="GX4"/>
  <c r="AC5"/>
  <c r="AD5" s="1"/>
  <c r="AE5" s="1"/>
  <c r="AN5"/>
  <c r="AO5" s="1"/>
  <c r="AY5"/>
  <c r="AZ5" s="1"/>
  <c r="BA5" s="1"/>
  <c r="BJ5"/>
  <c r="BK5" s="1"/>
  <c r="BL5" s="1"/>
  <c r="BU5"/>
  <c r="BV5" s="1"/>
  <c r="BW5" s="1"/>
  <c r="EF5"/>
  <c r="EG5" s="1"/>
  <c r="EH5" s="1"/>
  <c r="EQ5"/>
  <c r="ER5" s="1"/>
  <c r="ES5" s="1"/>
  <c r="FB5"/>
  <c r="FC5" s="1"/>
  <c r="FD5" s="1"/>
  <c r="FM5"/>
  <c r="FN5" s="1"/>
  <c r="FO5" s="1"/>
  <c r="GI5"/>
  <c r="GJ5" s="1"/>
  <c r="GK5" s="1"/>
  <c r="GO5"/>
  <c r="GX5"/>
  <c r="CF6"/>
  <c r="CG6" s="1"/>
  <c r="CH6" s="1"/>
  <c r="CL6"/>
  <c r="CM6" s="1"/>
  <c r="CR6"/>
  <c r="DC6"/>
  <c r="DD6" s="1"/>
  <c r="DE6" s="1"/>
  <c r="DN6"/>
  <c r="DO6" s="1"/>
  <c r="DP6" s="1"/>
  <c r="FX6"/>
  <c r="FY6" s="1"/>
  <c r="FZ6" s="1"/>
  <c r="HI6"/>
  <c r="HJ6" s="1"/>
  <c r="HT6"/>
  <c r="HU6" s="1"/>
  <c r="HV6" s="1"/>
  <c r="HZ6"/>
  <c r="IM6"/>
  <c r="IN6" s="1"/>
  <c r="IO6" s="1"/>
  <c r="IX6"/>
  <c r="IY6" s="1"/>
  <c r="IZ6" s="1"/>
  <c r="JI6"/>
  <c r="JJ6" s="1"/>
  <c r="JK6" s="1"/>
  <c r="JT6"/>
  <c r="JU6" s="1"/>
  <c r="JV6" s="1"/>
  <c r="KE6"/>
  <c r="KF6" s="1"/>
  <c r="KG6" s="1"/>
  <c r="AC7"/>
  <c r="AD7" s="1"/>
  <c r="AE7" s="1"/>
  <c r="AN7"/>
  <c r="AO7" s="1"/>
  <c r="AY7"/>
  <c r="AZ7" s="1"/>
  <c r="BA7" s="1"/>
  <c r="BJ7"/>
  <c r="BK7" s="1"/>
  <c r="BL7" s="1"/>
  <c r="BU7"/>
  <c r="BV7" s="1"/>
  <c r="BW7" s="1"/>
  <c r="EF7"/>
  <c r="EG7" s="1"/>
  <c r="EH7" s="1"/>
  <c r="EQ7"/>
  <c r="ER7" s="1"/>
  <c r="ES7" s="1"/>
  <c r="FB7"/>
  <c r="FC7" s="1"/>
  <c r="FD7" s="1"/>
  <c r="FM7"/>
  <c r="FN7" s="1"/>
  <c r="FO7" s="1"/>
  <c r="GI7"/>
  <c r="GJ7" s="1"/>
  <c r="GK7" s="1"/>
  <c r="GX7"/>
  <c r="CF8"/>
  <c r="CG8" s="1"/>
  <c r="CH8" s="1"/>
  <c r="CL8"/>
  <c r="CM8" s="1"/>
  <c r="CR8"/>
  <c r="DC8"/>
  <c r="DD8" s="1"/>
  <c r="DE8" s="1"/>
  <c r="DN8"/>
  <c r="DO8" s="1"/>
  <c r="DP8" s="1"/>
  <c r="FX8"/>
  <c r="FY8" s="1"/>
  <c r="FZ8" s="1"/>
  <c r="HI8"/>
  <c r="HJ8" s="1"/>
  <c r="HT8"/>
  <c r="HU8" s="1"/>
  <c r="HV8" s="1"/>
  <c r="HZ8"/>
  <c r="IM8"/>
  <c r="IN8" s="1"/>
  <c r="IO8" s="1"/>
  <c r="IX8"/>
  <c r="IY8" s="1"/>
  <c r="IZ8" s="1"/>
  <c r="JI8"/>
  <c r="JJ8" s="1"/>
  <c r="JK8" s="1"/>
  <c r="JT8"/>
  <c r="JU8" s="1"/>
  <c r="JV8" s="1"/>
  <c r="KE8"/>
  <c r="KF8" s="1"/>
  <c r="KG8" s="1"/>
  <c r="CR12"/>
  <c r="DS9"/>
  <c r="DB9"/>
  <c r="CR10"/>
  <c r="CS10" s="1"/>
  <c r="CL10"/>
  <c r="CM10" s="1"/>
  <c r="AM10"/>
  <c r="DS11"/>
  <c r="DB11"/>
  <c r="AP12"/>
  <c r="DS12"/>
  <c r="DB12"/>
  <c r="DC12"/>
  <c r="DD12" s="1"/>
  <c r="DE12" s="1"/>
  <c r="IL12"/>
  <c r="IM12"/>
  <c r="IN12" s="1"/>
  <c r="IO12" s="1"/>
  <c r="JH12"/>
  <c r="JI12"/>
  <c r="JJ12" s="1"/>
  <c r="JK12" s="1"/>
  <c r="KD12"/>
  <c r="KE12"/>
  <c r="KF12" s="1"/>
  <c r="KG12" s="1"/>
  <c r="AB13"/>
  <c r="AC13"/>
  <c r="AD13" s="1"/>
  <c r="AE13" s="1"/>
  <c r="AX13"/>
  <c r="AY13"/>
  <c r="AZ13" s="1"/>
  <c r="BA13" s="1"/>
  <c r="BT13"/>
  <c r="BU13"/>
  <c r="BV13" s="1"/>
  <c r="BW13" s="1"/>
  <c r="DT13"/>
  <c r="EP13"/>
  <c r="EQ13"/>
  <c r="ER13" s="1"/>
  <c r="ES13" s="1"/>
  <c r="FL13"/>
  <c r="FM13"/>
  <c r="FN13" s="1"/>
  <c r="FO13" s="1"/>
  <c r="GH13"/>
  <c r="GI13"/>
  <c r="GJ13" s="1"/>
  <c r="GK13" s="1"/>
  <c r="AP14"/>
  <c r="AP16"/>
  <c r="CF2"/>
  <c r="CG2" s="1"/>
  <c r="CH2" s="1"/>
  <c r="DC2"/>
  <c r="DD2" s="1"/>
  <c r="DE2" s="1"/>
  <c r="HZ2"/>
  <c r="IX2"/>
  <c r="IY2" s="1"/>
  <c r="IZ2" s="1"/>
  <c r="JT2"/>
  <c r="JU2" s="1"/>
  <c r="JV2" s="1"/>
  <c r="CF3"/>
  <c r="CG3" s="1"/>
  <c r="CH3" s="1"/>
  <c r="CR3"/>
  <c r="DN3"/>
  <c r="DO3" s="1"/>
  <c r="DP3" s="1"/>
  <c r="FX3"/>
  <c r="FY3" s="1"/>
  <c r="FZ3" s="1"/>
  <c r="HI3"/>
  <c r="HJ3" s="1"/>
  <c r="HT3"/>
  <c r="HU3" s="1"/>
  <c r="HV3" s="1"/>
  <c r="IM3"/>
  <c r="IN3" s="1"/>
  <c r="IO3" s="1"/>
  <c r="JI3"/>
  <c r="JJ3" s="1"/>
  <c r="JK3" s="1"/>
  <c r="KE3"/>
  <c r="KF3" s="1"/>
  <c r="KG3" s="1"/>
  <c r="AN4"/>
  <c r="AO4" s="1"/>
  <c r="BJ4"/>
  <c r="BK4" s="1"/>
  <c r="BL4" s="1"/>
  <c r="BU4"/>
  <c r="BV4" s="1"/>
  <c r="BW4" s="1"/>
  <c r="EF4"/>
  <c r="EG4" s="1"/>
  <c r="EH4" s="1"/>
  <c r="FM4"/>
  <c r="FN4" s="1"/>
  <c r="FO4" s="1"/>
  <c r="DB2"/>
  <c r="DB3"/>
  <c r="AM4"/>
  <c r="CL4"/>
  <c r="CM4" s="1"/>
  <c r="HI4"/>
  <c r="HJ4" s="1"/>
  <c r="AM5"/>
  <c r="CL5"/>
  <c r="CM5" s="1"/>
  <c r="DT5"/>
  <c r="HI5"/>
  <c r="HJ5" s="1"/>
  <c r="DB6"/>
  <c r="AM7"/>
  <c r="CL7"/>
  <c r="CM7" s="1"/>
  <c r="HI7"/>
  <c r="HJ7" s="1"/>
  <c r="DB8"/>
  <c r="CL9"/>
  <c r="CM9" s="1"/>
  <c r="CR9"/>
  <c r="FX9"/>
  <c r="FY9" s="1"/>
  <c r="FZ9" s="1"/>
  <c r="HI9"/>
  <c r="HJ9" s="1"/>
  <c r="HT9"/>
  <c r="HU9" s="1"/>
  <c r="HV9" s="1"/>
  <c r="HZ9"/>
  <c r="AP10"/>
  <c r="GX10"/>
  <c r="CL11"/>
  <c r="CM11" s="1"/>
  <c r="CR11"/>
  <c r="FX11"/>
  <c r="FY11" s="1"/>
  <c r="FZ11" s="1"/>
  <c r="HI11"/>
  <c r="HJ11" s="1"/>
  <c r="HT11"/>
  <c r="HU11" s="1"/>
  <c r="HV11" s="1"/>
  <c r="HZ11"/>
  <c r="CL12"/>
  <c r="CM12" s="1"/>
  <c r="DS16"/>
  <c r="DB16"/>
  <c r="CR17"/>
  <c r="CS17" s="1"/>
  <c r="CL17"/>
  <c r="CM17" s="1"/>
  <c r="AM17"/>
  <c r="AP19"/>
  <c r="CT19"/>
  <c r="CN19"/>
  <c r="AP20"/>
  <c r="CT20"/>
  <c r="CN20"/>
  <c r="AP22"/>
  <c r="CT22"/>
  <c r="CN22"/>
  <c r="AP24"/>
  <c r="CL16"/>
  <c r="CM16" s="1"/>
  <c r="CR16"/>
  <c r="DS14"/>
  <c r="DB14"/>
  <c r="CR15"/>
  <c r="CS15" s="1"/>
  <c r="CL15"/>
  <c r="CM15" s="1"/>
  <c r="AM15"/>
  <c r="DS18"/>
  <c r="DB18"/>
  <c r="AP21"/>
  <c r="AP23"/>
  <c r="HI10"/>
  <c r="HJ10" s="1"/>
  <c r="CL14"/>
  <c r="CM14" s="1"/>
  <c r="CR14"/>
  <c r="FX14"/>
  <c r="FY14" s="1"/>
  <c r="FZ14" s="1"/>
  <c r="HI14"/>
  <c r="HJ14" s="1"/>
  <c r="HT14"/>
  <c r="HU14" s="1"/>
  <c r="HV14" s="1"/>
  <c r="HZ14"/>
  <c r="AP15"/>
  <c r="GX15"/>
  <c r="CF16"/>
  <c r="CG16" s="1"/>
  <c r="CH16" s="1"/>
  <c r="DC16"/>
  <c r="DD16" s="1"/>
  <c r="DE16" s="1"/>
  <c r="DN16"/>
  <c r="DO16" s="1"/>
  <c r="DP16" s="1"/>
  <c r="IM16"/>
  <c r="IN16" s="1"/>
  <c r="IO16" s="1"/>
  <c r="IX16"/>
  <c r="IY16" s="1"/>
  <c r="IZ16" s="1"/>
  <c r="JI16"/>
  <c r="JJ16" s="1"/>
  <c r="JK16" s="1"/>
  <c r="JT16"/>
  <c r="JU16" s="1"/>
  <c r="JV16" s="1"/>
  <c r="KE16"/>
  <c r="KF16" s="1"/>
  <c r="KG16" s="1"/>
  <c r="AC17"/>
  <c r="AD17" s="1"/>
  <c r="AE17" s="1"/>
  <c r="AN17"/>
  <c r="AO17" s="1"/>
  <c r="AY17"/>
  <c r="AZ17" s="1"/>
  <c r="BA17" s="1"/>
  <c r="BJ17"/>
  <c r="BK17" s="1"/>
  <c r="BL17" s="1"/>
  <c r="BU17"/>
  <c r="BV17" s="1"/>
  <c r="BW17" s="1"/>
  <c r="EF17"/>
  <c r="EG17" s="1"/>
  <c r="EH17" s="1"/>
  <c r="EQ17"/>
  <c r="ER17" s="1"/>
  <c r="ES17" s="1"/>
  <c r="FB17"/>
  <c r="FC17" s="1"/>
  <c r="FD17" s="1"/>
  <c r="FM17"/>
  <c r="FN17" s="1"/>
  <c r="FO17" s="1"/>
  <c r="GI17"/>
  <c r="GJ17" s="1"/>
  <c r="GK17" s="1"/>
  <c r="CL18"/>
  <c r="CM18" s="1"/>
  <c r="CR18"/>
  <c r="FX18"/>
  <c r="FY18" s="1"/>
  <c r="FZ18" s="1"/>
  <c r="DS24"/>
  <c r="DB24"/>
  <c r="DC25"/>
  <c r="DD25" s="1"/>
  <c r="DE25" s="1"/>
  <c r="DS25"/>
  <c r="DB25"/>
  <c r="HI13"/>
  <c r="HJ13" s="1"/>
  <c r="HI15"/>
  <c r="HJ15" s="1"/>
  <c r="HI17"/>
  <c r="HJ17" s="1"/>
  <c r="HH18"/>
  <c r="HS18"/>
  <c r="IL18"/>
  <c r="IW18"/>
  <c r="JH18"/>
  <c r="JS18"/>
  <c r="KD18"/>
  <c r="AB19"/>
  <c r="AM19"/>
  <c r="AX19"/>
  <c r="BI19"/>
  <c r="BT19"/>
  <c r="CL19"/>
  <c r="CM19" s="1"/>
  <c r="CR19"/>
  <c r="CS19" s="1"/>
  <c r="EE19"/>
  <c r="EP19"/>
  <c r="FA19"/>
  <c r="FL19"/>
  <c r="GH19"/>
  <c r="HI19"/>
  <c r="HJ19" s="1"/>
  <c r="AB20"/>
  <c r="AM20"/>
  <c r="AX20"/>
  <c r="BI20"/>
  <c r="BT20"/>
  <c r="CL20"/>
  <c r="CM20" s="1"/>
  <c r="CR20"/>
  <c r="CS20" s="1"/>
  <c r="EE20"/>
  <c r="EP20"/>
  <c r="FA20"/>
  <c r="FL20"/>
  <c r="GH20"/>
  <c r="HI20"/>
  <c r="HJ20" s="1"/>
  <c r="CE21"/>
  <c r="DB21"/>
  <c r="DM21"/>
  <c r="DS21"/>
  <c r="FW21"/>
  <c r="HH21"/>
  <c r="HS21"/>
  <c r="IL21"/>
  <c r="IW21"/>
  <c r="JH21"/>
  <c r="JS21"/>
  <c r="KD21"/>
  <c r="AB22"/>
  <c r="AM22"/>
  <c r="AX22"/>
  <c r="BI22"/>
  <c r="BT22"/>
  <c r="CL22"/>
  <c r="CM22" s="1"/>
  <c r="CR22"/>
  <c r="CS22" s="1"/>
  <c r="EE22"/>
  <c r="EP22"/>
  <c r="FA22"/>
  <c r="FL22"/>
  <c r="GH22"/>
  <c r="HI22"/>
  <c r="HJ22" s="1"/>
  <c r="CE23"/>
  <c r="DB23"/>
  <c r="DM23"/>
  <c r="DS23"/>
  <c r="FW23"/>
  <c r="HH23"/>
  <c r="HS23"/>
  <c r="IL23"/>
  <c r="IW23"/>
  <c r="JH23"/>
  <c r="JS23"/>
  <c r="KD23"/>
  <c r="CL24"/>
  <c r="CM24" s="1"/>
  <c r="CR24"/>
  <c r="FX24"/>
  <c r="FY24" s="1"/>
  <c r="FZ24" s="1"/>
  <c r="HI24"/>
  <c r="HJ24" s="1"/>
  <c r="HT24"/>
  <c r="HU24" s="1"/>
  <c r="HV24" s="1"/>
  <c r="HZ24"/>
  <c r="CL25"/>
  <c r="CM25" s="1"/>
  <c r="CR25"/>
  <c r="CS25" s="1"/>
  <c r="HI18"/>
  <c r="HJ18" s="1"/>
  <c r="CF21"/>
  <c r="CG21" s="1"/>
  <c r="CH21" s="1"/>
  <c r="CL21"/>
  <c r="CM21" s="1"/>
  <c r="HI21"/>
  <c r="HJ21" s="1"/>
  <c r="CF23"/>
  <c r="CG23" s="1"/>
  <c r="CH23" s="1"/>
  <c r="CL23"/>
  <c r="CM23" s="1"/>
  <c r="HI23"/>
  <c r="HJ23" s="1"/>
  <c r="DS68"/>
  <c r="DB68"/>
  <c r="CR69"/>
  <c r="CS69" s="1"/>
  <c r="CL69"/>
  <c r="CM69" s="1"/>
  <c r="AB69"/>
  <c r="IA69"/>
  <c r="IB69"/>
  <c r="IC69" s="1"/>
  <c r="ID69" s="1"/>
  <c r="IB70"/>
  <c r="IC70" s="1"/>
  <c r="ID70" s="1"/>
  <c r="AE71"/>
  <c r="IA71"/>
  <c r="IB71"/>
  <c r="IC71" s="1"/>
  <c r="ID71" s="1"/>
  <c r="CL68"/>
  <c r="CM68" s="1"/>
  <c r="CR68"/>
  <c r="AE70"/>
  <c r="AE72"/>
  <c r="GX25"/>
  <c r="EF26"/>
  <c r="EG26" s="1"/>
  <c r="EH26" s="1"/>
  <c r="EQ26"/>
  <c r="ER26" s="1"/>
  <c r="ES26" s="1"/>
  <c r="FB26"/>
  <c r="FC26" s="1"/>
  <c r="FD26" s="1"/>
  <c r="FM26"/>
  <c r="FN26" s="1"/>
  <c r="FO26" s="1"/>
  <c r="GI26"/>
  <c r="GJ26" s="1"/>
  <c r="GK26" s="1"/>
  <c r="GX28"/>
  <c r="BU68"/>
  <c r="BV68" s="1"/>
  <c r="BW68" s="1"/>
  <c r="CF68"/>
  <c r="CG68" s="1"/>
  <c r="CH68" s="1"/>
  <c r="DC68"/>
  <c r="DD68" s="1"/>
  <c r="DE68" s="1"/>
  <c r="DN68"/>
  <c r="DO68" s="1"/>
  <c r="DP68" s="1"/>
  <c r="IM68"/>
  <c r="IN68" s="1"/>
  <c r="IO68" s="1"/>
  <c r="IX68"/>
  <c r="IY68" s="1"/>
  <c r="IZ68" s="1"/>
  <c r="JI68"/>
  <c r="JJ68" s="1"/>
  <c r="JK68" s="1"/>
  <c r="AC69"/>
  <c r="AD69" s="1"/>
  <c r="AN69"/>
  <c r="AO69" s="1"/>
  <c r="AP69" s="1"/>
  <c r="AY69"/>
  <c r="AZ69" s="1"/>
  <c r="BA69" s="1"/>
  <c r="BJ69"/>
  <c r="BK69" s="1"/>
  <c r="BL69" s="1"/>
  <c r="HI25"/>
  <c r="HJ25" s="1"/>
  <c r="AC26"/>
  <c r="AD26" s="1"/>
  <c r="CL26"/>
  <c r="CM26" s="1"/>
  <c r="HI26"/>
  <c r="HJ26" s="1"/>
  <c r="AC28"/>
  <c r="AD28" s="1"/>
  <c r="CL28"/>
  <c r="CM28" s="1"/>
  <c r="HI28"/>
  <c r="HJ28" s="1"/>
  <c r="DT69"/>
  <c r="EE69"/>
  <c r="EP69"/>
  <c r="FA69"/>
  <c r="FL69"/>
  <c r="GH69"/>
  <c r="GU69"/>
  <c r="HI69"/>
  <c r="HJ69" s="1"/>
  <c r="BT70"/>
  <c r="CE70"/>
  <c r="DB70"/>
  <c r="DM70"/>
  <c r="DS70"/>
  <c r="FW70"/>
  <c r="HH70"/>
  <c r="HS70"/>
  <c r="IL70"/>
  <c r="IW70"/>
  <c r="JH70"/>
  <c r="AB71"/>
  <c r="AM71"/>
  <c r="AX71"/>
  <c r="BI71"/>
  <c r="CL71"/>
  <c r="CM71" s="1"/>
  <c r="CR71"/>
  <c r="CS71" s="1"/>
  <c r="EE71"/>
  <c r="EP71"/>
  <c r="FA71"/>
  <c r="FL71"/>
  <c r="GH71"/>
  <c r="HI71"/>
  <c r="HJ71" s="1"/>
  <c r="BT72"/>
  <c r="CE72"/>
  <c r="DB72"/>
  <c r="DM72"/>
  <c r="DS72"/>
  <c r="FW72"/>
  <c r="HH72"/>
  <c r="HS72"/>
  <c r="IL72"/>
  <c r="IW72"/>
  <c r="JH72"/>
  <c r="BU70"/>
  <c r="BV70" s="1"/>
  <c r="BW70" s="1"/>
  <c r="CL70"/>
  <c r="CM70" s="1"/>
  <c r="HI70"/>
  <c r="HJ70" s="1"/>
  <c r="BU72"/>
  <c r="BV72" s="1"/>
  <c r="BW72" s="1"/>
  <c r="CL72"/>
  <c r="CM72" s="1"/>
  <c r="HI72"/>
  <c r="HJ72" s="1"/>
  <c r="IB30" l="1"/>
  <c r="IC30" s="1"/>
  <c r="ID30" s="1"/>
  <c r="HK80"/>
  <c r="ML80"/>
  <c r="HK77"/>
  <c r="ML77"/>
  <c r="HK78"/>
  <c r="ML78"/>
  <c r="HK76"/>
  <c r="ML76"/>
  <c r="HK81"/>
  <c r="ML81"/>
  <c r="HK72"/>
  <c r="ML72"/>
  <c r="HK69"/>
  <c r="ML69"/>
  <c r="HK70"/>
  <c r="ML70"/>
  <c r="HK71"/>
  <c r="ML71"/>
  <c r="HK68"/>
  <c r="ML68"/>
  <c r="HK82"/>
  <c r="ML82"/>
  <c r="HK79"/>
  <c r="ML79"/>
  <c r="HK75"/>
  <c r="ML75"/>
  <c r="DU22"/>
  <c r="DV22" s="1"/>
  <c r="DU19"/>
  <c r="DV19" s="1"/>
  <c r="DT22"/>
  <c r="GU19"/>
  <c r="DT19"/>
  <c r="DU13"/>
  <c r="DV13" s="1"/>
  <c r="GU13"/>
  <c r="GU15"/>
  <c r="IA15"/>
  <c r="GU17"/>
  <c r="IA12"/>
  <c r="GY26"/>
  <c r="DT71"/>
  <c r="CN61"/>
  <c r="CO61" s="1"/>
  <c r="IB52"/>
  <c r="IC52" s="1"/>
  <c r="ID52" s="1"/>
  <c r="DU82"/>
  <c r="DV82" s="1"/>
  <c r="GV82" s="1"/>
  <c r="GZ82" s="1"/>
  <c r="IA25"/>
  <c r="GU20"/>
  <c r="IB23"/>
  <c r="IC23" s="1"/>
  <c r="ID23" s="1"/>
  <c r="IB18"/>
  <c r="IC18" s="1"/>
  <c r="ID18" s="1"/>
  <c r="GO8"/>
  <c r="GO6"/>
  <c r="GO43"/>
  <c r="GO37"/>
  <c r="DU35"/>
  <c r="DV35" s="1"/>
  <c r="DU33"/>
  <c r="DV33" s="1"/>
  <c r="GP33" s="1"/>
  <c r="IA32"/>
  <c r="GU60"/>
  <c r="DU63"/>
  <c r="DV63" s="1"/>
  <c r="CT57"/>
  <c r="CU57" s="1"/>
  <c r="DT82"/>
  <c r="IA72"/>
  <c r="CT71"/>
  <c r="DT42"/>
  <c r="DT33"/>
  <c r="DU50"/>
  <c r="DV50" s="1"/>
  <c r="CT15"/>
  <c r="CT49"/>
  <c r="CV49" s="1"/>
  <c r="GU39"/>
  <c r="GY39" s="1"/>
  <c r="IA65"/>
  <c r="DU52"/>
  <c r="DV52" s="1"/>
  <c r="DU51"/>
  <c r="DV51" s="1"/>
  <c r="GP51" s="1"/>
  <c r="IB50"/>
  <c r="IC50" s="1"/>
  <c r="ID50" s="1"/>
  <c r="DU69"/>
  <c r="DV69" s="1"/>
  <c r="DW69" s="1"/>
  <c r="IA26"/>
  <c r="CN71"/>
  <c r="CP71" s="1"/>
  <c r="GU22"/>
  <c r="IB16"/>
  <c r="IC16" s="1"/>
  <c r="ID16" s="1"/>
  <c r="IA13"/>
  <c r="IA19"/>
  <c r="CN24"/>
  <c r="CO24" s="1"/>
  <c r="DT17"/>
  <c r="IA10"/>
  <c r="GP28"/>
  <c r="GQ28" s="1"/>
  <c r="CT47"/>
  <c r="CU47" s="1"/>
  <c r="IA29"/>
  <c r="IB34"/>
  <c r="IC34" s="1"/>
  <c r="ID34" s="1"/>
  <c r="DU60"/>
  <c r="DV60" s="1"/>
  <c r="GP60" s="1"/>
  <c r="DT62"/>
  <c r="DT54"/>
  <c r="DT50"/>
  <c r="CN57"/>
  <c r="CO57" s="1"/>
  <c r="GU56"/>
  <c r="GU51"/>
  <c r="GY51" s="1"/>
  <c r="DU4"/>
  <c r="DV4" s="1"/>
  <c r="DU42"/>
  <c r="DV42" s="1"/>
  <c r="GP42" s="1"/>
  <c r="GO42"/>
  <c r="CN47"/>
  <c r="CP47" s="1"/>
  <c r="IB44"/>
  <c r="IC44" s="1"/>
  <c r="ID44" s="1"/>
  <c r="GU37"/>
  <c r="GY37" s="1"/>
  <c r="GU33"/>
  <c r="GY33" s="1"/>
  <c r="IA62"/>
  <c r="DT60"/>
  <c r="IB58"/>
  <c r="IC58" s="1"/>
  <c r="ID58" s="1"/>
  <c r="GO50"/>
  <c r="DT56"/>
  <c r="DT51"/>
  <c r="GU82"/>
  <c r="DU78"/>
  <c r="DV78" s="1"/>
  <c r="GV78" s="1"/>
  <c r="GZ78" s="1"/>
  <c r="GU78"/>
  <c r="GY78" s="1"/>
  <c r="IA43"/>
  <c r="DT37"/>
  <c r="CT61"/>
  <c r="CU61" s="1"/>
  <c r="GP48"/>
  <c r="GQ48" s="1"/>
  <c r="DT26"/>
  <c r="DU17"/>
  <c r="DV17" s="1"/>
  <c r="GP17" s="1"/>
  <c r="GO15"/>
  <c r="IB20"/>
  <c r="IC20" s="1"/>
  <c r="ID20" s="1"/>
  <c r="DT15"/>
  <c r="DT7"/>
  <c r="GU10"/>
  <c r="GV10"/>
  <c r="CN11"/>
  <c r="DU40"/>
  <c r="DV40" s="1"/>
  <c r="GV40" s="1"/>
  <c r="DU54"/>
  <c r="DV54" s="1"/>
  <c r="GV54" s="1"/>
  <c r="DU53"/>
  <c r="DV53" s="1"/>
  <c r="DW53" s="1"/>
  <c r="GV15"/>
  <c r="IB68"/>
  <c r="IC68" s="1"/>
  <c r="ID68" s="1"/>
  <c r="GU28"/>
  <c r="GY28" s="1"/>
  <c r="DT10"/>
  <c r="IB5"/>
  <c r="IC5" s="1"/>
  <c r="ID5" s="1"/>
  <c r="CT18"/>
  <c r="CV18" s="1"/>
  <c r="DT48"/>
  <c r="IB45"/>
  <c r="IC45" s="1"/>
  <c r="ID45" s="1"/>
  <c r="GU40"/>
  <c r="IA31"/>
  <c r="DT67"/>
  <c r="GU65"/>
  <c r="GY65" s="1"/>
  <c r="GP62"/>
  <c r="GV43"/>
  <c r="GO10"/>
  <c r="CT14"/>
  <c r="CU14" s="1"/>
  <c r="DW48"/>
  <c r="IA46"/>
  <c r="DU31"/>
  <c r="DV31" s="1"/>
  <c r="GV31" s="1"/>
  <c r="GZ31" s="1"/>
  <c r="DT40"/>
  <c r="DU65"/>
  <c r="DV65" s="1"/>
  <c r="GO65"/>
  <c r="CT62"/>
  <c r="CV62" s="1"/>
  <c r="GY80"/>
  <c r="GY69"/>
  <c r="GV28"/>
  <c r="IA17"/>
  <c r="GY13"/>
  <c r="IA22"/>
  <c r="GP15"/>
  <c r="GQ15" s="1"/>
  <c r="CN15"/>
  <c r="CN14"/>
  <c r="CP14" s="1"/>
  <c r="CT12"/>
  <c r="CU12" s="1"/>
  <c r="DU7"/>
  <c r="DV7" s="1"/>
  <c r="GP7" s="1"/>
  <c r="DU3"/>
  <c r="DV3" s="1"/>
  <c r="GV3" s="1"/>
  <c r="GP43"/>
  <c r="GR43" s="1"/>
  <c r="CT43"/>
  <c r="DT29"/>
  <c r="GV62"/>
  <c r="CN62"/>
  <c r="CO62" s="1"/>
  <c r="DT53"/>
  <c r="CT55"/>
  <c r="CV55" s="1"/>
  <c r="IA80"/>
  <c r="GU71"/>
  <c r="GY71" s="1"/>
  <c r="GO28"/>
  <c r="DU26"/>
  <c r="DV26" s="1"/>
  <c r="GP26" s="1"/>
  <c r="DT28"/>
  <c r="IA28"/>
  <c r="CN25"/>
  <c r="CP25" s="1"/>
  <c r="DU20"/>
  <c r="DV20" s="1"/>
  <c r="DW20" s="1"/>
  <c r="DT20"/>
  <c r="DW15"/>
  <c r="IB21"/>
  <c r="IC21" s="1"/>
  <c r="ID21" s="1"/>
  <c r="CN12"/>
  <c r="CP12" s="1"/>
  <c r="DU5"/>
  <c r="DV5" s="1"/>
  <c r="GV5" s="1"/>
  <c r="DT3"/>
  <c r="CT9"/>
  <c r="CV9" s="1"/>
  <c r="GU48"/>
  <c r="DU45"/>
  <c r="DV45" s="1"/>
  <c r="DW45" s="1"/>
  <c r="DT45"/>
  <c r="DW43"/>
  <c r="DT41"/>
  <c r="DU41"/>
  <c r="DV41" s="1"/>
  <c r="DW41" s="1"/>
  <c r="CN43"/>
  <c r="CO43" s="1"/>
  <c r="IB38"/>
  <c r="IC38" s="1"/>
  <c r="ID38" s="1"/>
  <c r="DT35"/>
  <c r="GU31"/>
  <c r="GY31" s="1"/>
  <c r="GU67"/>
  <c r="GY67" s="1"/>
  <c r="IB64"/>
  <c r="IC64" s="1"/>
  <c r="ID64" s="1"/>
  <c r="IA60"/>
  <c r="IB59"/>
  <c r="IC59" s="1"/>
  <c r="ID59" s="1"/>
  <c r="GU54"/>
  <c r="GY54" s="1"/>
  <c r="GO53"/>
  <c r="CN55"/>
  <c r="CO55" s="1"/>
  <c r="IB53"/>
  <c r="IC53" s="1"/>
  <c r="ID53" s="1"/>
  <c r="DT80"/>
  <c r="GU76"/>
  <c r="GY76" s="1"/>
  <c r="DU71"/>
  <c r="DV71" s="1"/>
  <c r="DW71" s="1"/>
  <c r="GO26"/>
  <c r="CT24"/>
  <c r="CV24" s="1"/>
  <c r="DT4"/>
  <c r="GP10"/>
  <c r="GQ10" s="1"/>
  <c r="GO7"/>
  <c r="GO4"/>
  <c r="CN18"/>
  <c r="CP18" s="1"/>
  <c r="CT11"/>
  <c r="CV11" s="1"/>
  <c r="CN9"/>
  <c r="CP9" s="1"/>
  <c r="GV48"/>
  <c r="GO41"/>
  <c r="IA41"/>
  <c r="IA37"/>
  <c r="GU29"/>
  <c r="GY29" s="1"/>
  <c r="GO62"/>
  <c r="GU62"/>
  <c r="GY62" s="1"/>
  <c r="IB54"/>
  <c r="IC54" s="1"/>
  <c r="ID54" s="1"/>
  <c r="DU76"/>
  <c r="DV76" s="1"/>
  <c r="GV76" s="1"/>
  <c r="GZ76" s="1"/>
  <c r="CN10"/>
  <c r="CO10" s="1"/>
  <c r="GY82"/>
  <c r="GY2"/>
  <c r="CT10"/>
  <c r="CU10" s="1"/>
  <c r="GY42"/>
  <c r="GY45"/>
  <c r="GY35"/>
  <c r="GY22"/>
  <c r="GY19"/>
  <c r="GY60"/>
  <c r="HK28"/>
  <c r="ML28"/>
  <c r="HK25"/>
  <c r="ML25"/>
  <c r="HK24"/>
  <c r="ML24"/>
  <c r="HK22"/>
  <c r="ML22"/>
  <c r="HK19"/>
  <c r="ML19"/>
  <c r="HK15"/>
  <c r="ML15"/>
  <c r="HK10"/>
  <c r="ML10"/>
  <c r="HK7"/>
  <c r="ML7"/>
  <c r="HK4"/>
  <c r="ML4"/>
  <c r="GY7"/>
  <c r="HK6"/>
  <c r="ML6"/>
  <c r="GY4"/>
  <c r="HK48"/>
  <c r="ML48"/>
  <c r="HK49"/>
  <c r="ML49"/>
  <c r="HK46"/>
  <c r="ML46"/>
  <c r="HK44"/>
  <c r="ML44"/>
  <c r="HK42"/>
  <c r="ML42"/>
  <c r="HK40"/>
  <c r="ML40"/>
  <c r="HK36"/>
  <c r="ML36"/>
  <c r="HK34"/>
  <c r="ML34"/>
  <c r="HK32"/>
  <c r="ML32"/>
  <c r="HK30"/>
  <c r="ML30"/>
  <c r="HK66"/>
  <c r="ML66"/>
  <c r="HK65"/>
  <c r="ML65"/>
  <c r="HK62"/>
  <c r="ML62"/>
  <c r="HK57"/>
  <c r="ML57"/>
  <c r="HK55"/>
  <c r="ML55"/>
  <c r="HK53"/>
  <c r="ML53"/>
  <c r="HK50"/>
  <c r="ML50"/>
  <c r="GY52"/>
  <c r="HK51"/>
  <c r="ML51"/>
  <c r="HK54"/>
  <c r="ML54"/>
  <c r="HK38"/>
  <c r="ML38"/>
  <c r="ML63"/>
  <c r="HK26"/>
  <c r="ML26"/>
  <c r="HK23"/>
  <c r="ML23"/>
  <c r="HK21"/>
  <c r="ML21"/>
  <c r="HK18"/>
  <c r="ML18"/>
  <c r="HK20"/>
  <c r="ML20"/>
  <c r="HK17"/>
  <c r="ML17"/>
  <c r="HK13"/>
  <c r="ML13"/>
  <c r="HK14"/>
  <c r="ML14"/>
  <c r="HK11"/>
  <c r="ML11"/>
  <c r="HK9"/>
  <c r="ML9"/>
  <c r="HK5"/>
  <c r="ML5"/>
  <c r="HK3"/>
  <c r="ML3"/>
  <c r="HK8"/>
  <c r="ML8"/>
  <c r="GY5"/>
  <c r="HK2"/>
  <c r="ML2"/>
  <c r="HK12"/>
  <c r="ML12"/>
  <c r="HK16"/>
  <c r="ML16"/>
  <c r="HK47"/>
  <c r="ML47"/>
  <c r="HK45"/>
  <c r="ML45"/>
  <c r="HK43"/>
  <c r="ML43"/>
  <c r="HK41"/>
  <c r="ML41"/>
  <c r="GY41"/>
  <c r="HK39"/>
  <c r="ML39"/>
  <c r="HK37"/>
  <c r="ML37"/>
  <c r="HK35"/>
  <c r="ML35"/>
  <c r="HK33"/>
  <c r="ML33"/>
  <c r="HK31"/>
  <c r="ML31"/>
  <c r="HK29"/>
  <c r="ML29"/>
  <c r="HK67"/>
  <c r="ML67"/>
  <c r="HK59"/>
  <c r="ML59"/>
  <c r="HK61"/>
  <c r="ML61"/>
  <c r="HK60"/>
  <c r="ML60"/>
  <c r="HK56"/>
  <c r="ML56"/>
  <c r="HK52"/>
  <c r="ML52"/>
  <c r="GY53"/>
  <c r="GY50"/>
  <c r="ML64"/>
  <c r="ML58"/>
  <c r="DW82"/>
  <c r="GP78"/>
  <c r="GO81"/>
  <c r="DU81"/>
  <c r="DV81" s="1"/>
  <c r="GU81"/>
  <c r="GY81" s="1"/>
  <c r="DT81"/>
  <c r="CO80"/>
  <c r="CP80"/>
  <c r="CO78"/>
  <c r="CP78"/>
  <c r="CO76"/>
  <c r="CP76"/>
  <c r="IA75"/>
  <c r="IB75"/>
  <c r="IC75" s="1"/>
  <c r="ID75" s="1"/>
  <c r="CN79"/>
  <c r="CN77"/>
  <c r="GP80"/>
  <c r="GV80"/>
  <c r="GZ80" s="1"/>
  <c r="DW80"/>
  <c r="CO82"/>
  <c r="CP82"/>
  <c r="GU79"/>
  <c r="GY79" s="1"/>
  <c r="DT79"/>
  <c r="GO79"/>
  <c r="DU79"/>
  <c r="DV79" s="1"/>
  <c r="GU77"/>
  <c r="GY77" s="1"/>
  <c r="DT77"/>
  <c r="GO77"/>
  <c r="DU77"/>
  <c r="DV77" s="1"/>
  <c r="CN81"/>
  <c r="GP65"/>
  <c r="GV65"/>
  <c r="DW65"/>
  <c r="CU67"/>
  <c r="CV67"/>
  <c r="GO64"/>
  <c r="DU64"/>
  <c r="DV64" s="1"/>
  <c r="GU64"/>
  <c r="GY64" s="1"/>
  <c r="DT64"/>
  <c r="GR62"/>
  <c r="GQ62"/>
  <c r="GV60"/>
  <c r="GZ60" s="1"/>
  <c r="CS63"/>
  <c r="GY63"/>
  <c r="GU59"/>
  <c r="GY59" s="1"/>
  <c r="DT59"/>
  <c r="GO59"/>
  <c r="DU59"/>
  <c r="DV59" s="1"/>
  <c r="GV63"/>
  <c r="GZ63" s="1"/>
  <c r="DW63"/>
  <c r="GP63"/>
  <c r="GO61"/>
  <c r="DU61"/>
  <c r="DV61" s="1"/>
  <c r="GU61"/>
  <c r="GY61" s="1"/>
  <c r="DT61"/>
  <c r="CU63"/>
  <c r="CV63"/>
  <c r="CO60"/>
  <c r="CP60"/>
  <c r="GO55"/>
  <c r="DU55"/>
  <c r="DV55" s="1"/>
  <c r="GU55"/>
  <c r="GY55" s="1"/>
  <c r="DT55"/>
  <c r="GP53"/>
  <c r="CT53"/>
  <c r="CN53"/>
  <c r="AP53"/>
  <c r="IA51"/>
  <c r="IB51"/>
  <c r="IC51" s="1"/>
  <c r="ID51" s="1"/>
  <c r="CS51"/>
  <c r="GP50"/>
  <c r="GV50"/>
  <c r="DW50"/>
  <c r="CT50"/>
  <c r="CN50"/>
  <c r="AP50"/>
  <c r="CV57"/>
  <c r="GV56"/>
  <c r="DW56"/>
  <c r="GP56"/>
  <c r="CN66"/>
  <c r="CT64"/>
  <c r="CT59"/>
  <c r="CT56"/>
  <c r="CN58"/>
  <c r="CN51"/>
  <c r="GV67"/>
  <c r="GZ67" s="1"/>
  <c r="DW67"/>
  <c r="GP67"/>
  <c r="GU66"/>
  <c r="GY66" s="1"/>
  <c r="DT66"/>
  <c r="GO66"/>
  <c r="DU66"/>
  <c r="DV66" s="1"/>
  <c r="CT65"/>
  <c r="CN65"/>
  <c r="AP65"/>
  <c r="CS64"/>
  <c r="IA63"/>
  <c r="IB63"/>
  <c r="IC63" s="1"/>
  <c r="ID63" s="1"/>
  <c r="CO67"/>
  <c r="CP67"/>
  <c r="GZ62"/>
  <c r="CU62"/>
  <c r="IA61"/>
  <c r="IB61"/>
  <c r="IC61" s="1"/>
  <c r="ID61" s="1"/>
  <c r="CS61"/>
  <c r="IA57"/>
  <c r="IB57"/>
  <c r="IC57" s="1"/>
  <c r="ID57" s="1"/>
  <c r="CS57"/>
  <c r="CO63"/>
  <c r="CP63"/>
  <c r="GO57"/>
  <c r="DU57"/>
  <c r="DV57" s="1"/>
  <c r="GU57"/>
  <c r="GY57" s="1"/>
  <c r="DT57"/>
  <c r="CS58"/>
  <c r="IA56"/>
  <c r="IB56"/>
  <c r="IC56" s="1"/>
  <c r="ID56" s="1"/>
  <c r="CS56"/>
  <c r="GY56"/>
  <c r="CU60"/>
  <c r="CV60"/>
  <c r="GO58"/>
  <c r="DU58"/>
  <c r="DV58" s="1"/>
  <c r="GU58"/>
  <c r="GY58" s="1"/>
  <c r="DT58"/>
  <c r="IA55"/>
  <c r="IB55"/>
  <c r="IC55" s="1"/>
  <c r="ID55" s="1"/>
  <c r="CS55"/>
  <c r="DW54"/>
  <c r="CT54"/>
  <c r="CN54"/>
  <c r="AP54"/>
  <c r="GP52"/>
  <c r="GV52"/>
  <c r="DW52"/>
  <c r="CT52"/>
  <c r="CN52"/>
  <c r="AP52"/>
  <c r="GV51"/>
  <c r="CP55"/>
  <c r="CT66"/>
  <c r="CN64"/>
  <c r="CN59"/>
  <c r="CN56"/>
  <c r="CT58"/>
  <c r="CT51"/>
  <c r="CS49"/>
  <c r="CU49"/>
  <c r="IA47"/>
  <c r="IB47"/>
  <c r="IC47" s="1"/>
  <c r="ID47" s="1"/>
  <c r="CS47"/>
  <c r="GO47"/>
  <c r="DU47"/>
  <c r="DV47" s="1"/>
  <c r="GU47"/>
  <c r="GY47" s="1"/>
  <c r="DT47"/>
  <c r="CT42"/>
  <c r="CN42"/>
  <c r="AP42"/>
  <c r="GP41"/>
  <c r="GV41"/>
  <c r="IA40"/>
  <c r="IB40"/>
  <c r="IC40" s="1"/>
  <c r="ID40" s="1"/>
  <c r="CS40"/>
  <c r="GY40"/>
  <c r="CV47"/>
  <c r="CO45"/>
  <c r="CP45"/>
  <c r="CU43"/>
  <c r="GU36"/>
  <c r="GY36" s="1"/>
  <c r="DT36"/>
  <c r="GO36"/>
  <c r="DU36"/>
  <c r="DV36" s="1"/>
  <c r="GU34"/>
  <c r="GY34" s="1"/>
  <c r="DT34"/>
  <c r="GO34"/>
  <c r="DU34"/>
  <c r="DV34" s="1"/>
  <c r="GU32"/>
  <c r="GY32" s="1"/>
  <c r="DT32"/>
  <c r="GO32"/>
  <c r="DU32"/>
  <c r="DV32" s="1"/>
  <c r="GU30"/>
  <c r="GY30" s="1"/>
  <c r="DT30"/>
  <c r="GO30"/>
  <c r="DU30"/>
  <c r="DV30" s="1"/>
  <c r="CU35"/>
  <c r="CV35"/>
  <c r="CO33"/>
  <c r="CP33"/>
  <c r="CU31"/>
  <c r="CV31"/>
  <c r="CO29"/>
  <c r="CP29"/>
  <c r="CT48"/>
  <c r="CN46"/>
  <c r="CT44"/>
  <c r="CN40"/>
  <c r="GV39"/>
  <c r="GP39"/>
  <c r="CT38"/>
  <c r="CN37"/>
  <c r="CT36"/>
  <c r="CN34"/>
  <c r="CT32"/>
  <c r="CN30"/>
  <c r="CN39"/>
  <c r="GV37"/>
  <c r="GP37"/>
  <c r="IA49"/>
  <c r="IB49"/>
  <c r="IC49" s="1"/>
  <c r="ID49" s="1"/>
  <c r="GO49"/>
  <c r="DU49"/>
  <c r="DV49" s="1"/>
  <c r="GU49"/>
  <c r="GY49" s="1"/>
  <c r="DT49"/>
  <c r="GV45"/>
  <c r="GZ45" s="1"/>
  <c r="CO49"/>
  <c r="CP49"/>
  <c r="GU46"/>
  <c r="GY46" s="1"/>
  <c r="DT46"/>
  <c r="GO46"/>
  <c r="DU46"/>
  <c r="DV46" s="1"/>
  <c r="GU44"/>
  <c r="GY44" s="1"/>
  <c r="DT44"/>
  <c r="GO44"/>
  <c r="DU44"/>
  <c r="DV44" s="1"/>
  <c r="DW42"/>
  <c r="CT41"/>
  <c r="CN41"/>
  <c r="AP41"/>
  <c r="CO47"/>
  <c r="CU45"/>
  <c r="CV45"/>
  <c r="CS38"/>
  <c r="GV35"/>
  <c r="GZ35" s="1"/>
  <c r="DW35"/>
  <c r="GP35"/>
  <c r="DW33"/>
  <c r="GP31"/>
  <c r="GV29"/>
  <c r="GZ29" s="1"/>
  <c r="DW29"/>
  <c r="GP29"/>
  <c r="GO38"/>
  <c r="DU38"/>
  <c r="DV38" s="1"/>
  <c r="GU38"/>
  <c r="GY38" s="1"/>
  <c r="DT38"/>
  <c r="CO35"/>
  <c r="CP35"/>
  <c r="CU33"/>
  <c r="CV33"/>
  <c r="CO31"/>
  <c r="CP31"/>
  <c r="CU29"/>
  <c r="CV29"/>
  <c r="GY48"/>
  <c r="CN48"/>
  <c r="CT46"/>
  <c r="CN44"/>
  <c r="GY43"/>
  <c r="CT40"/>
  <c r="CN38"/>
  <c r="CT37"/>
  <c r="CN36"/>
  <c r="CT34"/>
  <c r="CN32"/>
  <c r="CT30"/>
  <c r="CT39"/>
  <c r="GY20"/>
  <c r="GY17"/>
  <c r="GY15"/>
  <c r="CT25"/>
  <c r="CT26"/>
  <c r="CN26"/>
  <c r="AE26"/>
  <c r="CT69"/>
  <c r="CN69"/>
  <c r="AE69"/>
  <c r="DW26"/>
  <c r="CO25"/>
  <c r="GU25"/>
  <c r="GY25" s="1"/>
  <c r="DT25"/>
  <c r="GO25"/>
  <c r="DU25"/>
  <c r="DV25" s="1"/>
  <c r="CT17"/>
  <c r="CN17"/>
  <c r="AP17"/>
  <c r="GO14"/>
  <c r="DU14"/>
  <c r="DV14" s="1"/>
  <c r="GU14"/>
  <c r="GY14" s="1"/>
  <c r="DT14"/>
  <c r="CS16"/>
  <c r="GR15"/>
  <c r="CO22"/>
  <c r="CP22"/>
  <c r="CU20"/>
  <c r="CV20"/>
  <c r="CO19"/>
  <c r="CP19"/>
  <c r="GO16"/>
  <c r="DU16"/>
  <c r="DV16" s="1"/>
  <c r="GU16"/>
  <c r="GY16" s="1"/>
  <c r="DT16"/>
  <c r="CV15"/>
  <c r="GZ15"/>
  <c r="CU15"/>
  <c r="IA11"/>
  <c r="IB11"/>
  <c r="IC11" s="1"/>
  <c r="ID11" s="1"/>
  <c r="CS11"/>
  <c r="IA9"/>
  <c r="IB9"/>
  <c r="IC9" s="1"/>
  <c r="ID9" s="1"/>
  <c r="CS9"/>
  <c r="GP4"/>
  <c r="GV4"/>
  <c r="DW4"/>
  <c r="IA2"/>
  <c r="IB2"/>
  <c r="IC2" s="1"/>
  <c r="ID2" s="1"/>
  <c r="GO12"/>
  <c r="DU12"/>
  <c r="DV12" s="1"/>
  <c r="GU12"/>
  <c r="GY12" s="1"/>
  <c r="DT12"/>
  <c r="CV12"/>
  <c r="GO9"/>
  <c r="DU9"/>
  <c r="DV9" s="1"/>
  <c r="GU9"/>
  <c r="GY9" s="1"/>
  <c r="DT9"/>
  <c r="IA6"/>
  <c r="IB6"/>
  <c r="IC6" s="1"/>
  <c r="ID6" s="1"/>
  <c r="CS6"/>
  <c r="GY6"/>
  <c r="GP5"/>
  <c r="CT5"/>
  <c r="CN5"/>
  <c r="AP5"/>
  <c r="CS2"/>
  <c r="CO18"/>
  <c r="DW3"/>
  <c r="GP3"/>
  <c r="GV2"/>
  <c r="DW2"/>
  <c r="GP2"/>
  <c r="CU9"/>
  <c r="CN72"/>
  <c r="CT70"/>
  <c r="CT68"/>
  <c r="CT23"/>
  <c r="CN21"/>
  <c r="CT16"/>
  <c r="GY10"/>
  <c r="CN8"/>
  <c r="CT6"/>
  <c r="CT3"/>
  <c r="CN2"/>
  <c r="GP69"/>
  <c r="GU72"/>
  <c r="GY72" s="1"/>
  <c r="DT72"/>
  <c r="GO72"/>
  <c r="DU72"/>
  <c r="DV72" s="1"/>
  <c r="GU70"/>
  <c r="GY70" s="1"/>
  <c r="DT70"/>
  <c r="GO70"/>
  <c r="DU70"/>
  <c r="DV70" s="1"/>
  <c r="CT28"/>
  <c r="CN28"/>
  <c r="AE28"/>
  <c r="CS68"/>
  <c r="CU71"/>
  <c r="CV71"/>
  <c r="GO68"/>
  <c r="DU68"/>
  <c r="DV68" s="1"/>
  <c r="GU68"/>
  <c r="GY68" s="1"/>
  <c r="DT68"/>
  <c r="GV22"/>
  <c r="GZ22" s="1"/>
  <c r="DW22"/>
  <c r="GP22"/>
  <c r="GV19"/>
  <c r="GZ19" s="1"/>
  <c r="DW19"/>
  <c r="GP19"/>
  <c r="IA24"/>
  <c r="IB24"/>
  <c r="IC24" s="1"/>
  <c r="ID24" s="1"/>
  <c r="CS24"/>
  <c r="GU23"/>
  <c r="GY23" s="1"/>
  <c r="DT23"/>
  <c r="GO23"/>
  <c r="DU23"/>
  <c r="DV23" s="1"/>
  <c r="GU21"/>
  <c r="GY21" s="1"/>
  <c r="DT21"/>
  <c r="GO21"/>
  <c r="DU21"/>
  <c r="DV21" s="1"/>
  <c r="GO24"/>
  <c r="DU24"/>
  <c r="DV24" s="1"/>
  <c r="GU24"/>
  <c r="GY24" s="1"/>
  <c r="DT24"/>
  <c r="CS18"/>
  <c r="IA14"/>
  <c r="IB14"/>
  <c r="IC14" s="1"/>
  <c r="ID14" s="1"/>
  <c r="CS14"/>
  <c r="GU18"/>
  <c r="GY18" s="1"/>
  <c r="GO18"/>
  <c r="DU18"/>
  <c r="DV18" s="1"/>
  <c r="DT18"/>
  <c r="CU22"/>
  <c r="CV22"/>
  <c r="CO20"/>
  <c r="CP20"/>
  <c r="CU19"/>
  <c r="CV19"/>
  <c r="CP15"/>
  <c r="CO15"/>
  <c r="CT4"/>
  <c r="CN4"/>
  <c r="AP4"/>
  <c r="CS3"/>
  <c r="GY3"/>
  <c r="GP13"/>
  <c r="GV13"/>
  <c r="DW13"/>
  <c r="GO11"/>
  <c r="DU11"/>
  <c r="DV11" s="1"/>
  <c r="GU11"/>
  <c r="GY11" s="1"/>
  <c r="DT11"/>
  <c r="CS12"/>
  <c r="IA8"/>
  <c r="IB8"/>
  <c r="IC8" s="1"/>
  <c r="ID8" s="1"/>
  <c r="CS8"/>
  <c r="GY8"/>
  <c r="GV7"/>
  <c r="CT7"/>
  <c r="CN7"/>
  <c r="AP7"/>
  <c r="IA3"/>
  <c r="IB3"/>
  <c r="IC3" s="1"/>
  <c r="ID3" s="1"/>
  <c r="CT13"/>
  <c r="CN13"/>
  <c r="AP13"/>
  <c r="CO11"/>
  <c r="CP11"/>
  <c r="CO9"/>
  <c r="DW8"/>
  <c r="GP8"/>
  <c r="GV6"/>
  <c r="DW6"/>
  <c r="GP6"/>
  <c r="CT72"/>
  <c r="CN70"/>
  <c r="CN68"/>
  <c r="CN23"/>
  <c r="CT21"/>
  <c r="CN16"/>
  <c r="CT8"/>
  <c r="CN6"/>
  <c r="CN3"/>
  <c r="CT2"/>
  <c r="MM75" l="1"/>
  <c r="MN75"/>
  <c r="MN82"/>
  <c r="MM82"/>
  <c r="MN68"/>
  <c r="MM68"/>
  <c r="MM70"/>
  <c r="MN70"/>
  <c r="MN69"/>
  <c r="MM69"/>
  <c r="MM72"/>
  <c r="MN72"/>
  <c r="MN77"/>
  <c r="MM77"/>
  <c r="MN79"/>
  <c r="MM79"/>
  <c r="MM71"/>
  <c r="MN71"/>
  <c r="MN81"/>
  <c r="MM81"/>
  <c r="MN76"/>
  <c r="MM76"/>
  <c r="MM78"/>
  <c r="MN78"/>
  <c r="MN80"/>
  <c r="MM80"/>
  <c r="CU55"/>
  <c r="GP82"/>
  <c r="DW7"/>
  <c r="GV20"/>
  <c r="GZ20" s="1"/>
  <c r="CO71"/>
  <c r="CO12"/>
  <c r="CU18"/>
  <c r="GP20"/>
  <c r="GP71"/>
  <c r="DW5"/>
  <c r="CP24"/>
  <c r="GV26"/>
  <c r="DW31"/>
  <c r="GV33"/>
  <c r="GZ33" s="1"/>
  <c r="GV42"/>
  <c r="GP45"/>
  <c r="GQ45" s="1"/>
  <c r="CP57"/>
  <c r="GP54"/>
  <c r="CV61"/>
  <c r="CP61"/>
  <c r="DW78"/>
  <c r="GZ43"/>
  <c r="GR10"/>
  <c r="GR28"/>
  <c r="GV71"/>
  <c r="GZ71" s="1"/>
  <c r="CU11"/>
  <c r="DW51"/>
  <c r="DW60"/>
  <c r="CP43"/>
  <c r="GR48"/>
  <c r="GV53"/>
  <c r="CV14"/>
  <c r="CU24"/>
  <c r="DW76"/>
  <c r="CO14"/>
  <c r="GV69"/>
  <c r="GZ69" s="1"/>
  <c r="GQ43"/>
  <c r="CV10"/>
  <c r="GZ10"/>
  <c r="HB10" s="1"/>
  <c r="DW40"/>
  <c r="CV43"/>
  <c r="GV17"/>
  <c r="CP10"/>
  <c r="DW17"/>
  <c r="GP40"/>
  <c r="GR40" s="1"/>
  <c r="GP76"/>
  <c r="GQ76" s="1"/>
  <c r="CP62"/>
  <c r="MM58"/>
  <c r="MN58"/>
  <c r="MM52"/>
  <c r="MN52"/>
  <c r="MM60"/>
  <c r="MN60"/>
  <c r="MN67"/>
  <c r="MM67"/>
  <c r="MM29"/>
  <c r="MN29"/>
  <c r="MM33"/>
  <c r="MN33"/>
  <c r="MM39"/>
  <c r="MN39"/>
  <c r="MN43"/>
  <c r="MM43"/>
  <c r="MM12"/>
  <c r="MN12"/>
  <c r="MM8"/>
  <c r="MN8"/>
  <c r="MM5"/>
  <c r="MN5"/>
  <c r="MM9"/>
  <c r="MN9"/>
  <c r="MM17"/>
  <c r="MN17"/>
  <c r="MM20"/>
  <c r="MN20"/>
  <c r="MM21"/>
  <c r="MN21"/>
  <c r="MN63"/>
  <c r="MM63"/>
  <c r="MN38"/>
  <c r="MM38"/>
  <c r="MN51"/>
  <c r="MM51"/>
  <c r="MM50"/>
  <c r="MN50"/>
  <c r="MM55"/>
  <c r="MN55"/>
  <c r="MM62"/>
  <c r="MN62"/>
  <c r="MM66"/>
  <c r="MN66"/>
  <c r="MN30"/>
  <c r="MM30"/>
  <c r="MN34"/>
  <c r="MM34"/>
  <c r="MN40"/>
  <c r="MM40"/>
  <c r="MN46"/>
  <c r="MM46"/>
  <c r="MN49"/>
  <c r="MM49"/>
  <c r="MM48"/>
  <c r="MN48"/>
  <c r="MM6"/>
  <c r="MN6"/>
  <c r="MM4"/>
  <c r="MN4"/>
  <c r="MM10"/>
  <c r="MN10"/>
  <c r="MM15"/>
  <c r="MN15"/>
  <c r="MM22"/>
  <c r="MN22"/>
  <c r="MN25"/>
  <c r="MM25"/>
  <c r="MM64"/>
  <c r="MN64"/>
  <c r="MM56"/>
  <c r="MN56"/>
  <c r="MN61"/>
  <c r="MM61"/>
  <c r="MM59"/>
  <c r="MN59"/>
  <c r="MM31"/>
  <c r="MN31"/>
  <c r="MM35"/>
  <c r="MN35"/>
  <c r="MM37"/>
  <c r="MN37"/>
  <c r="MN41"/>
  <c r="MM41"/>
  <c r="MM45"/>
  <c r="MN45"/>
  <c r="MN47"/>
  <c r="MM47"/>
  <c r="MM16"/>
  <c r="MN16"/>
  <c r="MN2"/>
  <c r="MM2"/>
  <c r="MM3"/>
  <c r="MN3"/>
  <c r="MM11"/>
  <c r="MN11"/>
  <c r="MM14"/>
  <c r="MN14"/>
  <c r="MM13"/>
  <c r="MN13"/>
  <c r="MM18"/>
  <c r="MN18"/>
  <c r="MM23"/>
  <c r="MN23"/>
  <c r="MM26"/>
  <c r="MN26"/>
  <c r="MM54"/>
  <c r="MN54"/>
  <c r="MM53"/>
  <c r="MN53"/>
  <c r="MM57"/>
  <c r="MN57"/>
  <c r="MN65"/>
  <c r="MM65"/>
  <c r="MN32"/>
  <c r="MM32"/>
  <c r="MN36"/>
  <c r="MM36"/>
  <c r="MM42"/>
  <c r="MN42"/>
  <c r="MN44"/>
  <c r="MM44"/>
  <c r="MM7"/>
  <c r="MN7"/>
  <c r="MM19"/>
  <c r="MN19"/>
  <c r="MN24"/>
  <c r="MM24"/>
  <c r="MN28"/>
  <c r="MM28"/>
  <c r="CO81"/>
  <c r="CP81"/>
  <c r="HA80"/>
  <c r="HB80"/>
  <c r="CP77"/>
  <c r="CO77"/>
  <c r="GV81"/>
  <c r="GZ81" s="1"/>
  <c r="DW81"/>
  <c r="GP81"/>
  <c r="GR76"/>
  <c r="HB76"/>
  <c r="HA76"/>
  <c r="GQ82"/>
  <c r="GR82"/>
  <c r="HB82"/>
  <c r="HA82"/>
  <c r="GP77"/>
  <c r="GV77"/>
  <c r="GZ77" s="1"/>
  <c r="DW77"/>
  <c r="GP79"/>
  <c r="GV79"/>
  <c r="GZ79" s="1"/>
  <c r="DW79"/>
  <c r="GR80"/>
  <c r="GQ80"/>
  <c r="CP79"/>
  <c r="CO79"/>
  <c r="GQ78"/>
  <c r="GR78"/>
  <c r="HB78"/>
  <c r="HA78"/>
  <c r="HB67"/>
  <c r="HA67"/>
  <c r="GZ51"/>
  <c r="CU51"/>
  <c r="CV51"/>
  <c r="CU58"/>
  <c r="CV58"/>
  <c r="CP59"/>
  <c r="CO59"/>
  <c r="CO64"/>
  <c r="CP64"/>
  <c r="GQ51"/>
  <c r="GR51"/>
  <c r="CV52"/>
  <c r="GZ52"/>
  <c r="CU52"/>
  <c r="GZ54"/>
  <c r="CV54"/>
  <c r="CU54"/>
  <c r="GQ54"/>
  <c r="GR54"/>
  <c r="GV58"/>
  <c r="GZ58" s="1"/>
  <c r="DW58"/>
  <c r="GP58"/>
  <c r="HB60"/>
  <c r="HA60"/>
  <c r="CP65"/>
  <c r="CO65"/>
  <c r="GP66"/>
  <c r="GV66"/>
  <c r="GZ66" s="1"/>
  <c r="DW66"/>
  <c r="GQ67"/>
  <c r="GR67"/>
  <c r="CP66"/>
  <c r="CO66"/>
  <c r="GQ56"/>
  <c r="GR56"/>
  <c r="CV50"/>
  <c r="GZ50"/>
  <c r="CU50"/>
  <c r="CV53"/>
  <c r="GZ53"/>
  <c r="CU53"/>
  <c r="GV55"/>
  <c r="GZ55" s="1"/>
  <c r="DW55"/>
  <c r="GP55"/>
  <c r="GP59"/>
  <c r="GV59"/>
  <c r="GZ59" s="1"/>
  <c r="DW59"/>
  <c r="GQ60"/>
  <c r="GR60"/>
  <c r="GR65"/>
  <c r="GQ65"/>
  <c r="CO56"/>
  <c r="CP56"/>
  <c r="CV66"/>
  <c r="CU66"/>
  <c r="CP52"/>
  <c r="CO52"/>
  <c r="GR52"/>
  <c r="GQ52"/>
  <c r="CP54"/>
  <c r="CO54"/>
  <c r="GV57"/>
  <c r="GZ57" s="1"/>
  <c r="DW57"/>
  <c r="GP57"/>
  <c r="HA62"/>
  <c r="HB62"/>
  <c r="CV65"/>
  <c r="GZ65"/>
  <c r="CU65"/>
  <c r="CO51"/>
  <c r="CP51"/>
  <c r="CO58"/>
  <c r="CP58"/>
  <c r="GZ56"/>
  <c r="CU56"/>
  <c r="CV56"/>
  <c r="CV59"/>
  <c r="CU59"/>
  <c r="CU64"/>
  <c r="CV64"/>
  <c r="CP50"/>
  <c r="CO50"/>
  <c r="GR50"/>
  <c r="GQ50"/>
  <c r="CP53"/>
  <c r="CO53"/>
  <c r="GR53"/>
  <c r="GQ53"/>
  <c r="HB63"/>
  <c r="HA63"/>
  <c r="GV61"/>
  <c r="GZ61" s="1"/>
  <c r="DW61"/>
  <c r="GP61"/>
  <c r="GQ63"/>
  <c r="GR63"/>
  <c r="GV64"/>
  <c r="GZ64" s="1"/>
  <c r="DW64"/>
  <c r="GP64"/>
  <c r="HB31"/>
  <c r="HA31"/>
  <c r="HB35"/>
  <c r="HA35"/>
  <c r="CP32"/>
  <c r="CO32"/>
  <c r="CP36"/>
  <c r="CO36"/>
  <c r="CO38"/>
  <c r="CP38"/>
  <c r="GZ40"/>
  <c r="CU40"/>
  <c r="CV40"/>
  <c r="CP44"/>
  <c r="CO44"/>
  <c r="HB29"/>
  <c r="HA29"/>
  <c r="GV38"/>
  <c r="GZ38" s="1"/>
  <c r="DW38"/>
  <c r="GP38"/>
  <c r="GQ29"/>
  <c r="GR29"/>
  <c r="GQ33"/>
  <c r="GR33"/>
  <c r="HB45"/>
  <c r="HA45"/>
  <c r="CP41"/>
  <c r="CO41"/>
  <c r="GR42"/>
  <c r="GQ42"/>
  <c r="GR45"/>
  <c r="GV49"/>
  <c r="GZ49" s="1"/>
  <c r="DW49"/>
  <c r="GP49"/>
  <c r="GR37"/>
  <c r="GQ37"/>
  <c r="CP39"/>
  <c r="CO39"/>
  <c r="CP30"/>
  <c r="CO30"/>
  <c r="CP34"/>
  <c r="CO34"/>
  <c r="CP37"/>
  <c r="CO37"/>
  <c r="GR39"/>
  <c r="GQ39"/>
  <c r="CV44"/>
  <c r="CU44"/>
  <c r="GR41"/>
  <c r="GQ41"/>
  <c r="CP42"/>
  <c r="CO42"/>
  <c r="GV47"/>
  <c r="GZ47" s="1"/>
  <c r="DW47"/>
  <c r="GP47"/>
  <c r="CV39"/>
  <c r="GZ39"/>
  <c r="CU39"/>
  <c r="CV30"/>
  <c r="CU30"/>
  <c r="CV34"/>
  <c r="CU34"/>
  <c r="CV37"/>
  <c r="GZ37"/>
  <c r="CU37"/>
  <c r="CV46"/>
  <c r="CU46"/>
  <c r="CP48"/>
  <c r="CO48"/>
  <c r="HB33"/>
  <c r="HA33"/>
  <c r="GQ31"/>
  <c r="GR31"/>
  <c r="GQ35"/>
  <c r="GR35"/>
  <c r="CV41"/>
  <c r="GZ41"/>
  <c r="CU41"/>
  <c r="GP44"/>
  <c r="GV44"/>
  <c r="GZ44" s="1"/>
  <c r="DW44"/>
  <c r="GP46"/>
  <c r="GV46"/>
  <c r="GZ46" s="1"/>
  <c r="DW46"/>
  <c r="CV32"/>
  <c r="CU32"/>
  <c r="CV36"/>
  <c r="CU36"/>
  <c r="CU38"/>
  <c r="CV38"/>
  <c r="CO40"/>
  <c r="CP40"/>
  <c r="CP46"/>
  <c r="CO46"/>
  <c r="CV48"/>
  <c r="GZ48"/>
  <c r="CU48"/>
  <c r="GP30"/>
  <c r="GV30"/>
  <c r="GZ30" s="1"/>
  <c r="DW30"/>
  <c r="GP32"/>
  <c r="GV32"/>
  <c r="GZ32" s="1"/>
  <c r="DW32"/>
  <c r="GP34"/>
  <c r="GV34"/>
  <c r="GZ34" s="1"/>
  <c r="DW34"/>
  <c r="GP36"/>
  <c r="GV36"/>
  <c r="GZ36" s="1"/>
  <c r="DW36"/>
  <c r="HA43"/>
  <c r="HB43"/>
  <c r="CV42"/>
  <c r="GZ42"/>
  <c r="CU42"/>
  <c r="CU25"/>
  <c r="CV25"/>
  <c r="HB20"/>
  <c r="HA20"/>
  <c r="GZ2"/>
  <c r="CU2"/>
  <c r="CV2"/>
  <c r="CO3"/>
  <c r="CP3"/>
  <c r="CO6"/>
  <c r="CP6"/>
  <c r="CO16"/>
  <c r="CP16"/>
  <c r="CP23"/>
  <c r="CO23"/>
  <c r="CV72"/>
  <c r="CU72"/>
  <c r="GQ8"/>
  <c r="GR8"/>
  <c r="CP13"/>
  <c r="CO13"/>
  <c r="CP7"/>
  <c r="CO7"/>
  <c r="GR7"/>
  <c r="GQ7"/>
  <c r="CV4"/>
  <c r="CU4"/>
  <c r="GZ4"/>
  <c r="HB19"/>
  <c r="HA19"/>
  <c r="GV18"/>
  <c r="GZ18" s="1"/>
  <c r="DW18"/>
  <c r="GP18"/>
  <c r="GV24"/>
  <c r="GZ24" s="1"/>
  <c r="DW24"/>
  <c r="GP24"/>
  <c r="GP21"/>
  <c r="GV21"/>
  <c r="GZ21" s="1"/>
  <c r="DW21"/>
  <c r="GP23"/>
  <c r="GV23"/>
  <c r="GZ23" s="1"/>
  <c r="DW23"/>
  <c r="GQ20"/>
  <c r="GR20"/>
  <c r="GV68"/>
  <c r="GZ68" s="1"/>
  <c r="DW68"/>
  <c r="GP68"/>
  <c r="HB71"/>
  <c r="HA71"/>
  <c r="CP28"/>
  <c r="CO28"/>
  <c r="GP70"/>
  <c r="GV70"/>
  <c r="GZ70" s="1"/>
  <c r="DW70"/>
  <c r="GP72"/>
  <c r="GV72"/>
  <c r="GZ72" s="1"/>
  <c r="DW72"/>
  <c r="GQ71"/>
  <c r="GR71"/>
  <c r="CO2"/>
  <c r="CP2"/>
  <c r="GZ3"/>
  <c r="CU3"/>
  <c r="CV3"/>
  <c r="GZ6"/>
  <c r="CU6"/>
  <c r="CV6"/>
  <c r="CP21"/>
  <c r="CO21"/>
  <c r="CU68"/>
  <c r="CV68"/>
  <c r="CV70"/>
  <c r="CU70"/>
  <c r="GQ2"/>
  <c r="GR2"/>
  <c r="GQ3"/>
  <c r="GR3"/>
  <c r="CV5"/>
  <c r="GZ5"/>
  <c r="CU5"/>
  <c r="GV12"/>
  <c r="GZ12" s="1"/>
  <c r="DW12"/>
  <c r="GP12"/>
  <c r="GV14"/>
  <c r="GZ14" s="1"/>
  <c r="DW14"/>
  <c r="GP14"/>
  <c r="CV17"/>
  <c r="GZ17"/>
  <c r="CU17"/>
  <c r="GR26"/>
  <c r="GQ26"/>
  <c r="CO69"/>
  <c r="CP69"/>
  <c r="CV26"/>
  <c r="GZ26"/>
  <c r="CU26"/>
  <c r="GZ8"/>
  <c r="CU8"/>
  <c r="CV8"/>
  <c r="CV21"/>
  <c r="CU21"/>
  <c r="CO68"/>
  <c r="CP68"/>
  <c r="CP70"/>
  <c r="CO70"/>
  <c r="GQ6"/>
  <c r="GR6"/>
  <c r="CV13"/>
  <c r="GZ13"/>
  <c r="CU13"/>
  <c r="CV7"/>
  <c r="GZ7"/>
  <c r="CU7"/>
  <c r="GV11"/>
  <c r="GZ11" s="1"/>
  <c r="DW11"/>
  <c r="GP11"/>
  <c r="GR13"/>
  <c r="GQ13"/>
  <c r="CP4"/>
  <c r="CO4"/>
  <c r="HB22"/>
  <c r="HA22"/>
  <c r="GR17"/>
  <c r="GQ17"/>
  <c r="GQ19"/>
  <c r="GR19"/>
  <c r="GQ22"/>
  <c r="GR22"/>
  <c r="CV28"/>
  <c r="GZ28"/>
  <c r="CU28"/>
  <c r="GQ69"/>
  <c r="GR69"/>
  <c r="CO8"/>
  <c r="CP8"/>
  <c r="CU16"/>
  <c r="CV16"/>
  <c r="CV23"/>
  <c r="CU23"/>
  <c r="CP72"/>
  <c r="CO72"/>
  <c r="CP5"/>
  <c r="CO5"/>
  <c r="GR5"/>
  <c r="GQ5"/>
  <c r="GV9"/>
  <c r="GZ9" s="1"/>
  <c r="DW9"/>
  <c r="GP9"/>
  <c r="GR4"/>
  <c r="GQ4"/>
  <c r="HA15"/>
  <c r="HB15"/>
  <c r="GV16"/>
  <c r="GZ16" s="1"/>
  <c r="DW16"/>
  <c r="GP16"/>
  <c r="CP17"/>
  <c r="CO17"/>
  <c r="GP25"/>
  <c r="DW25"/>
  <c r="GV25"/>
  <c r="GZ25" s="1"/>
  <c r="CU69"/>
  <c r="CV69"/>
  <c r="CP26"/>
  <c r="CO26"/>
  <c r="GQ40" l="1"/>
  <c r="HA10"/>
  <c r="HA79"/>
  <c r="HB79"/>
  <c r="GR77"/>
  <c r="GQ77"/>
  <c r="GR79"/>
  <c r="GQ79"/>
  <c r="HA77"/>
  <c r="HB77"/>
  <c r="GQ81"/>
  <c r="GR81"/>
  <c r="HB81"/>
  <c r="HA81"/>
  <c r="HB64"/>
  <c r="HA64"/>
  <c r="HA59"/>
  <c r="HB59"/>
  <c r="HB58"/>
  <c r="HA58"/>
  <c r="GQ64"/>
  <c r="GR64"/>
  <c r="GQ61"/>
  <c r="GR61"/>
  <c r="HB61"/>
  <c r="HA61"/>
  <c r="HB56"/>
  <c r="HA56"/>
  <c r="HA65"/>
  <c r="HB65"/>
  <c r="GQ57"/>
  <c r="GR57"/>
  <c r="HB57"/>
  <c r="HA57"/>
  <c r="HA66"/>
  <c r="HB66"/>
  <c r="GR59"/>
  <c r="GQ59"/>
  <c r="HA50"/>
  <c r="HB50"/>
  <c r="HB51"/>
  <c r="HA51"/>
  <c r="GQ55"/>
  <c r="GR55"/>
  <c r="HB55"/>
  <c r="HA55"/>
  <c r="HA53"/>
  <c r="HB53"/>
  <c r="GR66"/>
  <c r="GQ66"/>
  <c r="GQ58"/>
  <c r="GR58"/>
  <c r="HB54"/>
  <c r="HA54"/>
  <c r="HA52"/>
  <c r="HB52"/>
  <c r="HA36"/>
  <c r="HB36"/>
  <c r="HA34"/>
  <c r="HB34"/>
  <c r="HA30"/>
  <c r="HB30"/>
  <c r="HA44"/>
  <c r="HB44"/>
  <c r="GR36"/>
  <c r="GQ36"/>
  <c r="GR32"/>
  <c r="GQ32"/>
  <c r="GR34"/>
  <c r="GQ34"/>
  <c r="GR30"/>
  <c r="GQ30"/>
  <c r="HA48"/>
  <c r="HB48"/>
  <c r="HB38"/>
  <c r="HA38"/>
  <c r="GR44"/>
  <c r="GQ44"/>
  <c r="HA41"/>
  <c r="HB41"/>
  <c r="HA37"/>
  <c r="HB37"/>
  <c r="GQ47"/>
  <c r="GR47"/>
  <c r="HB47"/>
  <c r="HA47"/>
  <c r="GQ38"/>
  <c r="GR38"/>
  <c r="HB40"/>
  <c r="HA40"/>
  <c r="HA42"/>
  <c r="HB42"/>
  <c r="HA32"/>
  <c r="HB32"/>
  <c r="GR46"/>
  <c r="GQ46"/>
  <c r="HA46"/>
  <c r="HB46"/>
  <c r="HA39"/>
  <c r="HB39"/>
  <c r="GQ49"/>
  <c r="GR49"/>
  <c r="HB49"/>
  <c r="HA49"/>
  <c r="HB16"/>
  <c r="HA16"/>
  <c r="HA72"/>
  <c r="HB72"/>
  <c r="HB69"/>
  <c r="HA69"/>
  <c r="GQ16"/>
  <c r="GR16"/>
  <c r="HA23"/>
  <c r="HB23"/>
  <c r="GQ11"/>
  <c r="GR11"/>
  <c r="HB11"/>
  <c r="HA11"/>
  <c r="HA7"/>
  <c r="HB7"/>
  <c r="HB8"/>
  <c r="HA8"/>
  <c r="HA17"/>
  <c r="HB17"/>
  <c r="GQ14"/>
  <c r="GR14"/>
  <c r="HB14"/>
  <c r="HA14"/>
  <c r="HA5"/>
  <c r="HB5"/>
  <c r="HB6"/>
  <c r="HA6"/>
  <c r="GR72"/>
  <c r="GQ72"/>
  <c r="GQ68"/>
  <c r="GR68"/>
  <c r="GR21"/>
  <c r="GQ21"/>
  <c r="GQ24"/>
  <c r="GR24"/>
  <c r="HB24"/>
  <c r="HA24"/>
  <c r="HA4"/>
  <c r="HB4"/>
  <c r="HB2"/>
  <c r="HA2"/>
  <c r="HA25"/>
  <c r="HB25"/>
  <c r="GR25"/>
  <c r="GQ25"/>
  <c r="GQ9"/>
  <c r="GR9"/>
  <c r="HB9"/>
  <c r="HA9"/>
  <c r="HA28"/>
  <c r="HB28"/>
  <c r="HA13"/>
  <c r="HB13"/>
  <c r="HA21"/>
  <c r="HB21"/>
  <c r="HA26"/>
  <c r="HB26"/>
  <c r="GQ12"/>
  <c r="GR12"/>
  <c r="HB12"/>
  <c r="HA12"/>
  <c r="HA70"/>
  <c r="HB70"/>
  <c r="HB68"/>
  <c r="HA68"/>
  <c r="HB3"/>
  <c r="HA3"/>
  <c r="GR70"/>
  <c r="GQ70"/>
  <c r="GR23"/>
  <c r="GQ23"/>
  <c r="GQ18"/>
  <c r="GR18"/>
  <c r="HA18"/>
  <c r="HB18"/>
  <c r="M46" i="32" l="1"/>
  <c r="N46" s="1"/>
  <c r="O46" s="1"/>
  <c r="S46"/>
  <c r="T46" s="1"/>
  <c r="U46" s="1"/>
  <c r="Z46"/>
  <c r="AA46"/>
  <c r="AC46" s="1"/>
  <c r="AD46" s="1"/>
  <c r="AK46"/>
  <c r="AL46"/>
  <c r="AM46" s="1"/>
  <c r="AV46"/>
  <c r="AW46"/>
  <c r="AY46" s="1"/>
  <c r="AZ46" s="1"/>
  <c r="BA46" s="1"/>
  <c r="BG46"/>
  <c r="BH46"/>
  <c r="BI46" s="1"/>
  <c r="BR46"/>
  <c r="BS46"/>
  <c r="BU46" s="1"/>
  <c r="BV46" s="1"/>
  <c r="BW46" s="1"/>
  <c r="CD46"/>
  <c r="CF46" s="1"/>
  <c r="CG46" s="1"/>
  <c r="CH46" s="1"/>
  <c r="CK46"/>
  <c r="CQ46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H10"/>
  <c r="BH11"/>
  <c r="BH12"/>
  <c r="BH13"/>
  <c r="BH14"/>
  <c r="BH15"/>
  <c r="BJ15" s="1"/>
  <c r="BH16"/>
  <c r="BH17"/>
  <c r="BH18"/>
  <c r="BH19"/>
  <c r="BH20"/>
  <c r="BH21"/>
  <c r="BH22"/>
  <c r="BH23"/>
  <c r="BJ23" s="1"/>
  <c r="BK23" s="1"/>
  <c r="BH24"/>
  <c r="BH25"/>
  <c r="BH26"/>
  <c r="BH27"/>
  <c r="BH28"/>
  <c r="BH29"/>
  <c r="BH30"/>
  <c r="BH31"/>
  <c r="BJ31" s="1"/>
  <c r="BK31" s="1"/>
  <c r="BH32"/>
  <c r="BH33"/>
  <c r="BH34"/>
  <c r="BH35"/>
  <c r="BH36"/>
  <c r="BH37"/>
  <c r="BH38"/>
  <c r="BH39"/>
  <c r="BH40"/>
  <c r="BH41"/>
  <c r="BH42"/>
  <c r="BH43"/>
  <c r="BH44"/>
  <c r="BH45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CK8"/>
  <c r="CQ8"/>
  <c r="CK9"/>
  <c r="CQ9"/>
  <c r="M10"/>
  <c r="N10" s="1"/>
  <c r="O10" s="1"/>
  <c r="S10"/>
  <c r="T10" s="1"/>
  <c r="U10" s="1"/>
  <c r="Z10"/>
  <c r="AA10"/>
  <c r="AC10" s="1"/>
  <c r="AD10" s="1"/>
  <c r="AE10" s="1"/>
  <c r="AK10"/>
  <c r="AL10"/>
  <c r="AN10" s="1"/>
  <c r="AO10" s="1"/>
  <c r="AV10"/>
  <c r="AW10"/>
  <c r="AY10" s="1"/>
  <c r="AZ10" s="1"/>
  <c r="BA10" s="1"/>
  <c r="BJ10"/>
  <c r="BK10" s="1"/>
  <c r="BR10"/>
  <c r="BS10"/>
  <c r="BU10" s="1"/>
  <c r="BV10" s="1"/>
  <c r="BW10" s="1"/>
  <c r="CD10"/>
  <c r="CE10" s="1"/>
  <c r="CK10"/>
  <c r="CQ10"/>
  <c r="M11"/>
  <c r="N11" s="1"/>
  <c r="O11" s="1"/>
  <c r="S11"/>
  <c r="T11" s="1"/>
  <c r="U11" s="1"/>
  <c r="Z11"/>
  <c r="AA11"/>
  <c r="AB11" s="1"/>
  <c r="AK11"/>
  <c r="AL11"/>
  <c r="AV11"/>
  <c r="AW11"/>
  <c r="AX11" s="1"/>
  <c r="BR11"/>
  <c r="BS11"/>
  <c r="BT11" s="1"/>
  <c r="CD11"/>
  <c r="CE11" s="1"/>
  <c r="CK11"/>
  <c r="CQ11"/>
  <c r="M12"/>
  <c r="N12" s="1"/>
  <c r="O12" s="1"/>
  <c r="S12"/>
  <c r="T12" s="1"/>
  <c r="U12" s="1"/>
  <c r="Z12"/>
  <c r="AA12"/>
  <c r="AC12" s="1"/>
  <c r="AD12" s="1"/>
  <c r="AE12" s="1"/>
  <c r="AK12"/>
  <c r="AL12"/>
  <c r="AN12" s="1"/>
  <c r="AO12" s="1"/>
  <c r="AV12"/>
  <c r="AW12"/>
  <c r="AY12" s="1"/>
  <c r="AZ12" s="1"/>
  <c r="BA12" s="1"/>
  <c r="BJ12"/>
  <c r="BR12"/>
  <c r="BS12"/>
  <c r="BT12" s="1"/>
  <c r="CD12"/>
  <c r="CK12"/>
  <c r="CQ12"/>
  <c r="M13"/>
  <c r="N13" s="1"/>
  <c r="O13" s="1"/>
  <c r="S13"/>
  <c r="T13" s="1"/>
  <c r="U13" s="1"/>
  <c r="Z13"/>
  <c r="AA13"/>
  <c r="AK13"/>
  <c r="AL13"/>
  <c r="AM13" s="1"/>
  <c r="AV13"/>
  <c r="AW13"/>
  <c r="BJ13"/>
  <c r="BR13"/>
  <c r="BS13"/>
  <c r="CD13"/>
  <c r="CF13" s="1"/>
  <c r="CG13" s="1"/>
  <c r="CH13" s="1"/>
  <c r="CK13"/>
  <c r="CQ13"/>
  <c r="M14"/>
  <c r="N14" s="1"/>
  <c r="O14" s="1"/>
  <c r="S14"/>
  <c r="T14" s="1"/>
  <c r="U14" s="1"/>
  <c r="Z14"/>
  <c r="AA14"/>
  <c r="AC14" s="1"/>
  <c r="AD14" s="1"/>
  <c r="AE14" s="1"/>
  <c r="AK14"/>
  <c r="AL14"/>
  <c r="AV14"/>
  <c r="AW14"/>
  <c r="AY14" s="1"/>
  <c r="AZ14" s="1"/>
  <c r="BA14" s="1"/>
  <c r="BJ14"/>
  <c r="BK14" s="1"/>
  <c r="BR14"/>
  <c r="BS14"/>
  <c r="BU14" s="1"/>
  <c r="BV14" s="1"/>
  <c r="BW14" s="1"/>
  <c r="CD14"/>
  <c r="CE14" s="1"/>
  <c r="CK14"/>
  <c r="CQ14"/>
  <c r="M15"/>
  <c r="N15" s="1"/>
  <c r="O15" s="1"/>
  <c r="S15"/>
  <c r="T15" s="1"/>
  <c r="U15" s="1"/>
  <c r="Z15"/>
  <c r="AA15"/>
  <c r="AB15" s="1"/>
  <c r="AK15"/>
  <c r="AL15"/>
  <c r="AV15"/>
  <c r="AW15"/>
  <c r="AX15" s="1"/>
  <c r="AY15"/>
  <c r="AZ15" s="1"/>
  <c r="BA15" s="1"/>
  <c r="BR15"/>
  <c r="BS15"/>
  <c r="BT15" s="1"/>
  <c r="CD15"/>
  <c r="CF15" s="1"/>
  <c r="CG15" s="1"/>
  <c r="CH15" s="1"/>
  <c r="CK15"/>
  <c r="CQ15"/>
  <c r="M16"/>
  <c r="N16" s="1"/>
  <c r="O16" s="1"/>
  <c r="S16"/>
  <c r="T16" s="1"/>
  <c r="U16" s="1"/>
  <c r="Z16"/>
  <c r="AA16"/>
  <c r="AB16" s="1"/>
  <c r="AK16"/>
  <c r="AL16"/>
  <c r="AV16"/>
  <c r="AW16"/>
  <c r="AY16" s="1"/>
  <c r="AZ16" s="1"/>
  <c r="BA16" s="1"/>
  <c r="BR16"/>
  <c r="BS16"/>
  <c r="BT16" s="1"/>
  <c r="CD16"/>
  <c r="CF16" s="1"/>
  <c r="CG16" s="1"/>
  <c r="CH16" s="1"/>
  <c r="CK16"/>
  <c r="CQ16"/>
  <c r="M17"/>
  <c r="N17" s="1"/>
  <c r="O17" s="1"/>
  <c r="S17"/>
  <c r="T17" s="1"/>
  <c r="U17" s="1"/>
  <c r="Z17"/>
  <c r="AA17"/>
  <c r="AC17" s="1"/>
  <c r="AD17" s="1"/>
  <c r="AE17" s="1"/>
  <c r="AK17"/>
  <c r="AL17"/>
  <c r="AM17" s="1"/>
  <c r="AV17"/>
  <c r="AW17"/>
  <c r="AY17" s="1"/>
  <c r="AZ17" s="1"/>
  <c r="BA17" s="1"/>
  <c r="BR17"/>
  <c r="BS17"/>
  <c r="BU17" s="1"/>
  <c r="BV17" s="1"/>
  <c r="BW17" s="1"/>
  <c r="CD17"/>
  <c r="CK17"/>
  <c r="CQ17"/>
  <c r="M18"/>
  <c r="N18" s="1"/>
  <c r="O18" s="1"/>
  <c r="S18"/>
  <c r="T18" s="1"/>
  <c r="U18" s="1"/>
  <c r="Z18"/>
  <c r="AA18"/>
  <c r="AK18"/>
  <c r="AL18"/>
  <c r="AN18" s="1"/>
  <c r="AO18" s="1"/>
  <c r="AV18"/>
  <c r="AW18"/>
  <c r="BR18"/>
  <c r="BS18"/>
  <c r="CD18"/>
  <c r="CE18" s="1"/>
  <c r="CK18"/>
  <c r="CQ18"/>
  <c r="M19"/>
  <c r="N19" s="1"/>
  <c r="O19" s="1"/>
  <c r="S19"/>
  <c r="T19" s="1"/>
  <c r="U19" s="1"/>
  <c r="Z19"/>
  <c r="AA19"/>
  <c r="AB19" s="1"/>
  <c r="AK19"/>
  <c r="AL19"/>
  <c r="AV19"/>
  <c r="AW19"/>
  <c r="AX19" s="1"/>
  <c r="BJ19"/>
  <c r="BR19"/>
  <c r="BS19"/>
  <c r="BT19" s="1"/>
  <c r="CD19"/>
  <c r="CE19" s="1"/>
  <c r="CK19"/>
  <c r="CQ19"/>
  <c r="M20"/>
  <c r="N20" s="1"/>
  <c r="O20" s="1"/>
  <c r="S20"/>
  <c r="T20" s="1"/>
  <c r="U20" s="1"/>
  <c r="Z20"/>
  <c r="AA20"/>
  <c r="AB20" s="1"/>
  <c r="AK20"/>
  <c r="AL20"/>
  <c r="AV20"/>
  <c r="AW20"/>
  <c r="AY20" s="1"/>
  <c r="AZ20" s="1"/>
  <c r="BA20" s="1"/>
  <c r="BR20"/>
  <c r="BS20"/>
  <c r="BU20" s="1"/>
  <c r="BV20" s="1"/>
  <c r="BW20" s="1"/>
  <c r="CD20"/>
  <c r="CF20" s="1"/>
  <c r="CG20" s="1"/>
  <c r="CH20" s="1"/>
  <c r="CK20"/>
  <c r="CQ20"/>
  <c r="M21"/>
  <c r="N21" s="1"/>
  <c r="O21" s="1"/>
  <c r="S21"/>
  <c r="T21" s="1"/>
  <c r="U21" s="1"/>
  <c r="Z21"/>
  <c r="AA21"/>
  <c r="AC21" s="1"/>
  <c r="AD21" s="1"/>
  <c r="AE21" s="1"/>
  <c r="AK21"/>
  <c r="AL21"/>
  <c r="AM21" s="1"/>
  <c r="AV21"/>
  <c r="AW21"/>
  <c r="AY21" s="1"/>
  <c r="AZ21" s="1"/>
  <c r="BA21" s="1"/>
  <c r="BR21"/>
  <c r="BS21"/>
  <c r="BU21" s="1"/>
  <c r="BV21" s="1"/>
  <c r="BW21" s="1"/>
  <c r="CD21"/>
  <c r="CK21"/>
  <c r="CQ21"/>
  <c r="M22"/>
  <c r="N22" s="1"/>
  <c r="O22" s="1"/>
  <c r="S22"/>
  <c r="T22" s="1"/>
  <c r="U22" s="1"/>
  <c r="Z22"/>
  <c r="AA22"/>
  <c r="AK22"/>
  <c r="AL22"/>
  <c r="AN22" s="1"/>
  <c r="AO22" s="1"/>
  <c r="AV22"/>
  <c r="AW22"/>
  <c r="BJ22"/>
  <c r="BK22" s="1"/>
  <c r="BR22"/>
  <c r="BS22"/>
  <c r="CD22"/>
  <c r="CE22" s="1"/>
  <c r="CK22"/>
  <c r="CQ22"/>
  <c r="M23"/>
  <c r="N23" s="1"/>
  <c r="O23" s="1"/>
  <c r="S23"/>
  <c r="T23" s="1"/>
  <c r="U23" s="1"/>
  <c r="Z23"/>
  <c r="AA23"/>
  <c r="AB23" s="1"/>
  <c r="AK23"/>
  <c r="AL23"/>
  <c r="AV23"/>
  <c r="AW23"/>
  <c r="AX23" s="1"/>
  <c r="BR23"/>
  <c r="BS23"/>
  <c r="BT23" s="1"/>
  <c r="CD23"/>
  <c r="CE23" s="1"/>
  <c r="CK23"/>
  <c r="CQ23"/>
  <c r="CQ45"/>
  <c r="CK45"/>
  <c r="CD45"/>
  <c r="CF45" s="1"/>
  <c r="CG45" s="1"/>
  <c r="CH45" s="1"/>
  <c r="BS45"/>
  <c r="BU45" s="1"/>
  <c r="BV45" s="1"/>
  <c r="BW45" s="1"/>
  <c r="BR45"/>
  <c r="BJ45"/>
  <c r="AW45"/>
  <c r="AY45" s="1"/>
  <c r="AZ45" s="1"/>
  <c r="BA45" s="1"/>
  <c r="AV45"/>
  <c r="AL45"/>
  <c r="AN45" s="1"/>
  <c r="AO45" s="1"/>
  <c r="AK45"/>
  <c r="AA45"/>
  <c r="AC45" s="1"/>
  <c r="AD45" s="1"/>
  <c r="AE45" s="1"/>
  <c r="Z45"/>
  <c r="S45"/>
  <c r="T45" s="1"/>
  <c r="U45" s="1"/>
  <c r="M45"/>
  <c r="N45" s="1"/>
  <c r="O45" s="1"/>
  <c r="CQ44"/>
  <c r="CK44"/>
  <c r="CD44"/>
  <c r="BS44"/>
  <c r="BT44" s="1"/>
  <c r="BR44"/>
  <c r="AW44"/>
  <c r="AX44" s="1"/>
  <c r="AV44"/>
  <c r="AL44"/>
  <c r="AK44"/>
  <c r="AA44"/>
  <c r="Z44"/>
  <c r="S44"/>
  <c r="T44" s="1"/>
  <c r="U44" s="1"/>
  <c r="M44"/>
  <c r="N44" s="1"/>
  <c r="O44" s="1"/>
  <c r="CQ43"/>
  <c r="CK43"/>
  <c r="CD43"/>
  <c r="CF43" s="1"/>
  <c r="CG43" s="1"/>
  <c r="CH43" s="1"/>
  <c r="BS43"/>
  <c r="BT43" s="1"/>
  <c r="BR43"/>
  <c r="BJ43"/>
  <c r="AW43"/>
  <c r="AX43" s="1"/>
  <c r="AV43"/>
  <c r="AL43"/>
  <c r="AK43"/>
  <c r="AA43"/>
  <c r="AB43" s="1"/>
  <c r="Z43"/>
  <c r="S43"/>
  <c r="T43" s="1"/>
  <c r="U43" s="1"/>
  <c r="M43"/>
  <c r="N43" s="1"/>
  <c r="O43" s="1"/>
  <c r="CQ42"/>
  <c r="CK42"/>
  <c r="CD42"/>
  <c r="BS42"/>
  <c r="BU42" s="1"/>
  <c r="BV42" s="1"/>
  <c r="BW42" s="1"/>
  <c r="BR42"/>
  <c r="AW42"/>
  <c r="AY42" s="1"/>
  <c r="AZ42" s="1"/>
  <c r="BA42" s="1"/>
  <c r="AV42"/>
  <c r="AL42"/>
  <c r="AK42"/>
  <c r="AA42"/>
  <c r="AC42" s="1"/>
  <c r="AD42" s="1"/>
  <c r="AE42" s="1"/>
  <c r="Z42"/>
  <c r="S42"/>
  <c r="T42" s="1"/>
  <c r="U42" s="1"/>
  <c r="M42"/>
  <c r="N42" s="1"/>
  <c r="O42" s="1"/>
  <c r="CQ41"/>
  <c r="CK41"/>
  <c r="CD41"/>
  <c r="CE41" s="1"/>
  <c r="BS41"/>
  <c r="BU41" s="1"/>
  <c r="BV41" s="1"/>
  <c r="BW41" s="1"/>
  <c r="BR41"/>
  <c r="AW41"/>
  <c r="AV41"/>
  <c r="AL41"/>
  <c r="AN41" s="1"/>
  <c r="AO41" s="1"/>
  <c r="AK41"/>
  <c r="AA41"/>
  <c r="AC41" s="1"/>
  <c r="AD41" s="1"/>
  <c r="AE41" s="1"/>
  <c r="Z41"/>
  <c r="S41"/>
  <c r="T41" s="1"/>
  <c r="U41" s="1"/>
  <c r="M41"/>
  <c r="N41" s="1"/>
  <c r="O41" s="1"/>
  <c r="CQ40"/>
  <c r="CK40"/>
  <c r="CD40"/>
  <c r="CE40" s="1"/>
  <c r="BS40"/>
  <c r="BU40" s="1"/>
  <c r="BV40" s="1"/>
  <c r="BW40" s="1"/>
  <c r="BR40"/>
  <c r="AW40"/>
  <c r="AY40" s="1"/>
  <c r="AZ40" s="1"/>
  <c r="BA40" s="1"/>
  <c r="AV40"/>
  <c r="AL40"/>
  <c r="AM40" s="1"/>
  <c r="AK40"/>
  <c r="AA40"/>
  <c r="AB40" s="1"/>
  <c r="Z40"/>
  <c r="S40"/>
  <c r="T40" s="1"/>
  <c r="U40" s="1"/>
  <c r="M40"/>
  <c r="N40" s="1"/>
  <c r="O40" s="1"/>
  <c r="CQ39"/>
  <c r="CK39"/>
  <c r="CD39"/>
  <c r="CE39" s="1"/>
  <c r="BS39"/>
  <c r="BT39" s="1"/>
  <c r="BR39"/>
  <c r="AW39"/>
  <c r="AV39"/>
  <c r="AL39"/>
  <c r="AN39" s="1"/>
  <c r="AO39" s="1"/>
  <c r="AK39"/>
  <c r="AA39"/>
  <c r="AB39" s="1"/>
  <c r="Z39"/>
  <c r="S39"/>
  <c r="T39" s="1"/>
  <c r="U39" s="1"/>
  <c r="M39"/>
  <c r="N39" s="1"/>
  <c r="O39" s="1"/>
  <c r="CQ38"/>
  <c r="CK38"/>
  <c r="CD38"/>
  <c r="CE38" s="1"/>
  <c r="BS38"/>
  <c r="BU38" s="1"/>
  <c r="BV38" s="1"/>
  <c r="BW38" s="1"/>
  <c r="BR38"/>
  <c r="AW38"/>
  <c r="AY38" s="1"/>
  <c r="AZ38" s="1"/>
  <c r="BA38" s="1"/>
  <c r="AV38"/>
  <c r="AL38"/>
  <c r="AN38" s="1"/>
  <c r="AO38" s="1"/>
  <c r="AK38"/>
  <c r="AA38"/>
  <c r="AC38" s="1"/>
  <c r="AD38" s="1"/>
  <c r="AE38" s="1"/>
  <c r="Z38"/>
  <c r="S38"/>
  <c r="T38" s="1"/>
  <c r="U38" s="1"/>
  <c r="M38"/>
  <c r="N38" s="1"/>
  <c r="O38" s="1"/>
  <c r="CQ37"/>
  <c r="CK37"/>
  <c r="CD37"/>
  <c r="CF37" s="1"/>
  <c r="CG37" s="1"/>
  <c r="CH37" s="1"/>
  <c r="BS37"/>
  <c r="BR37"/>
  <c r="BJ37"/>
  <c r="AW37"/>
  <c r="AV37"/>
  <c r="AL37"/>
  <c r="AN37" s="1"/>
  <c r="AO37" s="1"/>
  <c r="AK37"/>
  <c r="AA37"/>
  <c r="Z37"/>
  <c r="S37"/>
  <c r="T37" s="1"/>
  <c r="U37" s="1"/>
  <c r="M37"/>
  <c r="N37" s="1"/>
  <c r="O37" s="1"/>
  <c r="CQ36"/>
  <c r="CK36"/>
  <c r="CD36"/>
  <c r="BS36"/>
  <c r="BT36" s="1"/>
  <c r="BR36"/>
  <c r="AW36"/>
  <c r="AX36" s="1"/>
  <c r="AV36"/>
  <c r="AL36"/>
  <c r="AK36"/>
  <c r="AA36"/>
  <c r="AB36" s="1"/>
  <c r="Z36"/>
  <c r="S36"/>
  <c r="T36" s="1"/>
  <c r="U36" s="1"/>
  <c r="M36"/>
  <c r="N36" s="1"/>
  <c r="O36" s="1"/>
  <c r="CQ35"/>
  <c r="CK35"/>
  <c r="CD35"/>
  <c r="BS35"/>
  <c r="BU35" s="1"/>
  <c r="BV35" s="1"/>
  <c r="BW35" s="1"/>
  <c r="BR35"/>
  <c r="AW35"/>
  <c r="AX35" s="1"/>
  <c r="AV35"/>
  <c r="AL35"/>
  <c r="AK35"/>
  <c r="AA35"/>
  <c r="AB35" s="1"/>
  <c r="Z35"/>
  <c r="S35"/>
  <c r="T35" s="1"/>
  <c r="U35" s="1"/>
  <c r="M35"/>
  <c r="N35" s="1"/>
  <c r="O35" s="1"/>
  <c r="CQ34"/>
  <c r="CK34"/>
  <c r="CD34"/>
  <c r="CE34" s="1"/>
  <c r="BS34"/>
  <c r="BU34" s="1"/>
  <c r="BV34" s="1"/>
  <c r="BW34" s="1"/>
  <c r="BR34"/>
  <c r="AW34"/>
  <c r="AY34" s="1"/>
  <c r="AZ34" s="1"/>
  <c r="BA34" s="1"/>
  <c r="AV34"/>
  <c r="AL34"/>
  <c r="AN34" s="1"/>
  <c r="AO34" s="1"/>
  <c r="AK34"/>
  <c r="AA34"/>
  <c r="AC34" s="1"/>
  <c r="AD34" s="1"/>
  <c r="AE34" s="1"/>
  <c r="Z34"/>
  <c r="S34"/>
  <c r="T34" s="1"/>
  <c r="U34" s="1"/>
  <c r="M34"/>
  <c r="N34" s="1"/>
  <c r="O34" s="1"/>
  <c r="CQ33"/>
  <c r="CK33"/>
  <c r="CD33"/>
  <c r="CF33" s="1"/>
  <c r="CG33" s="1"/>
  <c r="CH33" s="1"/>
  <c r="BS33"/>
  <c r="BU33" s="1"/>
  <c r="BV33" s="1"/>
  <c r="BW33" s="1"/>
  <c r="BR33"/>
  <c r="BJ33"/>
  <c r="AW33"/>
  <c r="AV33"/>
  <c r="AL33"/>
  <c r="AM33" s="1"/>
  <c r="AK33"/>
  <c r="AA33"/>
  <c r="AC33" s="1"/>
  <c r="AD33" s="1"/>
  <c r="AE33" s="1"/>
  <c r="Z33"/>
  <c r="S33"/>
  <c r="T33" s="1"/>
  <c r="U33" s="1"/>
  <c r="M33"/>
  <c r="N33" s="1"/>
  <c r="O33" s="1"/>
  <c r="CQ32"/>
  <c r="CK32"/>
  <c r="CD32"/>
  <c r="CE32" s="1"/>
  <c r="BS32"/>
  <c r="BU32" s="1"/>
  <c r="BV32" s="1"/>
  <c r="BW32" s="1"/>
  <c r="BR32"/>
  <c r="AW32"/>
  <c r="AY32" s="1"/>
  <c r="AZ32" s="1"/>
  <c r="BA32" s="1"/>
  <c r="AV32"/>
  <c r="AL32"/>
  <c r="AN32" s="1"/>
  <c r="AO32" s="1"/>
  <c r="AK32"/>
  <c r="AA32"/>
  <c r="AC32" s="1"/>
  <c r="AD32" s="1"/>
  <c r="AE32" s="1"/>
  <c r="Z32"/>
  <c r="S32"/>
  <c r="T32" s="1"/>
  <c r="U32" s="1"/>
  <c r="M32"/>
  <c r="N32" s="1"/>
  <c r="O32" s="1"/>
  <c r="CQ31"/>
  <c r="CK31"/>
  <c r="CD31"/>
  <c r="CF31" s="1"/>
  <c r="CG31" s="1"/>
  <c r="CH31" s="1"/>
  <c r="BS31"/>
  <c r="BR31"/>
  <c r="AW31"/>
  <c r="AV31"/>
  <c r="AL31"/>
  <c r="AN31" s="1"/>
  <c r="AO31" s="1"/>
  <c r="AK31"/>
  <c r="AA31"/>
  <c r="Z31"/>
  <c r="S31"/>
  <c r="T31" s="1"/>
  <c r="U31" s="1"/>
  <c r="M31"/>
  <c r="N31" s="1"/>
  <c r="O31" s="1"/>
  <c r="CQ30"/>
  <c r="CK30"/>
  <c r="CD30"/>
  <c r="CF30" s="1"/>
  <c r="CG30" s="1"/>
  <c r="CH30" s="1"/>
  <c r="BS30"/>
  <c r="BT30" s="1"/>
  <c r="BR30"/>
  <c r="BJ30"/>
  <c r="BK30" s="1"/>
  <c r="AW30"/>
  <c r="AX30" s="1"/>
  <c r="AV30"/>
  <c r="AL30"/>
  <c r="AK30"/>
  <c r="AA30"/>
  <c r="AB30" s="1"/>
  <c r="Z30"/>
  <c r="S30"/>
  <c r="T30" s="1"/>
  <c r="U30" s="1"/>
  <c r="M30"/>
  <c r="N30" s="1"/>
  <c r="O30" s="1"/>
  <c r="CQ29"/>
  <c r="CK29"/>
  <c r="CD29"/>
  <c r="BS29"/>
  <c r="BU29" s="1"/>
  <c r="BV29" s="1"/>
  <c r="BW29" s="1"/>
  <c r="BR29"/>
  <c r="AW29"/>
  <c r="AY29" s="1"/>
  <c r="AZ29" s="1"/>
  <c r="BA29" s="1"/>
  <c r="AV29"/>
  <c r="AL29"/>
  <c r="AK29"/>
  <c r="AA29"/>
  <c r="AB29" s="1"/>
  <c r="Z29"/>
  <c r="S29"/>
  <c r="T29" s="1"/>
  <c r="U29" s="1"/>
  <c r="M29"/>
  <c r="N29" s="1"/>
  <c r="O29" s="1"/>
  <c r="CQ28"/>
  <c r="CK28"/>
  <c r="CD28"/>
  <c r="CE28" s="1"/>
  <c r="BS28"/>
  <c r="BU28" s="1"/>
  <c r="BV28" s="1"/>
  <c r="BW28" s="1"/>
  <c r="BR28"/>
  <c r="AW28"/>
  <c r="AY28" s="1"/>
  <c r="AZ28" s="1"/>
  <c r="BA28" s="1"/>
  <c r="AV28"/>
  <c r="AL28"/>
  <c r="AN28" s="1"/>
  <c r="AO28" s="1"/>
  <c r="AK28"/>
  <c r="AA28"/>
  <c r="AC28" s="1"/>
  <c r="AD28" s="1"/>
  <c r="AE28" s="1"/>
  <c r="Z28"/>
  <c r="S28"/>
  <c r="T28" s="1"/>
  <c r="U28" s="1"/>
  <c r="M28"/>
  <c r="N28" s="1"/>
  <c r="O28" s="1"/>
  <c r="CQ27"/>
  <c r="CK27"/>
  <c r="CD27"/>
  <c r="CF27" s="1"/>
  <c r="CG27" s="1"/>
  <c r="CH27" s="1"/>
  <c r="BS27"/>
  <c r="BR27"/>
  <c r="AW27"/>
  <c r="AV27"/>
  <c r="AL27"/>
  <c r="AM27" s="1"/>
  <c r="AK27"/>
  <c r="AA27"/>
  <c r="Z27"/>
  <c r="S27"/>
  <c r="T27" s="1"/>
  <c r="U27" s="1"/>
  <c r="M27"/>
  <c r="N27" s="1"/>
  <c r="O27" s="1"/>
  <c r="CQ26"/>
  <c r="CK26"/>
  <c r="CD26"/>
  <c r="CF26" s="1"/>
  <c r="CG26" s="1"/>
  <c r="CH26" s="1"/>
  <c r="BS26"/>
  <c r="BT26" s="1"/>
  <c r="BR26"/>
  <c r="BJ26"/>
  <c r="AW26"/>
  <c r="AX26" s="1"/>
  <c r="AV26"/>
  <c r="AL26"/>
  <c r="AM26" s="1"/>
  <c r="AK26"/>
  <c r="AA26"/>
  <c r="AB26" s="1"/>
  <c r="Z26"/>
  <c r="S26"/>
  <c r="T26" s="1"/>
  <c r="U26" s="1"/>
  <c r="M26"/>
  <c r="N26" s="1"/>
  <c r="O26" s="1"/>
  <c r="CQ25"/>
  <c r="CK25"/>
  <c r="CD25"/>
  <c r="BS25"/>
  <c r="BT25" s="1"/>
  <c r="BR25"/>
  <c r="AW25"/>
  <c r="AX25" s="1"/>
  <c r="AV25"/>
  <c r="AL25"/>
  <c r="AK25"/>
  <c r="AA25"/>
  <c r="AC25" s="1"/>
  <c r="AD25" s="1"/>
  <c r="AE25" s="1"/>
  <c r="Z25"/>
  <c r="S25"/>
  <c r="T25" s="1"/>
  <c r="U25" s="1"/>
  <c r="M25"/>
  <c r="N25" s="1"/>
  <c r="O25" s="1"/>
  <c r="CQ24"/>
  <c r="CK24"/>
  <c r="CD24"/>
  <c r="CE24" s="1"/>
  <c r="BS24"/>
  <c r="BU24" s="1"/>
  <c r="BV24" s="1"/>
  <c r="BW24" s="1"/>
  <c r="BR24"/>
  <c r="AW24"/>
  <c r="AY24" s="1"/>
  <c r="AZ24" s="1"/>
  <c r="BA24" s="1"/>
  <c r="AV24"/>
  <c r="AL24"/>
  <c r="AN24" s="1"/>
  <c r="AO24" s="1"/>
  <c r="AK24"/>
  <c r="AA24"/>
  <c r="AC24" s="1"/>
  <c r="AD24" s="1"/>
  <c r="AE24" s="1"/>
  <c r="Z24"/>
  <c r="S24"/>
  <c r="T24" s="1"/>
  <c r="U24" s="1"/>
  <c r="M24"/>
  <c r="N24" s="1"/>
  <c r="O24" s="1"/>
  <c r="CQ7"/>
  <c r="CK7"/>
  <c r="CQ6"/>
  <c r="CK6"/>
  <c r="CQ5"/>
  <c r="CK5"/>
  <c r="CQ4"/>
  <c r="CK4"/>
  <c r="CQ3"/>
  <c r="CK3"/>
  <c r="CQ2"/>
  <c r="CK2"/>
  <c r="BJ46" l="1"/>
  <c r="BK46" s="1"/>
  <c r="BL46" s="1"/>
  <c r="AN40"/>
  <c r="AO40" s="1"/>
  <c r="CF19"/>
  <c r="CG19" s="1"/>
  <c r="CH19" s="1"/>
  <c r="AN46"/>
  <c r="AO46" s="1"/>
  <c r="AY25"/>
  <c r="AZ25" s="1"/>
  <c r="BA25" s="1"/>
  <c r="AN27"/>
  <c r="AO27" s="1"/>
  <c r="CE27"/>
  <c r="AX38"/>
  <c r="CE20"/>
  <c r="AC20"/>
  <c r="AD20" s="1"/>
  <c r="AE20" s="1"/>
  <c r="AC19"/>
  <c r="AD19" s="1"/>
  <c r="AE19" s="1"/>
  <c r="BU16"/>
  <c r="BV16" s="1"/>
  <c r="BW16" s="1"/>
  <c r="CR46"/>
  <c r="CS46" s="1"/>
  <c r="BT46"/>
  <c r="AX46"/>
  <c r="AB46"/>
  <c r="CF24"/>
  <c r="CG24" s="1"/>
  <c r="CH24" s="1"/>
  <c r="AC26"/>
  <c r="AD26" s="1"/>
  <c r="AE26" s="1"/>
  <c r="AB28"/>
  <c r="BU30"/>
  <c r="BV30" s="1"/>
  <c r="BW30" s="1"/>
  <c r="CE31"/>
  <c r="CE33"/>
  <c r="CE37"/>
  <c r="CF41"/>
  <c r="CG41" s="1"/>
  <c r="CH41" s="1"/>
  <c r="AC23"/>
  <c r="AD23" s="1"/>
  <c r="AE23" s="1"/>
  <c r="BU15"/>
  <c r="BV15" s="1"/>
  <c r="BW15" s="1"/>
  <c r="AE46"/>
  <c r="CN46"/>
  <c r="CT46"/>
  <c r="CE46"/>
  <c r="AP46"/>
  <c r="CL46"/>
  <c r="CM46" s="1"/>
  <c r="BK15"/>
  <c r="BL15" s="1"/>
  <c r="BK43"/>
  <c r="BL43" s="1"/>
  <c r="BK19"/>
  <c r="BL19" s="1"/>
  <c r="BK12"/>
  <c r="BL12" s="1"/>
  <c r="BK26"/>
  <c r="BL26" s="1"/>
  <c r="BK45"/>
  <c r="BL45" s="1"/>
  <c r="BK37"/>
  <c r="BL37" s="1"/>
  <c r="BK33"/>
  <c r="BL33" s="1"/>
  <c r="BK13"/>
  <c r="BL13" s="1"/>
  <c r="BL30"/>
  <c r="BL31"/>
  <c r="BL23"/>
  <c r="BL10"/>
  <c r="BL14"/>
  <c r="BL22"/>
  <c r="BT20"/>
  <c r="BJ24"/>
  <c r="BU26"/>
  <c r="BV26" s="1"/>
  <c r="BW26" s="1"/>
  <c r="CF28"/>
  <c r="CG28" s="1"/>
  <c r="CH28" s="1"/>
  <c r="BT29"/>
  <c r="AY36"/>
  <c r="AZ36" s="1"/>
  <c r="BA36" s="1"/>
  <c r="BT42"/>
  <c r="BU43"/>
  <c r="BV43" s="1"/>
  <c r="BW43" s="1"/>
  <c r="CF23"/>
  <c r="CG23" s="1"/>
  <c r="CH23" s="1"/>
  <c r="AM22"/>
  <c r="BJ21"/>
  <c r="BJ18"/>
  <c r="AC16"/>
  <c r="AD16" s="1"/>
  <c r="AE16" s="1"/>
  <c r="BU12"/>
  <c r="BV12" s="1"/>
  <c r="BW12" s="1"/>
  <c r="AX12"/>
  <c r="CF10"/>
  <c r="CG10" s="1"/>
  <c r="CH10" s="1"/>
  <c r="AM10"/>
  <c r="AY19"/>
  <c r="AZ19" s="1"/>
  <c r="BA19" s="1"/>
  <c r="BU11"/>
  <c r="BV11" s="1"/>
  <c r="BW11" s="1"/>
  <c r="BJ32"/>
  <c r="CF32"/>
  <c r="CG32" s="1"/>
  <c r="CH32" s="1"/>
  <c r="BT35"/>
  <c r="BJ40"/>
  <c r="AX42"/>
  <c r="CL22"/>
  <c r="CM22" s="1"/>
  <c r="CL14"/>
  <c r="CM14" s="1"/>
  <c r="CR12"/>
  <c r="CS12" s="1"/>
  <c r="CL10"/>
  <c r="CM10" s="1"/>
  <c r="BU19"/>
  <c r="BV19" s="1"/>
  <c r="BW19" s="1"/>
  <c r="CF18"/>
  <c r="CG18" s="1"/>
  <c r="CH18" s="1"/>
  <c r="AN17"/>
  <c r="AO17" s="1"/>
  <c r="AP17" s="1"/>
  <c r="AX16"/>
  <c r="CF14"/>
  <c r="CG14" s="1"/>
  <c r="CH14" s="1"/>
  <c r="AB25"/>
  <c r="BU25"/>
  <c r="BV25" s="1"/>
  <c r="BW25" s="1"/>
  <c r="AX29"/>
  <c r="AB33"/>
  <c r="AN33"/>
  <c r="AO33" s="1"/>
  <c r="AC35"/>
  <c r="AD35" s="1"/>
  <c r="AE35" s="1"/>
  <c r="BJ38"/>
  <c r="CF38"/>
  <c r="CG38" s="1"/>
  <c r="CH38" s="1"/>
  <c r="BT40"/>
  <c r="AB41"/>
  <c r="BJ41"/>
  <c r="AB42"/>
  <c r="AY43"/>
  <c r="AZ43" s="1"/>
  <c r="BA43" s="1"/>
  <c r="CE45"/>
  <c r="BU23"/>
  <c r="BV23" s="1"/>
  <c r="BW23" s="1"/>
  <c r="CF22"/>
  <c r="CG22" s="1"/>
  <c r="CH22" s="1"/>
  <c r="AN21"/>
  <c r="AO21" s="1"/>
  <c r="AX20"/>
  <c r="AM18"/>
  <c r="BJ17"/>
  <c r="CR16"/>
  <c r="CS16" s="1"/>
  <c r="CE16"/>
  <c r="CE15"/>
  <c r="AC15"/>
  <c r="AD15" s="1"/>
  <c r="AE15" s="1"/>
  <c r="AN14"/>
  <c r="AO14" s="1"/>
  <c r="AN13"/>
  <c r="AO13" s="1"/>
  <c r="AP13" s="1"/>
  <c r="AB12"/>
  <c r="CF11"/>
  <c r="CG11" s="1"/>
  <c r="CH11" s="1"/>
  <c r="AY11"/>
  <c r="AZ11" s="1"/>
  <c r="BA11" s="1"/>
  <c r="AY23"/>
  <c r="AZ23" s="1"/>
  <c r="BA23" s="1"/>
  <c r="AM14"/>
  <c r="AC11"/>
  <c r="AD11" s="1"/>
  <c r="AE11" s="1"/>
  <c r="AY26"/>
  <c r="AZ26" s="1"/>
  <c r="BA26" s="1"/>
  <c r="CE26"/>
  <c r="AX28"/>
  <c r="BJ28"/>
  <c r="BT28"/>
  <c r="AY30"/>
  <c r="AZ30" s="1"/>
  <c r="BA30" s="1"/>
  <c r="CF34"/>
  <c r="CG34" s="1"/>
  <c r="CH34" s="1"/>
  <c r="AM39"/>
  <c r="CF39"/>
  <c r="CG39" s="1"/>
  <c r="CH39" s="1"/>
  <c r="BT41"/>
  <c r="AC43"/>
  <c r="AD43" s="1"/>
  <c r="AE43" s="1"/>
  <c r="CE43"/>
  <c r="CR20"/>
  <c r="CS20" s="1"/>
  <c r="CL18"/>
  <c r="CM18" s="1"/>
  <c r="AP12"/>
  <c r="AP21"/>
  <c r="CR23"/>
  <c r="CS23" s="1"/>
  <c r="AN23"/>
  <c r="AO23" s="1"/>
  <c r="CR19"/>
  <c r="CS19" s="1"/>
  <c r="AN19"/>
  <c r="AO19" s="1"/>
  <c r="AP10"/>
  <c r="CN10"/>
  <c r="BU22"/>
  <c r="BV22" s="1"/>
  <c r="BW22" s="1"/>
  <c r="BT22"/>
  <c r="AY18"/>
  <c r="AZ18" s="1"/>
  <c r="BA18" s="1"/>
  <c r="AX18"/>
  <c r="AC18"/>
  <c r="AD18" s="1"/>
  <c r="AB18"/>
  <c r="CR18"/>
  <c r="CS18" s="1"/>
  <c r="CR15"/>
  <c r="CS15" s="1"/>
  <c r="AN15"/>
  <c r="AO15" s="1"/>
  <c r="AM15"/>
  <c r="CR11"/>
  <c r="CS11" s="1"/>
  <c r="AM11"/>
  <c r="AN11"/>
  <c r="AO11" s="1"/>
  <c r="CL11"/>
  <c r="CM11" s="1"/>
  <c r="BT21"/>
  <c r="AB21"/>
  <c r="AM19"/>
  <c r="BT17"/>
  <c r="AB17"/>
  <c r="CR21"/>
  <c r="CS21" s="1"/>
  <c r="CR17"/>
  <c r="CS17" s="1"/>
  <c r="CR8"/>
  <c r="CS8" s="1"/>
  <c r="AP14"/>
  <c r="BJ11"/>
  <c r="AY22"/>
  <c r="AZ22" s="1"/>
  <c r="BA22" s="1"/>
  <c r="AX22"/>
  <c r="AC22"/>
  <c r="AD22" s="1"/>
  <c r="CR22"/>
  <c r="CS22" s="1"/>
  <c r="AB22"/>
  <c r="BU18"/>
  <c r="BV18" s="1"/>
  <c r="BW18" s="1"/>
  <c r="BT18"/>
  <c r="AY13"/>
  <c r="AZ13" s="1"/>
  <c r="BA13" s="1"/>
  <c r="AX13"/>
  <c r="CF12"/>
  <c r="CG12" s="1"/>
  <c r="CH12" s="1"/>
  <c r="CE12"/>
  <c r="AP22"/>
  <c r="CF21"/>
  <c r="CG21" s="1"/>
  <c r="CH21" s="1"/>
  <c r="CE21"/>
  <c r="BJ20"/>
  <c r="AN20"/>
  <c r="AO20" s="1"/>
  <c r="AM20"/>
  <c r="CL20"/>
  <c r="CM20" s="1"/>
  <c r="AP18"/>
  <c r="CF17"/>
  <c r="CG17" s="1"/>
  <c r="CH17" s="1"/>
  <c r="CE17"/>
  <c r="BJ16"/>
  <c r="AN16"/>
  <c r="AO16" s="1"/>
  <c r="AM16"/>
  <c r="CL16"/>
  <c r="CM16" s="1"/>
  <c r="BU13"/>
  <c r="BV13" s="1"/>
  <c r="BW13" s="1"/>
  <c r="BT13"/>
  <c r="AC13"/>
  <c r="AD13" s="1"/>
  <c r="AE13" s="1"/>
  <c r="AB13"/>
  <c r="CR13"/>
  <c r="CS13" s="1"/>
  <c r="CR9"/>
  <c r="CS9" s="1"/>
  <c r="AM23"/>
  <c r="AX21"/>
  <c r="AX17"/>
  <c r="CT14"/>
  <c r="CL23"/>
  <c r="CM23" s="1"/>
  <c r="CL19"/>
  <c r="CM19" s="1"/>
  <c r="CL15"/>
  <c r="CM15" s="1"/>
  <c r="AB14"/>
  <c r="CE13"/>
  <c r="CL12"/>
  <c r="CM12" s="1"/>
  <c r="CL8"/>
  <c r="CM8" s="1"/>
  <c r="CR14"/>
  <c r="CS14" s="1"/>
  <c r="BT14"/>
  <c r="AX14"/>
  <c r="AM12"/>
  <c r="CR10"/>
  <c r="CS10" s="1"/>
  <c r="BT10"/>
  <c r="AX10"/>
  <c r="AB10"/>
  <c r="CL21"/>
  <c r="CM21" s="1"/>
  <c r="CL17"/>
  <c r="CM17" s="1"/>
  <c r="CL13"/>
  <c r="CM13" s="1"/>
  <c r="CL9"/>
  <c r="CM9" s="1"/>
  <c r="CF40"/>
  <c r="CG40" s="1"/>
  <c r="CH40" s="1"/>
  <c r="BT33"/>
  <c r="BU36"/>
  <c r="BV36" s="1"/>
  <c r="BW36" s="1"/>
  <c r="BU44"/>
  <c r="BV44" s="1"/>
  <c r="BW44" s="1"/>
  <c r="BJ27"/>
  <c r="BJ44"/>
  <c r="CR43"/>
  <c r="CS43" s="1"/>
  <c r="BJ34"/>
  <c r="CR3"/>
  <c r="CS3" s="1"/>
  <c r="AY35"/>
  <c r="AZ35" s="1"/>
  <c r="BA35" s="1"/>
  <c r="AM31"/>
  <c r="AM37"/>
  <c r="AM43"/>
  <c r="AM45"/>
  <c r="CN3"/>
  <c r="CR6"/>
  <c r="CS6" s="1"/>
  <c r="CR25"/>
  <c r="CS25" s="1"/>
  <c r="CR2"/>
  <c r="CS2" s="1"/>
  <c r="AC29"/>
  <c r="AD29" s="1"/>
  <c r="AE29" s="1"/>
  <c r="CR33"/>
  <c r="CS33" s="1"/>
  <c r="AC36"/>
  <c r="AD36" s="1"/>
  <c r="AE36" s="1"/>
  <c r="CR42"/>
  <c r="CS42" s="1"/>
  <c r="AC30"/>
  <c r="AD30" s="1"/>
  <c r="AE30" s="1"/>
  <c r="CR30"/>
  <c r="CS30" s="1"/>
  <c r="CR38"/>
  <c r="CS38" s="1"/>
  <c r="AP32"/>
  <c r="CT3"/>
  <c r="CT2"/>
  <c r="CL5"/>
  <c r="CM5" s="1"/>
  <c r="AB27"/>
  <c r="AC27"/>
  <c r="AD27" s="1"/>
  <c r="BT27"/>
  <c r="BU27"/>
  <c r="BV27" s="1"/>
  <c r="BW27" s="1"/>
  <c r="AP28"/>
  <c r="AM29"/>
  <c r="CL29"/>
  <c r="CM29" s="1"/>
  <c r="AN29"/>
  <c r="AO29" s="1"/>
  <c r="AP31"/>
  <c r="CE35"/>
  <c r="CF35"/>
  <c r="CG35" s="1"/>
  <c r="CH35" s="1"/>
  <c r="AP37"/>
  <c r="BJ39"/>
  <c r="CL26"/>
  <c r="CM26" s="1"/>
  <c r="AN26"/>
  <c r="AO26" s="1"/>
  <c r="CF36"/>
  <c r="CG36" s="1"/>
  <c r="CH36" s="1"/>
  <c r="CE36"/>
  <c r="CL6"/>
  <c r="CM6" s="1"/>
  <c r="CL30"/>
  <c r="CM30" s="1"/>
  <c r="AN30"/>
  <c r="AO30" s="1"/>
  <c r="AP33"/>
  <c r="BJ35"/>
  <c r="CL36"/>
  <c r="CM36" s="1"/>
  <c r="AN36"/>
  <c r="AO36" s="1"/>
  <c r="AM36"/>
  <c r="AP38"/>
  <c r="CL44"/>
  <c r="CM44" s="1"/>
  <c r="AM44"/>
  <c r="CR44"/>
  <c r="CS44" s="1"/>
  <c r="AN44"/>
  <c r="AO44" s="1"/>
  <c r="CL4"/>
  <c r="CM4" s="1"/>
  <c r="CR27"/>
  <c r="CS27" s="1"/>
  <c r="CL32"/>
  <c r="CM32" s="1"/>
  <c r="CL2"/>
  <c r="CM2" s="1"/>
  <c r="CR29"/>
  <c r="CS29" s="1"/>
  <c r="CR36"/>
  <c r="CS36" s="1"/>
  <c r="CN2"/>
  <c r="CL3"/>
  <c r="CM3" s="1"/>
  <c r="CR4"/>
  <c r="CS4" s="1"/>
  <c r="AB24"/>
  <c r="AX24"/>
  <c r="BT24"/>
  <c r="AB32"/>
  <c r="AX32"/>
  <c r="BT32"/>
  <c r="AX27"/>
  <c r="AY27"/>
  <c r="AZ27" s="1"/>
  <c r="BA27" s="1"/>
  <c r="BJ29"/>
  <c r="CE29"/>
  <c r="CF29"/>
  <c r="CG29" s="1"/>
  <c r="CH29" s="1"/>
  <c r="AP34"/>
  <c r="AY33"/>
  <c r="AZ33" s="1"/>
  <c r="BA33" s="1"/>
  <c r="AX33"/>
  <c r="AC40"/>
  <c r="AD40" s="1"/>
  <c r="AE40" s="1"/>
  <c r="CL40"/>
  <c r="CM40" s="1"/>
  <c r="AY41"/>
  <c r="AZ41" s="1"/>
  <c r="AX41"/>
  <c r="CN45"/>
  <c r="AP45"/>
  <c r="AP24"/>
  <c r="AM25"/>
  <c r="CL25"/>
  <c r="CM25" s="1"/>
  <c r="AN25"/>
  <c r="AO25" s="1"/>
  <c r="BJ25"/>
  <c r="CE25"/>
  <c r="CF25"/>
  <c r="CG25" s="1"/>
  <c r="CH25" s="1"/>
  <c r="AP27"/>
  <c r="AB31"/>
  <c r="AC31"/>
  <c r="AD31" s="1"/>
  <c r="AE31" s="1"/>
  <c r="AX31"/>
  <c r="AY31"/>
  <c r="AZ31" s="1"/>
  <c r="BA31" s="1"/>
  <c r="BT31"/>
  <c r="BU31"/>
  <c r="BV31" s="1"/>
  <c r="BW31" s="1"/>
  <c r="AM35"/>
  <c r="CL35"/>
  <c r="CM35" s="1"/>
  <c r="AN35"/>
  <c r="AO35" s="1"/>
  <c r="CR35"/>
  <c r="CS35" s="1"/>
  <c r="BJ36"/>
  <c r="AX39"/>
  <c r="CR39"/>
  <c r="CS39" s="1"/>
  <c r="AY39"/>
  <c r="AZ39" s="1"/>
  <c r="BA39" s="1"/>
  <c r="CL39"/>
  <c r="CM39" s="1"/>
  <c r="CR24"/>
  <c r="CS24" s="1"/>
  <c r="CL24"/>
  <c r="CM24" s="1"/>
  <c r="CL27"/>
  <c r="CM27" s="1"/>
  <c r="CR32"/>
  <c r="CS32" s="1"/>
  <c r="CR5"/>
  <c r="CS5" s="1"/>
  <c r="CL33"/>
  <c r="CM33" s="1"/>
  <c r="CL38"/>
  <c r="CM38" s="1"/>
  <c r="CR7"/>
  <c r="CS7" s="1"/>
  <c r="CL7"/>
  <c r="CM7" s="1"/>
  <c r="CR26"/>
  <c r="CS26" s="1"/>
  <c r="CR28"/>
  <c r="CS28" s="1"/>
  <c r="CL28"/>
  <c r="CM28" s="1"/>
  <c r="AM30"/>
  <c r="CE30"/>
  <c r="CR31"/>
  <c r="CS31" s="1"/>
  <c r="CL31"/>
  <c r="CM31" s="1"/>
  <c r="AB38"/>
  <c r="BT38"/>
  <c r="CL41"/>
  <c r="CM41" s="1"/>
  <c r="AP39"/>
  <c r="AP41"/>
  <c r="AM24"/>
  <c r="AM28"/>
  <c r="AM32"/>
  <c r="AB34"/>
  <c r="AX34"/>
  <c r="BT34"/>
  <c r="CR40"/>
  <c r="CS40" s="1"/>
  <c r="AB37"/>
  <c r="AC37"/>
  <c r="AD37" s="1"/>
  <c r="AE37" s="1"/>
  <c r="AX37"/>
  <c r="AY37"/>
  <c r="AZ37" s="1"/>
  <c r="BA37" s="1"/>
  <c r="BT37"/>
  <c r="BU37"/>
  <c r="BV37" s="1"/>
  <c r="BW37" s="1"/>
  <c r="AP40"/>
  <c r="AB44"/>
  <c r="AC44"/>
  <c r="AD44" s="1"/>
  <c r="AE44" s="1"/>
  <c r="CR34"/>
  <c r="CS34" s="1"/>
  <c r="CL34"/>
  <c r="CM34" s="1"/>
  <c r="CR37"/>
  <c r="CS37" s="1"/>
  <c r="CL37"/>
  <c r="CM37" s="1"/>
  <c r="CR41"/>
  <c r="CS41" s="1"/>
  <c r="CL43"/>
  <c r="CM43" s="1"/>
  <c r="AN43"/>
  <c r="AO43" s="1"/>
  <c r="AM34"/>
  <c r="AM38"/>
  <c r="AC39"/>
  <c r="AD39" s="1"/>
  <c r="BU39"/>
  <c r="BV39" s="1"/>
  <c r="BW39" s="1"/>
  <c r="AX40"/>
  <c r="AX45"/>
  <c r="AM42"/>
  <c r="CL42"/>
  <c r="CM42" s="1"/>
  <c r="AN42"/>
  <c r="AO42" s="1"/>
  <c r="BJ42"/>
  <c r="CE42"/>
  <c r="CF42"/>
  <c r="CG42" s="1"/>
  <c r="CH42" s="1"/>
  <c r="CE44"/>
  <c r="CF44"/>
  <c r="CG44" s="1"/>
  <c r="CH44" s="1"/>
  <c r="CL45"/>
  <c r="CM45" s="1"/>
  <c r="AM41"/>
  <c r="AY44"/>
  <c r="AZ44" s="1"/>
  <c r="BA44" s="1"/>
  <c r="AB45"/>
  <c r="CR45"/>
  <c r="CS45" s="1"/>
  <c r="BT45"/>
  <c r="CU46" l="1"/>
  <c r="CV46"/>
  <c r="CP46"/>
  <c r="CO46"/>
  <c r="BK16"/>
  <c r="CT16" s="1"/>
  <c r="BK25"/>
  <c r="BL25" s="1"/>
  <c r="BK24"/>
  <c r="BL24" s="1"/>
  <c r="BK36"/>
  <c r="BL36" s="1"/>
  <c r="BK29"/>
  <c r="CT29" s="1"/>
  <c r="BK28"/>
  <c r="BL28" s="1"/>
  <c r="BK17"/>
  <c r="CN17" s="1"/>
  <c r="BK32"/>
  <c r="BL32" s="1"/>
  <c r="BK18"/>
  <c r="CN18" s="1"/>
  <c r="CO18" s="1"/>
  <c r="CT45"/>
  <c r="CV45" s="1"/>
  <c r="BK39"/>
  <c r="CT39" s="1"/>
  <c r="BK34"/>
  <c r="BL34" s="1"/>
  <c r="BK35"/>
  <c r="CN35" s="1"/>
  <c r="BK27"/>
  <c r="BL27" s="1"/>
  <c r="BK20"/>
  <c r="CT20" s="1"/>
  <c r="BK42"/>
  <c r="BL42" s="1"/>
  <c r="BK44"/>
  <c r="CT44" s="1"/>
  <c r="BK11"/>
  <c r="BL11" s="1"/>
  <c r="BK41"/>
  <c r="CN41" s="1"/>
  <c r="BK38"/>
  <c r="BL38" s="1"/>
  <c r="BK40"/>
  <c r="BL40" s="1"/>
  <c r="BK21"/>
  <c r="BL21" s="1"/>
  <c r="CT4"/>
  <c r="CU4" s="1"/>
  <c r="CT10"/>
  <c r="CV10" s="1"/>
  <c r="CN38"/>
  <c r="CP38" s="1"/>
  <c r="CN28"/>
  <c r="CO28" s="1"/>
  <c r="CN34"/>
  <c r="CP34" s="1"/>
  <c r="CN14"/>
  <c r="CP14" s="1"/>
  <c r="CN4"/>
  <c r="CP4" s="1"/>
  <c r="CV14"/>
  <c r="CU14"/>
  <c r="AP20"/>
  <c r="AP16"/>
  <c r="AE22"/>
  <c r="CT22"/>
  <c r="CN23"/>
  <c r="CT23"/>
  <c r="AP23"/>
  <c r="CN11"/>
  <c r="AP11"/>
  <c r="CN15"/>
  <c r="AP15"/>
  <c r="CT15"/>
  <c r="AE18"/>
  <c r="CN13"/>
  <c r="CN12"/>
  <c r="CT21"/>
  <c r="CT8"/>
  <c r="CT9"/>
  <c r="CT13"/>
  <c r="CT12"/>
  <c r="CN8"/>
  <c r="CO10"/>
  <c r="CP10"/>
  <c r="CN19"/>
  <c r="CT19"/>
  <c r="AP19"/>
  <c r="CN9"/>
  <c r="CN22"/>
  <c r="CT7"/>
  <c r="CU7" s="1"/>
  <c r="CN42"/>
  <c r="AP42"/>
  <c r="AP35"/>
  <c r="CU45"/>
  <c r="AE27"/>
  <c r="CT27"/>
  <c r="AE39"/>
  <c r="CT25"/>
  <c r="AP25"/>
  <c r="CN25"/>
  <c r="CO34"/>
  <c r="CP2"/>
  <c r="CO2"/>
  <c r="CT36"/>
  <c r="AP36"/>
  <c r="CN36"/>
  <c r="AP29"/>
  <c r="CT31"/>
  <c r="CN7"/>
  <c r="CN33"/>
  <c r="CT26"/>
  <c r="CN26"/>
  <c r="AP26"/>
  <c r="BA41"/>
  <c r="CP3"/>
  <c r="CO3"/>
  <c r="AP44"/>
  <c r="CT30"/>
  <c r="AP30"/>
  <c r="CN30"/>
  <c r="CT43"/>
  <c r="CN43"/>
  <c r="AP43"/>
  <c r="CO45"/>
  <c r="CP45"/>
  <c r="CT6"/>
  <c r="CN6"/>
  <c r="CT5"/>
  <c r="CN5"/>
  <c r="CV2"/>
  <c r="CU2"/>
  <c r="CV3"/>
  <c r="CU3"/>
  <c r="CT33"/>
  <c r="CT37"/>
  <c r="CN37"/>
  <c r="CN31"/>
  <c r="CN29" l="1"/>
  <c r="CT28"/>
  <c r="CV28" s="1"/>
  <c r="CN39"/>
  <c r="CT35"/>
  <c r="CN40"/>
  <c r="CP40" s="1"/>
  <c r="CT18"/>
  <c r="CN16"/>
  <c r="CN20"/>
  <c r="BL18"/>
  <c r="BL17"/>
  <c r="BL29"/>
  <c r="BL16"/>
  <c r="CN27"/>
  <c r="CT42"/>
  <c r="CT40"/>
  <c r="CV40" s="1"/>
  <c r="CN21"/>
  <c r="CT11"/>
  <c r="CT34"/>
  <c r="CV34" s="1"/>
  <c r="CT38"/>
  <c r="BL41"/>
  <c r="BL44"/>
  <c r="BL20"/>
  <c r="BL35"/>
  <c r="BL39"/>
  <c r="CP41"/>
  <c r="CO41"/>
  <c r="CT24"/>
  <c r="CN24"/>
  <c r="CN32"/>
  <c r="CT32"/>
  <c r="CN44"/>
  <c r="CT41"/>
  <c r="CT17"/>
  <c r="CP18"/>
  <c r="CO4"/>
  <c r="CP28"/>
  <c r="CU28"/>
  <c r="CU10"/>
  <c r="CV4"/>
  <c r="CO38"/>
  <c r="CU34"/>
  <c r="CO14"/>
  <c r="CO40"/>
  <c r="CU40"/>
  <c r="CU17"/>
  <c r="CV17"/>
  <c r="CV13"/>
  <c r="CU13"/>
  <c r="CP12"/>
  <c r="CO12"/>
  <c r="CV15"/>
  <c r="CU15"/>
  <c r="CV11"/>
  <c r="CU11"/>
  <c r="CO23"/>
  <c r="CP23"/>
  <c r="CP9"/>
  <c r="CO9"/>
  <c r="CO19"/>
  <c r="CP19"/>
  <c r="CU12"/>
  <c r="CV12"/>
  <c r="CU21"/>
  <c r="CV21"/>
  <c r="CV23"/>
  <c r="CU23"/>
  <c r="CP16"/>
  <c r="CO16"/>
  <c r="CO22"/>
  <c r="CP22"/>
  <c r="CV19"/>
  <c r="CU19"/>
  <c r="CO8"/>
  <c r="CP8"/>
  <c r="CU8"/>
  <c r="CV8"/>
  <c r="CV18"/>
  <c r="CU18"/>
  <c r="CO15"/>
  <c r="CP15"/>
  <c r="CP20"/>
  <c r="CO20"/>
  <c r="CP17"/>
  <c r="CO17"/>
  <c r="CU20"/>
  <c r="CV20"/>
  <c r="CP21"/>
  <c r="CO21"/>
  <c r="CV9"/>
  <c r="CU9"/>
  <c r="CP13"/>
  <c r="CO13"/>
  <c r="CP11"/>
  <c r="CO11"/>
  <c r="CV22"/>
  <c r="CU22"/>
  <c r="CU16"/>
  <c r="CV16"/>
  <c r="CV7"/>
  <c r="CU5"/>
  <c r="CV5"/>
  <c r="CP30"/>
  <c r="CO30"/>
  <c r="CU44"/>
  <c r="CV44"/>
  <c r="CU35"/>
  <c r="CV35"/>
  <c r="CU36"/>
  <c r="CV36"/>
  <c r="CO25"/>
  <c r="CP25"/>
  <c r="CU39"/>
  <c r="CV39"/>
  <c r="CO5"/>
  <c r="CP5"/>
  <c r="CU6"/>
  <c r="CV6"/>
  <c r="CU30"/>
  <c r="CV30"/>
  <c r="CV41"/>
  <c r="CU41"/>
  <c r="CU26"/>
  <c r="CV26"/>
  <c r="CU31"/>
  <c r="CV31"/>
  <c r="CO29"/>
  <c r="CP29"/>
  <c r="CU27"/>
  <c r="CV27"/>
  <c r="CO35"/>
  <c r="CP35"/>
  <c r="CU42"/>
  <c r="CV42"/>
  <c r="CO37"/>
  <c r="CP37"/>
  <c r="CU37"/>
  <c r="CV37"/>
  <c r="CP43"/>
  <c r="CO43"/>
  <c r="CO33"/>
  <c r="CP33"/>
  <c r="CU29"/>
  <c r="CV29"/>
  <c r="CO39"/>
  <c r="CP39"/>
  <c r="CO31"/>
  <c r="CP31"/>
  <c r="CP27"/>
  <c r="CO27"/>
  <c r="CV33"/>
  <c r="CU33"/>
  <c r="CP6"/>
  <c r="CO6"/>
  <c r="CU43"/>
  <c r="CV43"/>
  <c r="CP44"/>
  <c r="CO44"/>
  <c r="CP26"/>
  <c r="CO26"/>
  <c r="CP7"/>
  <c r="CO7"/>
  <c r="CP36"/>
  <c r="CO36"/>
  <c r="CU25"/>
  <c r="CV25"/>
  <c r="CO42"/>
  <c r="CP42"/>
  <c r="CU38" l="1"/>
  <c r="CV38"/>
  <c r="CU32"/>
  <c r="CV32"/>
  <c r="CP32"/>
  <c r="CO32"/>
  <c r="CU24"/>
  <c r="CV24"/>
  <c r="CO24"/>
  <c r="CP24"/>
  <c r="HZ30" i="31"/>
  <c r="IA30" s="1"/>
  <c r="HY30"/>
  <c r="HO30"/>
  <c r="HP30" s="1"/>
  <c r="HN30"/>
  <c r="HZ29"/>
  <c r="IA29" s="1"/>
  <c r="HY29"/>
  <c r="HO29"/>
  <c r="HP29" s="1"/>
  <c r="HN29"/>
  <c r="HZ28"/>
  <c r="IA28" s="1"/>
  <c r="HY28"/>
  <c r="HO28"/>
  <c r="HP28" s="1"/>
  <c r="HN28"/>
  <c r="HZ27"/>
  <c r="IA27" s="1"/>
  <c r="HY27"/>
  <c r="HO27"/>
  <c r="HP27" s="1"/>
  <c r="HN27"/>
  <c r="HZ26"/>
  <c r="IA26" s="1"/>
  <c r="HY26"/>
  <c r="HO26"/>
  <c r="HP26" s="1"/>
  <c r="HN26"/>
  <c r="HZ25"/>
  <c r="IA25" s="1"/>
  <c r="HY25"/>
  <c r="HO25"/>
  <c r="HP25" s="1"/>
  <c r="HN25"/>
  <c r="HZ24"/>
  <c r="IA24" s="1"/>
  <c r="HY24"/>
  <c r="HO24"/>
  <c r="HP24" s="1"/>
  <c r="HN24"/>
  <c r="HZ23"/>
  <c r="IA23" s="1"/>
  <c r="HY23"/>
  <c r="HO23"/>
  <c r="HP23" s="1"/>
  <c r="HN23"/>
  <c r="HZ22"/>
  <c r="IA22" s="1"/>
  <c r="HY22"/>
  <c r="HO22"/>
  <c r="HP22" s="1"/>
  <c r="HN22"/>
  <c r="HZ21"/>
  <c r="IA21" s="1"/>
  <c r="HY21"/>
  <c r="HO21"/>
  <c r="HP21" s="1"/>
  <c r="HN21"/>
  <c r="HZ20"/>
  <c r="IA20" s="1"/>
  <c r="HY20"/>
  <c r="HO20"/>
  <c r="HP20" s="1"/>
  <c r="HN20"/>
  <c r="HZ19"/>
  <c r="IA19" s="1"/>
  <c r="HY19"/>
  <c r="HO19"/>
  <c r="HP19" s="1"/>
  <c r="HN19"/>
  <c r="HZ18"/>
  <c r="IA18" s="1"/>
  <c r="HY18"/>
  <c r="HO18"/>
  <c r="HP18" s="1"/>
  <c r="HN18"/>
  <c r="HZ17"/>
  <c r="IA17" s="1"/>
  <c r="HY17"/>
  <c r="HO17"/>
  <c r="HP17" s="1"/>
  <c r="HN17"/>
  <c r="HZ16"/>
  <c r="IA16" s="1"/>
  <c r="HY16"/>
  <c r="HO16"/>
  <c r="HP16" s="1"/>
  <c r="HN16"/>
  <c r="HZ15"/>
  <c r="IA15" s="1"/>
  <c r="HY15"/>
  <c r="HO15"/>
  <c r="HP15" s="1"/>
  <c r="HN15"/>
  <c r="HZ14"/>
  <c r="IA14" s="1"/>
  <c r="HY14"/>
  <c r="HO14"/>
  <c r="HP14" s="1"/>
  <c r="HN14"/>
  <c r="HZ13"/>
  <c r="IA13" s="1"/>
  <c r="HY13"/>
  <c r="HO13"/>
  <c r="HP13" s="1"/>
  <c r="HN13"/>
  <c r="HZ12"/>
  <c r="IA12" s="1"/>
  <c r="HY12"/>
  <c r="HO12"/>
  <c r="HP12" s="1"/>
  <c r="HN12"/>
  <c r="HZ11"/>
  <c r="IA11" s="1"/>
  <c r="HY11"/>
  <c r="HO11"/>
  <c r="HP11" s="1"/>
  <c r="HN11"/>
  <c r="HZ10"/>
  <c r="IA10" s="1"/>
  <c r="HY10"/>
  <c r="HO10"/>
  <c r="HP10" s="1"/>
  <c r="HN10"/>
  <c r="HZ9"/>
  <c r="IA9" s="1"/>
  <c r="HY9"/>
  <c r="HO9"/>
  <c r="HP9" s="1"/>
  <c r="HN9"/>
  <c r="HZ8"/>
  <c r="IA8" s="1"/>
  <c r="HY8"/>
  <c r="HO8"/>
  <c r="HP8" s="1"/>
  <c r="HN8"/>
  <c r="HZ7"/>
  <c r="IA7" s="1"/>
  <c r="HY7"/>
  <c r="HO7"/>
  <c r="HP7" s="1"/>
  <c r="HN7"/>
  <c r="HZ6"/>
  <c r="IA6" s="1"/>
  <c r="HY6"/>
  <c r="HO6"/>
  <c r="HP6" s="1"/>
  <c r="HN6"/>
  <c r="HZ5"/>
  <c r="IA5" s="1"/>
  <c r="HY5"/>
  <c r="HO5"/>
  <c r="HP5" s="1"/>
  <c r="HN5"/>
  <c r="HZ4"/>
  <c r="IA4" s="1"/>
  <c r="HY4"/>
  <c r="HO4"/>
  <c r="HP4" s="1"/>
  <c r="HN4"/>
  <c r="HZ3"/>
  <c r="IA3" s="1"/>
  <c r="HY3"/>
  <c r="HO3"/>
  <c r="HP3" s="1"/>
  <c r="HN3"/>
  <c r="HZ2"/>
  <c r="IA2" s="1"/>
  <c r="HY2"/>
  <c r="HO2"/>
  <c r="HP2" s="1"/>
  <c r="HN2"/>
  <c r="IB4" l="1"/>
  <c r="IC4" s="1"/>
  <c r="ID4" s="1"/>
  <c r="IB5"/>
  <c r="IC5" s="1"/>
  <c r="ID5" s="1"/>
  <c r="IB7"/>
  <c r="IC7" s="1"/>
  <c r="ID7" s="1"/>
  <c r="IB9"/>
  <c r="IC9" s="1"/>
  <c r="ID9" s="1"/>
  <c r="IB11"/>
  <c r="IC11" s="1"/>
  <c r="ID11" s="1"/>
  <c r="IB13"/>
  <c r="IC13" s="1"/>
  <c r="ID13" s="1"/>
  <c r="IB15"/>
  <c r="IC15" s="1"/>
  <c r="ID15" s="1"/>
  <c r="IB17"/>
  <c r="IC17" s="1"/>
  <c r="ID17" s="1"/>
  <c r="IB20"/>
  <c r="IC20" s="1"/>
  <c r="ID20" s="1"/>
  <c r="IB21"/>
  <c r="IC21" s="1"/>
  <c r="ID21" s="1"/>
  <c r="IB22"/>
  <c r="IC22" s="1"/>
  <c r="ID22" s="1"/>
  <c r="IB23"/>
  <c r="IC23" s="1"/>
  <c r="ID23" s="1"/>
  <c r="IB24"/>
  <c r="IC24" s="1"/>
  <c r="ID24" s="1"/>
  <c r="IB25"/>
  <c r="IC25" s="1"/>
  <c r="ID25" s="1"/>
  <c r="IB26"/>
  <c r="IC26" s="1"/>
  <c r="ID26" s="1"/>
  <c r="IB27"/>
  <c r="IC27" s="1"/>
  <c r="ID27" s="1"/>
  <c r="IB28"/>
  <c r="IC28" s="1"/>
  <c r="ID28" s="1"/>
  <c r="IB29"/>
  <c r="IC29" s="1"/>
  <c r="ID29" s="1"/>
  <c r="IB30"/>
  <c r="IC30" s="1"/>
  <c r="ID30" s="1"/>
  <c r="IB2"/>
  <c r="IC2" s="1"/>
  <c r="ID2" s="1"/>
  <c r="IB6"/>
  <c r="IC6" s="1"/>
  <c r="ID6" s="1"/>
  <c r="IB8"/>
  <c r="IC8" s="1"/>
  <c r="ID8" s="1"/>
  <c r="IB10"/>
  <c r="IC10" s="1"/>
  <c r="ID10" s="1"/>
  <c r="IB12"/>
  <c r="IC12" s="1"/>
  <c r="ID12" s="1"/>
  <c r="IB14"/>
  <c r="IC14" s="1"/>
  <c r="ID14" s="1"/>
  <c r="IB16"/>
  <c r="IC16" s="1"/>
  <c r="ID16" s="1"/>
  <c r="IB18"/>
  <c r="IC18" s="1"/>
  <c r="ID18" s="1"/>
  <c r="IB19"/>
  <c r="IC19" s="1"/>
  <c r="ID19" s="1"/>
  <c r="IB3"/>
  <c r="IC3" s="1"/>
  <c r="ID3" s="1"/>
  <c r="HQ2"/>
  <c r="HR2" s="1"/>
  <c r="HS2" s="1"/>
  <c r="HQ3"/>
  <c r="HR3" s="1"/>
  <c r="HS3" s="1"/>
  <c r="HQ4"/>
  <c r="HR4" s="1"/>
  <c r="HS4" s="1"/>
  <c r="HQ5"/>
  <c r="HR5" s="1"/>
  <c r="HS5" s="1"/>
  <c r="HQ6"/>
  <c r="HR6" s="1"/>
  <c r="HS6" s="1"/>
  <c r="HQ7"/>
  <c r="HR7" s="1"/>
  <c r="HS7" s="1"/>
  <c r="HQ8"/>
  <c r="HR8" s="1"/>
  <c r="HS8" s="1"/>
  <c r="HQ9"/>
  <c r="HR9" s="1"/>
  <c r="HS9" s="1"/>
  <c r="HQ10"/>
  <c r="HR10" s="1"/>
  <c r="HS10" s="1"/>
  <c r="HQ11"/>
  <c r="HR11" s="1"/>
  <c r="HS11" s="1"/>
  <c r="HQ12"/>
  <c r="HR12" s="1"/>
  <c r="HS12" s="1"/>
  <c r="HQ13"/>
  <c r="HR13" s="1"/>
  <c r="HS13" s="1"/>
  <c r="HQ14"/>
  <c r="HR14" s="1"/>
  <c r="HS14" s="1"/>
  <c r="HQ15"/>
  <c r="HR15" s="1"/>
  <c r="HS15" s="1"/>
  <c r="HQ16"/>
  <c r="HR16" s="1"/>
  <c r="HS16" s="1"/>
  <c r="HQ17"/>
  <c r="HR17" s="1"/>
  <c r="HS17" s="1"/>
  <c r="HQ18"/>
  <c r="HR18" s="1"/>
  <c r="HS18" s="1"/>
  <c r="HQ19"/>
  <c r="HR19" s="1"/>
  <c r="HS19" s="1"/>
  <c r="HQ20"/>
  <c r="HR20" s="1"/>
  <c r="HS20" s="1"/>
  <c r="HQ21"/>
  <c r="HR21" s="1"/>
  <c r="HS21" s="1"/>
  <c r="HQ22"/>
  <c r="HR22" s="1"/>
  <c r="HS22" s="1"/>
  <c r="HQ23"/>
  <c r="HR23" s="1"/>
  <c r="HS23" s="1"/>
  <c r="HQ24"/>
  <c r="HR24" s="1"/>
  <c r="HS24" s="1"/>
  <c r="HQ25"/>
  <c r="HR25" s="1"/>
  <c r="HS25" s="1"/>
  <c r="HQ26"/>
  <c r="HR26" s="1"/>
  <c r="HS26" s="1"/>
  <c r="HQ27"/>
  <c r="HR27" s="1"/>
  <c r="HS27" s="1"/>
  <c r="HQ28"/>
  <c r="HR28" s="1"/>
  <c r="HS28" s="1"/>
  <c r="HQ29"/>
  <c r="HR29" s="1"/>
  <c r="HS29" s="1"/>
  <c r="HQ30"/>
  <c r="HR30" s="1"/>
  <c r="HS30" s="1"/>
  <c r="CM35" l="1"/>
  <c r="CM34"/>
  <c r="HE9"/>
  <c r="GY9"/>
  <c r="GR9"/>
  <c r="GS9" s="1"/>
  <c r="GQ9"/>
  <c r="GG9"/>
  <c r="GH9" s="1"/>
  <c r="GF9"/>
  <c r="FV9"/>
  <c r="FW9" s="1"/>
  <c r="FU9"/>
  <c r="FK9"/>
  <c r="FL9" s="1"/>
  <c r="FJ9"/>
  <c r="EZ9"/>
  <c r="FA9" s="1"/>
  <c r="EY9"/>
  <c r="EO9"/>
  <c r="EP9" s="1"/>
  <c r="EN9"/>
  <c r="ED9"/>
  <c r="EE9" s="1"/>
  <c r="EC9"/>
  <c r="DL9"/>
  <c r="DN9" s="1"/>
  <c r="DO9" s="1"/>
  <c r="DP9" s="1"/>
  <c r="DK9"/>
  <c r="DA9"/>
  <c r="DC9" s="1"/>
  <c r="DD9" s="1"/>
  <c r="DE9" s="1"/>
  <c r="CZ9"/>
  <c r="CQ9"/>
  <c r="CK9"/>
  <c r="CD9"/>
  <c r="CF9" s="1"/>
  <c r="CG9" s="1"/>
  <c r="CH9" s="1"/>
  <c r="CC9"/>
  <c r="BS9"/>
  <c r="BU9" s="1"/>
  <c r="BV9" s="1"/>
  <c r="BW9" s="1"/>
  <c r="BR9"/>
  <c r="BH9"/>
  <c r="BJ9" s="1"/>
  <c r="BK9" s="1"/>
  <c r="BL9" s="1"/>
  <c r="BG9"/>
  <c r="AW9"/>
  <c r="AX9" s="1"/>
  <c r="AV9"/>
  <c r="AL9"/>
  <c r="AK9"/>
  <c r="AA9"/>
  <c r="AB9" s="1"/>
  <c r="Z9"/>
  <c r="T9"/>
  <c r="U9" s="1"/>
  <c r="S9"/>
  <c r="R9"/>
  <c r="M9"/>
  <c r="N9" s="1"/>
  <c r="O9" s="1"/>
  <c r="L9"/>
  <c r="HE8"/>
  <c r="GY8"/>
  <c r="GR8"/>
  <c r="GT8" s="1"/>
  <c r="GU8" s="1"/>
  <c r="GV8" s="1"/>
  <c r="GQ8"/>
  <c r="GG8"/>
  <c r="GH8" s="1"/>
  <c r="GF8"/>
  <c r="FV8"/>
  <c r="FX8" s="1"/>
  <c r="FY8" s="1"/>
  <c r="FZ8" s="1"/>
  <c r="FU8"/>
  <c r="FK8"/>
  <c r="FM8" s="1"/>
  <c r="FN8" s="1"/>
  <c r="FO8" s="1"/>
  <c r="FJ8"/>
  <c r="EZ8"/>
  <c r="FB8" s="1"/>
  <c r="FC8" s="1"/>
  <c r="FD8" s="1"/>
  <c r="EY8"/>
  <c r="EO8"/>
  <c r="EQ8" s="1"/>
  <c r="ER8" s="1"/>
  <c r="ES8" s="1"/>
  <c r="EN8"/>
  <c r="ED8"/>
  <c r="EF8" s="1"/>
  <c r="EG8" s="1"/>
  <c r="EH8" s="1"/>
  <c r="EC8"/>
  <c r="DL8"/>
  <c r="DN8" s="1"/>
  <c r="DO8" s="1"/>
  <c r="DP8" s="1"/>
  <c r="DK8"/>
  <c r="DA8"/>
  <c r="DB8" s="1"/>
  <c r="CZ8"/>
  <c r="CQ8"/>
  <c r="CK8"/>
  <c r="CD8"/>
  <c r="CF8" s="1"/>
  <c r="CG8" s="1"/>
  <c r="CH8" s="1"/>
  <c r="CC8"/>
  <c r="BS8"/>
  <c r="BT8" s="1"/>
  <c r="BR8"/>
  <c r="BH8"/>
  <c r="BJ8" s="1"/>
  <c r="BK8" s="1"/>
  <c r="BL8" s="1"/>
  <c r="BG8"/>
  <c r="AW8"/>
  <c r="AX8" s="1"/>
  <c r="AV8"/>
  <c r="AL8"/>
  <c r="AK8"/>
  <c r="AA8"/>
  <c r="AB8" s="1"/>
  <c r="Z8"/>
  <c r="S8"/>
  <c r="T8" s="1"/>
  <c r="U8" s="1"/>
  <c r="R8"/>
  <c r="M8"/>
  <c r="N8" s="1"/>
  <c r="O8" s="1"/>
  <c r="L8"/>
  <c r="HE7"/>
  <c r="GY7"/>
  <c r="GR7"/>
  <c r="GT7" s="1"/>
  <c r="GU7" s="1"/>
  <c r="GV7" s="1"/>
  <c r="GQ7"/>
  <c r="GG7"/>
  <c r="GH7" s="1"/>
  <c r="GF7"/>
  <c r="FV7"/>
  <c r="FX7" s="1"/>
  <c r="FY7" s="1"/>
  <c r="FZ7" s="1"/>
  <c r="FU7"/>
  <c r="FK7"/>
  <c r="FL7" s="1"/>
  <c r="FJ7"/>
  <c r="EZ7"/>
  <c r="FA7" s="1"/>
  <c r="EY7"/>
  <c r="EO7"/>
  <c r="EP7" s="1"/>
  <c r="EN7"/>
  <c r="ED7"/>
  <c r="EF7" s="1"/>
  <c r="EG7" s="1"/>
  <c r="EH7" s="1"/>
  <c r="EC7"/>
  <c r="DN7"/>
  <c r="DO7" s="1"/>
  <c r="DP7" s="1"/>
  <c r="DL7"/>
  <c r="DK7"/>
  <c r="DA7"/>
  <c r="DB7" s="1"/>
  <c r="CZ7"/>
  <c r="CQ7"/>
  <c r="CK7"/>
  <c r="CD7"/>
  <c r="CE7" s="1"/>
  <c r="CC7"/>
  <c r="BS7"/>
  <c r="BU7" s="1"/>
  <c r="BV7" s="1"/>
  <c r="BW7" s="1"/>
  <c r="BR7"/>
  <c r="BH7"/>
  <c r="BJ7" s="1"/>
  <c r="BK7" s="1"/>
  <c r="BL7" s="1"/>
  <c r="BG7"/>
  <c r="AW7"/>
  <c r="AY7" s="1"/>
  <c r="AZ7" s="1"/>
  <c r="BA7" s="1"/>
  <c r="AV7"/>
  <c r="AL7"/>
  <c r="AN7" s="1"/>
  <c r="AO7" s="1"/>
  <c r="AK7"/>
  <c r="AA7"/>
  <c r="AC7" s="1"/>
  <c r="AD7" s="1"/>
  <c r="AE7" s="1"/>
  <c r="Z7"/>
  <c r="S7"/>
  <c r="T7" s="1"/>
  <c r="U7" s="1"/>
  <c r="R7"/>
  <c r="M7"/>
  <c r="N7" s="1"/>
  <c r="O7" s="1"/>
  <c r="L7"/>
  <c r="HE6"/>
  <c r="GY6"/>
  <c r="GR6"/>
  <c r="GS6" s="1"/>
  <c r="GQ6"/>
  <c r="GG6"/>
  <c r="GI6" s="1"/>
  <c r="GJ6" s="1"/>
  <c r="GK6" s="1"/>
  <c r="GF6"/>
  <c r="FV6"/>
  <c r="FW6" s="1"/>
  <c r="FU6"/>
  <c r="FK6"/>
  <c r="FM6" s="1"/>
  <c r="FN6" s="1"/>
  <c r="FO6" s="1"/>
  <c r="FJ6"/>
  <c r="EZ6"/>
  <c r="FA6" s="1"/>
  <c r="EY6"/>
  <c r="EO6"/>
  <c r="EQ6" s="1"/>
  <c r="ER6" s="1"/>
  <c r="ES6" s="1"/>
  <c r="EN6"/>
  <c r="ED6"/>
  <c r="EE6" s="1"/>
  <c r="EC6"/>
  <c r="DL6"/>
  <c r="DN6" s="1"/>
  <c r="DO6" s="1"/>
  <c r="DP6" s="1"/>
  <c r="DK6"/>
  <c r="DA6"/>
  <c r="DS6" s="1"/>
  <c r="CZ6"/>
  <c r="CQ6"/>
  <c r="CK6"/>
  <c r="CF6"/>
  <c r="CG6" s="1"/>
  <c r="CH6" s="1"/>
  <c r="CD6"/>
  <c r="CE6" s="1"/>
  <c r="CC6"/>
  <c r="BS6"/>
  <c r="BU6" s="1"/>
  <c r="BV6" s="1"/>
  <c r="BW6" s="1"/>
  <c r="BR6"/>
  <c r="BH6"/>
  <c r="BI6" s="1"/>
  <c r="BG6"/>
  <c r="AW6"/>
  <c r="AY6" s="1"/>
  <c r="AZ6" s="1"/>
  <c r="BA6" s="1"/>
  <c r="AV6"/>
  <c r="AL6"/>
  <c r="AM6" s="1"/>
  <c r="AK6"/>
  <c r="AA6"/>
  <c r="AC6" s="1"/>
  <c r="AD6" s="1"/>
  <c r="AE6" s="1"/>
  <c r="Z6"/>
  <c r="S6"/>
  <c r="T6" s="1"/>
  <c r="U6" s="1"/>
  <c r="R6"/>
  <c r="M6"/>
  <c r="N6" s="1"/>
  <c r="O6" s="1"/>
  <c r="L6"/>
  <c r="HE5"/>
  <c r="GY5"/>
  <c r="GR5"/>
  <c r="GS5" s="1"/>
  <c r="GQ5"/>
  <c r="GG5"/>
  <c r="GH5" s="1"/>
  <c r="GF5"/>
  <c r="FV5"/>
  <c r="FW5" s="1"/>
  <c r="FU5"/>
  <c r="FK5"/>
  <c r="FM5" s="1"/>
  <c r="FN5" s="1"/>
  <c r="FO5" s="1"/>
  <c r="FJ5"/>
  <c r="EZ5"/>
  <c r="FA5" s="1"/>
  <c r="EY5"/>
  <c r="EO5"/>
  <c r="EP5" s="1"/>
  <c r="EN5"/>
  <c r="ED5"/>
  <c r="EE5" s="1"/>
  <c r="EC5"/>
  <c r="DL5"/>
  <c r="DN5" s="1"/>
  <c r="DO5" s="1"/>
  <c r="DP5" s="1"/>
  <c r="DK5"/>
  <c r="DA5"/>
  <c r="DS5" s="1"/>
  <c r="DU5" s="1"/>
  <c r="DV5" s="1"/>
  <c r="CZ5"/>
  <c r="CQ5"/>
  <c r="CK5"/>
  <c r="CD5"/>
  <c r="CF5" s="1"/>
  <c r="CG5" s="1"/>
  <c r="CH5" s="1"/>
  <c r="CC5"/>
  <c r="BS5"/>
  <c r="BU5" s="1"/>
  <c r="BV5" s="1"/>
  <c r="BW5" s="1"/>
  <c r="BR5"/>
  <c r="BH5"/>
  <c r="BJ5" s="1"/>
  <c r="BK5" s="1"/>
  <c r="BL5" s="1"/>
  <c r="BG5"/>
  <c r="AW5"/>
  <c r="AX5" s="1"/>
  <c r="AV5"/>
  <c r="AL5"/>
  <c r="AM5" s="1"/>
  <c r="AK5"/>
  <c r="AA5"/>
  <c r="AC5" s="1"/>
  <c r="AD5" s="1"/>
  <c r="AE5" s="1"/>
  <c r="Z5"/>
  <c r="T5"/>
  <c r="U5" s="1"/>
  <c r="S5"/>
  <c r="R5"/>
  <c r="M5"/>
  <c r="N5" s="1"/>
  <c r="O5" s="1"/>
  <c r="L5"/>
  <c r="HE4"/>
  <c r="GY4"/>
  <c r="GR4"/>
  <c r="GT4" s="1"/>
  <c r="GU4" s="1"/>
  <c r="GV4" s="1"/>
  <c r="GQ4"/>
  <c r="GG4"/>
  <c r="GI4" s="1"/>
  <c r="GJ4" s="1"/>
  <c r="GK4" s="1"/>
  <c r="GF4"/>
  <c r="FV4"/>
  <c r="FX4" s="1"/>
  <c r="FY4" s="1"/>
  <c r="FZ4" s="1"/>
  <c r="FU4"/>
  <c r="FK4"/>
  <c r="FL4" s="1"/>
  <c r="FJ4"/>
  <c r="EZ4"/>
  <c r="FB4" s="1"/>
  <c r="FC4" s="1"/>
  <c r="FD4" s="1"/>
  <c r="EY4"/>
  <c r="EO4"/>
  <c r="EP4" s="1"/>
  <c r="EN4"/>
  <c r="ED4"/>
  <c r="EF4" s="1"/>
  <c r="EG4" s="1"/>
  <c r="EH4" s="1"/>
  <c r="EC4"/>
  <c r="DL4"/>
  <c r="DN4" s="1"/>
  <c r="DO4" s="1"/>
  <c r="DP4" s="1"/>
  <c r="DK4"/>
  <c r="DA4"/>
  <c r="DB4" s="1"/>
  <c r="CZ4"/>
  <c r="CQ4"/>
  <c r="CK4"/>
  <c r="CD4"/>
  <c r="CF4" s="1"/>
  <c r="CG4" s="1"/>
  <c r="CH4" s="1"/>
  <c r="CC4"/>
  <c r="BS4"/>
  <c r="BT4" s="1"/>
  <c r="BR4"/>
  <c r="BH4"/>
  <c r="BI4" s="1"/>
  <c r="BG4"/>
  <c r="AW4"/>
  <c r="AX4" s="1"/>
  <c r="AV4"/>
  <c r="AL4"/>
  <c r="AM4" s="1"/>
  <c r="AK4"/>
  <c r="AA4"/>
  <c r="AB4" s="1"/>
  <c r="Z4"/>
  <c r="S4"/>
  <c r="T4" s="1"/>
  <c r="U4" s="1"/>
  <c r="R4"/>
  <c r="M4"/>
  <c r="N4" s="1"/>
  <c r="O4" s="1"/>
  <c r="L4"/>
  <c r="HE3"/>
  <c r="GY3"/>
  <c r="GR3"/>
  <c r="GS3" s="1"/>
  <c r="GQ3"/>
  <c r="GG3"/>
  <c r="GH3" s="1"/>
  <c r="GF3"/>
  <c r="FV3"/>
  <c r="FW3" s="1"/>
  <c r="FU3"/>
  <c r="FK3"/>
  <c r="FL3" s="1"/>
  <c r="FJ3"/>
  <c r="EZ3"/>
  <c r="FA3" s="1"/>
  <c r="EY3"/>
  <c r="EO3"/>
  <c r="EP3" s="1"/>
  <c r="EN3"/>
  <c r="ED3"/>
  <c r="EE3" s="1"/>
  <c r="EC3"/>
  <c r="DL3"/>
  <c r="DN3" s="1"/>
  <c r="DO3" s="1"/>
  <c r="DP3" s="1"/>
  <c r="DK3"/>
  <c r="DA3"/>
  <c r="DB3" s="1"/>
  <c r="CZ3"/>
  <c r="CQ3"/>
  <c r="CK3"/>
  <c r="CD3"/>
  <c r="CE3" s="1"/>
  <c r="CC3"/>
  <c r="BS3"/>
  <c r="BU3" s="1"/>
  <c r="BV3" s="1"/>
  <c r="BW3" s="1"/>
  <c r="BR3"/>
  <c r="BH3"/>
  <c r="BJ3" s="1"/>
  <c r="BK3" s="1"/>
  <c r="BL3" s="1"/>
  <c r="BG3"/>
  <c r="AW3"/>
  <c r="AY3" s="1"/>
  <c r="AZ3" s="1"/>
  <c r="BA3" s="1"/>
  <c r="AV3"/>
  <c r="AL3"/>
  <c r="AM3" s="1"/>
  <c r="AK3"/>
  <c r="AD3"/>
  <c r="AE3" s="1"/>
  <c r="AA3"/>
  <c r="AC3" s="1"/>
  <c r="Z3"/>
  <c r="S3"/>
  <c r="T3" s="1"/>
  <c r="U3" s="1"/>
  <c r="R3"/>
  <c r="M3"/>
  <c r="N3" s="1"/>
  <c r="O3" s="1"/>
  <c r="L3"/>
  <c r="HE2"/>
  <c r="GY2"/>
  <c r="GR2"/>
  <c r="GS2" s="1"/>
  <c r="GQ2"/>
  <c r="GG2"/>
  <c r="GI2" s="1"/>
  <c r="GJ2" s="1"/>
  <c r="GK2" s="1"/>
  <c r="GF2"/>
  <c r="FV2"/>
  <c r="FX2" s="1"/>
  <c r="FY2" s="1"/>
  <c r="FZ2" s="1"/>
  <c r="FU2"/>
  <c r="FK2"/>
  <c r="FM2" s="1"/>
  <c r="FN2" s="1"/>
  <c r="FO2" s="1"/>
  <c r="FJ2"/>
  <c r="EZ2"/>
  <c r="FB2" s="1"/>
  <c r="FC2" s="1"/>
  <c r="FD2" s="1"/>
  <c r="EY2"/>
  <c r="EO2"/>
  <c r="EQ2" s="1"/>
  <c r="ER2" s="1"/>
  <c r="ES2" s="1"/>
  <c r="EN2"/>
  <c r="ED2"/>
  <c r="EE2" s="1"/>
  <c r="EC2"/>
  <c r="DL2"/>
  <c r="DN2" s="1"/>
  <c r="DO2" s="1"/>
  <c r="DP2" s="1"/>
  <c r="DK2"/>
  <c r="DA2"/>
  <c r="DB2" s="1"/>
  <c r="CZ2"/>
  <c r="CQ2"/>
  <c r="CK2"/>
  <c r="CD2"/>
  <c r="CE2" s="1"/>
  <c r="CC2"/>
  <c r="BS2"/>
  <c r="BT2" s="1"/>
  <c r="BR2"/>
  <c r="BH2"/>
  <c r="BI2" s="1"/>
  <c r="BG2"/>
  <c r="AW2"/>
  <c r="AX2" s="1"/>
  <c r="AV2"/>
  <c r="AL2"/>
  <c r="AM2" s="1"/>
  <c r="AK2"/>
  <c r="AA2"/>
  <c r="AB2" s="1"/>
  <c r="Z2"/>
  <c r="S2"/>
  <c r="T2" s="1"/>
  <c r="U2" s="1"/>
  <c r="R2"/>
  <c r="M2"/>
  <c r="N2" s="1"/>
  <c r="O2" s="1"/>
  <c r="L2"/>
  <c r="BJ2" l="1"/>
  <c r="BK2" s="1"/>
  <c r="BL2" s="1"/>
  <c r="AC4"/>
  <c r="AD4" s="1"/>
  <c r="AE4" s="1"/>
  <c r="FB5"/>
  <c r="FC5" s="1"/>
  <c r="FD5" s="1"/>
  <c r="AN6"/>
  <c r="AO6" s="1"/>
  <c r="EP6"/>
  <c r="BI7"/>
  <c r="GS7"/>
  <c r="AB6"/>
  <c r="GI5"/>
  <c r="GJ5" s="1"/>
  <c r="GK5" s="1"/>
  <c r="DC6"/>
  <c r="DD6" s="1"/>
  <c r="DE6" s="1"/>
  <c r="CF7"/>
  <c r="CG7" s="1"/>
  <c r="CH7" s="1"/>
  <c r="AN3"/>
  <c r="AO3" s="1"/>
  <c r="EF3"/>
  <c r="EG3" s="1"/>
  <c r="EH3" s="1"/>
  <c r="AN4"/>
  <c r="AO4" s="1"/>
  <c r="AP4" s="1"/>
  <c r="CF2"/>
  <c r="CG2" s="1"/>
  <c r="CH2" s="1"/>
  <c r="BT3"/>
  <c r="GH4"/>
  <c r="CE5"/>
  <c r="GT5"/>
  <c r="GU5" s="1"/>
  <c r="GV5" s="1"/>
  <c r="BT6"/>
  <c r="DB6"/>
  <c r="AX7"/>
  <c r="FM7"/>
  <c r="FN7" s="1"/>
  <c r="FO7" s="1"/>
  <c r="EP8"/>
  <c r="DB9"/>
  <c r="AB3"/>
  <c r="FW8"/>
  <c r="FL8"/>
  <c r="GI8"/>
  <c r="GJ8" s="1"/>
  <c r="GK8" s="1"/>
  <c r="GI9"/>
  <c r="GJ9" s="1"/>
  <c r="GK9" s="1"/>
  <c r="FW2"/>
  <c r="FX3"/>
  <c r="FY3" s="1"/>
  <c r="FZ3" s="1"/>
  <c r="FW4"/>
  <c r="FX9"/>
  <c r="FY9" s="1"/>
  <c r="FZ9" s="1"/>
  <c r="FM3"/>
  <c r="FN3" s="1"/>
  <c r="FO3" s="1"/>
  <c r="FA2"/>
  <c r="FB6"/>
  <c r="FC6" s="1"/>
  <c r="FD6" s="1"/>
  <c r="FB7"/>
  <c r="FC7" s="1"/>
  <c r="FD7" s="1"/>
  <c r="EP2"/>
  <c r="EQ9"/>
  <c r="ER9" s="1"/>
  <c r="ES9" s="1"/>
  <c r="EQ4"/>
  <c r="ER4" s="1"/>
  <c r="ES4" s="1"/>
  <c r="EQ5"/>
  <c r="ER5" s="1"/>
  <c r="ES5" s="1"/>
  <c r="EE4"/>
  <c r="EF6"/>
  <c r="EG6" s="1"/>
  <c r="EH6" s="1"/>
  <c r="EE8"/>
  <c r="EF9"/>
  <c r="EG9" s="1"/>
  <c r="EH9" s="1"/>
  <c r="DC4"/>
  <c r="DD4" s="1"/>
  <c r="DE4" s="1"/>
  <c r="DB5"/>
  <c r="DC8"/>
  <c r="DD8" s="1"/>
  <c r="DE8" s="1"/>
  <c r="DC5"/>
  <c r="DD5" s="1"/>
  <c r="DE5" s="1"/>
  <c r="CF3"/>
  <c r="CG3" s="1"/>
  <c r="CH3" s="1"/>
  <c r="CE4"/>
  <c r="BU4"/>
  <c r="BV4" s="1"/>
  <c r="BW4" s="1"/>
  <c r="BU8"/>
  <c r="BV8" s="1"/>
  <c r="BW8" s="1"/>
  <c r="BT9"/>
  <c r="BT5"/>
  <c r="BI8"/>
  <c r="BI3"/>
  <c r="BI9"/>
  <c r="AY9"/>
  <c r="AZ9" s="1"/>
  <c r="BA9" s="1"/>
  <c r="AY2"/>
  <c r="AZ2" s="1"/>
  <c r="BA2" s="1"/>
  <c r="AN2"/>
  <c r="AO2" s="1"/>
  <c r="AP2" s="1"/>
  <c r="AM7"/>
  <c r="AB5"/>
  <c r="AC8"/>
  <c r="AD8" s="1"/>
  <c r="AE8" s="1"/>
  <c r="CR5"/>
  <c r="CS5" s="1"/>
  <c r="DS9"/>
  <c r="GZ9" s="1"/>
  <c r="HA9" s="1"/>
  <c r="FM4"/>
  <c r="FN4" s="1"/>
  <c r="FO4" s="1"/>
  <c r="AY5"/>
  <c r="AZ5" s="1"/>
  <c r="BA5" s="1"/>
  <c r="FX6"/>
  <c r="FY6" s="1"/>
  <c r="FZ6" s="1"/>
  <c r="GT6"/>
  <c r="GU6" s="1"/>
  <c r="GV6" s="1"/>
  <c r="CR8"/>
  <c r="CS8" s="1"/>
  <c r="AC9"/>
  <c r="AD9" s="1"/>
  <c r="AE9" s="1"/>
  <c r="CR9"/>
  <c r="CS9" s="1"/>
  <c r="EF2"/>
  <c r="EG2" s="1"/>
  <c r="EH2" s="1"/>
  <c r="GT2"/>
  <c r="GU2" s="1"/>
  <c r="GV2" s="1"/>
  <c r="CR3"/>
  <c r="CS3" s="1"/>
  <c r="GH2"/>
  <c r="GH6"/>
  <c r="AP6"/>
  <c r="DW5"/>
  <c r="HF6"/>
  <c r="HG6" s="1"/>
  <c r="DU6"/>
  <c r="DV6" s="1"/>
  <c r="GZ6"/>
  <c r="HA6" s="1"/>
  <c r="CT7"/>
  <c r="DS2"/>
  <c r="FL2"/>
  <c r="CL3"/>
  <c r="CM3" s="1"/>
  <c r="EQ3"/>
  <c r="ER3" s="1"/>
  <c r="ES3" s="1"/>
  <c r="GI3"/>
  <c r="GJ3" s="1"/>
  <c r="GK3" s="1"/>
  <c r="AY4"/>
  <c r="AZ4" s="1"/>
  <c r="BA4" s="1"/>
  <c r="CR4"/>
  <c r="CS4" s="1"/>
  <c r="FA4"/>
  <c r="GS4"/>
  <c r="FL5"/>
  <c r="HF5"/>
  <c r="HG5" s="1"/>
  <c r="AX6"/>
  <c r="CR6"/>
  <c r="CS6" s="1"/>
  <c r="AB7"/>
  <c r="CR7"/>
  <c r="CS7" s="1"/>
  <c r="BT7"/>
  <c r="EE7"/>
  <c r="FW7"/>
  <c r="AM8"/>
  <c r="CE8"/>
  <c r="CL8"/>
  <c r="CM8" s="1"/>
  <c r="AM9"/>
  <c r="CE9"/>
  <c r="FB9"/>
  <c r="FC9" s="1"/>
  <c r="FD9" s="1"/>
  <c r="GT9"/>
  <c r="GU9" s="1"/>
  <c r="GV9" s="1"/>
  <c r="CL9"/>
  <c r="CM9" s="1"/>
  <c r="AN9"/>
  <c r="AO9" s="1"/>
  <c r="CL6"/>
  <c r="CM6" s="1"/>
  <c r="CR2"/>
  <c r="CS2" s="1"/>
  <c r="CL4"/>
  <c r="CM4" s="1"/>
  <c r="BU2"/>
  <c r="BV2" s="1"/>
  <c r="BW2" s="1"/>
  <c r="DC2"/>
  <c r="DD2" s="1"/>
  <c r="DE2" s="1"/>
  <c r="GT3"/>
  <c r="GU3" s="1"/>
  <c r="GV3" s="1"/>
  <c r="CN7"/>
  <c r="AP7"/>
  <c r="CN3"/>
  <c r="AP3"/>
  <c r="CL5"/>
  <c r="CM5" s="1"/>
  <c r="AN5"/>
  <c r="AO5" s="1"/>
  <c r="DS7"/>
  <c r="DC7"/>
  <c r="DD7" s="1"/>
  <c r="DE7" s="1"/>
  <c r="DS3"/>
  <c r="DC3"/>
  <c r="DD3" s="1"/>
  <c r="DE3" s="1"/>
  <c r="GZ5"/>
  <c r="HA5" s="1"/>
  <c r="AC2"/>
  <c r="AD2" s="1"/>
  <c r="CL2"/>
  <c r="CM2" s="1"/>
  <c r="CT3"/>
  <c r="FB3"/>
  <c r="FC3" s="1"/>
  <c r="FD3" s="1"/>
  <c r="BJ4"/>
  <c r="BK4" s="1"/>
  <c r="BL4" s="1"/>
  <c r="DS8"/>
  <c r="FM9"/>
  <c r="FN9" s="1"/>
  <c r="FO9" s="1"/>
  <c r="AX3"/>
  <c r="DS4"/>
  <c r="BI5"/>
  <c r="EF5"/>
  <c r="EG5" s="1"/>
  <c r="EH5" s="1"/>
  <c r="FX5"/>
  <c r="FY5" s="1"/>
  <c r="FZ5" s="1"/>
  <c r="BJ6"/>
  <c r="BK6" s="1"/>
  <c r="BL6" s="1"/>
  <c r="FL6"/>
  <c r="CL7"/>
  <c r="CM7" s="1"/>
  <c r="EQ7"/>
  <c r="ER7" s="1"/>
  <c r="ES7" s="1"/>
  <c r="GI7"/>
  <c r="GJ7" s="1"/>
  <c r="GK7" s="1"/>
  <c r="AN8"/>
  <c r="AO8" s="1"/>
  <c r="AY8"/>
  <c r="AZ8" s="1"/>
  <c r="BA8" s="1"/>
  <c r="FA8"/>
  <c r="GS8"/>
  <c r="HF9" l="1"/>
  <c r="HG9" s="1"/>
  <c r="DU9"/>
  <c r="DV9" s="1"/>
  <c r="HB9" s="1"/>
  <c r="CT6"/>
  <c r="CU6" s="1"/>
  <c r="GZ8"/>
  <c r="HA8" s="1"/>
  <c r="HF8"/>
  <c r="HG8" s="1"/>
  <c r="DU8"/>
  <c r="DV8" s="1"/>
  <c r="CV3"/>
  <c r="CU3"/>
  <c r="CT5"/>
  <c r="AP5"/>
  <c r="CN5"/>
  <c r="CT9"/>
  <c r="CN9"/>
  <c r="AP9"/>
  <c r="GZ7"/>
  <c r="HA7" s="1"/>
  <c r="DU7"/>
  <c r="DV7" s="1"/>
  <c r="HF7"/>
  <c r="HG7" s="1"/>
  <c r="CO3"/>
  <c r="CP3"/>
  <c r="CO7"/>
  <c r="CP7"/>
  <c r="HB6"/>
  <c r="HH6"/>
  <c r="DW6"/>
  <c r="CN4"/>
  <c r="HH5"/>
  <c r="CN6"/>
  <c r="GZ4"/>
  <c r="HA4" s="1"/>
  <c r="DU4"/>
  <c r="DV4" s="1"/>
  <c r="HF4"/>
  <c r="HG4" s="1"/>
  <c r="AE2"/>
  <c r="CN2"/>
  <c r="CT2"/>
  <c r="HB5"/>
  <c r="CN8"/>
  <c r="AP8"/>
  <c r="CT8"/>
  <c r="GZ3"/>
  <c r="HA3" s="1"/>
  <c r="HF3"/>
  <c r="HG3" s="1"/>
  <c r="DU3"/>
  <c r="DV3" s="1"/>
  <c r="HF2"/>
  <c r="HG2" s="1"/>
  <c r="DU2"/>
  <c r="DV2" s="1"/>
  <c r="GZ2"/>
  <c r="HA2" s="1"/>
  <c r="CV7"/>
  <c r="CU7"/>
  <c r="CT4"/>
  <c r="DW9" l="1"/>
  <c r="HH9"/>
  <c r="HJ9" s="1"/>
  <c r="CV6"/>
  <c r="HC5"/>
  <c r="HD5"/>
  <c r="CO2"/>
  <c r="CP2"/>
  <c r="HB2"/>
  <c r="HH2"/>
  <c r="DW2"/>
  <c r="HH4"/>
  <c r="DW4"/>
  <c r="HB4"/>
  <c r="CO4"/>
  <c r="CP4"/>
  <c r="CP5"/>
  <c r="CO5"/>
  <c r="CO8"/>
  <c r="CP8"/>
  <c r="HI5"/>
  <c r="HJ5"/>
  <c r="HH7"/>
  <c r="DW7"/>
  <c r="HB7"/>
  <c r="HC9"/>
  <c r="HD9"/>
  <c r="CV9"/>
  <c r="CU9"/>
  <c r="CU8"/>
  <c r="CV8"/>
  <c r="HJ6"/>
  <c r="HI6"/>
  <c r="HB3"/>
  <c r="HH3"/>
  <c r="DW3"/>
  <c r="CU2"/>
  <c r="CV2"/>
  <c r="HI9"/>
  <c r="HH8"/>
  <c r="DW8"/>
  <c r="HB8"/>
  <c r="CU4"/>
  <c r="CV4"/>
  <c r="CO6"/>
  <c r="CP6"/>
  <c r="HC6"/>
  <c r="HD6"/>
  <c r="CP9"/>
  <c r="CO9"/>
  <c r="CU5"/>
  <c r="CV5"/>
  <c r="HD7" l="1"/>
  <c r="HC7"/>
  <c r="HD8"/>
  <c r="HC8"/>
  <c r="HI4"/>
  <c r="HJ4"/>
  <c r="HC3"/>
  <c r="HD3"/>
  <c r="HI7"/>
  <c r="HJ7"/>
  <c r="HC2"/>
  <c r="HD2"/>
  <c r="HI8"/>
  <c r="HJ8"/>
  <c r="HI3"/>
  <c r="HJ3"/>
  <c r="HD4"/>
  <c r="HC4"/>
  <c r="HJ2"/>
  <c r="HI2"/>
</calcChain>
</file>

<file path=xl/comments1.xml><?xml version="1.0" encoding="utf-8"?>
<comments xmlns="http://schemas.openxmlformats.org/spreadsheetml/2006/main">
  <authors>
    <author>Admin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GDQP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GDQP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GDQP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Được bảo lưu GDQP, GDTC, NN1, NN2
</t>
        </r>
      </text>
    </comment>
  </commentList>
</comments>
</file>

<file path=xl/sharedStrings.xml><?xml version="1.0" encoding="utf-8"?>
<sst xmlns="http://schemas.openxmlformats.org/spreadsheetml/2006/main" count="2189" uniqueCount="900">
  <si>
    <t>TT</t>
  </si>
  <si>
    <t>Mã SV</t>
  </si>
  <si>
    <t>Lớp</t>
  </si>
  <si>
    <t>Họ đệm</t>
  </si>
  <si>
    <t>Tên</t>
  </si>
  <si>
    <t>Ghi chú</t>
  </si>
  <si>
    <t>Ngày sinh</t>
  </si>
  <si>
    <t>Nơi sinh</t>
  </si>
  <si>
    <t>Giới</t>
  </si>
  <si>
    <t>Chiến</t>
  </si>
  <si>
    <t>Khánh</t>
  </si>
  <si>
    <t>CX22.1</t>
  </si>
  <si>
    <t>11CX220101</t>
  </si>
  <si>
    <t>Đinh Hữu</t>
  </si>
  <si>
    <t>11CX220102</t>
  </si>
  <si>
    <t>Mai Quốc</t>
  </si>
  <si>
    <t>Quê quán</t>
  </si>
  <si>
    <t>GDTC THANG 10</t>
  </si>
  <si>
    <t>GDTC THANG 10 TEXT</t>
  </si>
  <si>
    <t>GDTC (Điểm chữ)</t>
  </si>
  <si>
    <t xml:space="preserve">GDTC (Điểm 4) </t>
  </si>
  <si>
    <t>GDTC (Điểm 4) TEXT</t>
  </si>
  <si>
    <t>GDTC (2TC) SỐ TC</t>
  </si>
  <si>
    <t>GDQP THANG 10</t>
  </si>
  <si>
    <t>GDQP THANG 10 TEXT</t>
  </si>
  <si>
    <t>GDQP (Điểm chữ)</t>
  </si>
  <si>
    <t xml:space="preserve">GDQP (Điểm 4) </t>
  </si>
  <si>
    <t>GDQP (Điểm 4) TEXT</t>
  </si>
  <si>
    <t>GDQP(3TC) SỐ TC</t>
  </si>
  <si>
    <t>ĐIỂM TB KIỂM TRA</t>
  </si>
  <si>
    <t>THI GDCT-L1</t>
  </si>
  <si>
    <t>THI GDCT-L2</t>
  </si>
  <si>
    <t>TB GDCT-L1</t>
  </si>
  <si>
    <t>GIÁO DỤC CHÍNH TRỊ (5TC) THANG 10</t>
  </si>
  <si>
    <t>GIÁO DỤC CHÍNH TRỊ (5TC) THANG 10 TEXT</t>
  </si>
  <si>
    <t>GIÁO DỤC CHÍNH TRỊ (Điểm chữ)</t>
  </si>
  <si>
    <t>GIÁO DỤC CHÍNH TRỊ (Điểm 4)</t>
  </si>
  <si>
    <t>GIÁO DỤC CHÍNH TRỊ  ĐIỂM 4 (TEXT)</t>
  </si>
  <si>
    <t>GIÁO DỤC CHÍNH TRỊ (5TC) SỐ TC</t>
  </si>
  <si>
    <t>GIÁO DỤC CHÍNH TRỊ (5TC) TÍCH LŨY</t>
  </si>
  <si>
    <t>THI PLĐC-L1</t>
  </si>
  <si>
    <t>THI PLĐC-L2</t>
  </si>
  <si>
    <t>TB PLĐC-L1</t>
  </si>
  <si>
    <t>PHÁP LUẬT ĐC (2TC) THANG 10</t>
  </si>
  <si>
    <t>PHÁP LUẬT ĐC (2TC) THANG 10 TEXT</t>
  </si>
  <si>
    <t>PLĐC (Điểm chữ)</t>
  </si>
  <si>
    <t>PLĐC (Điểm 4)</t>
  </si>
  <si>
    <t>PLĐC ĐỂM 4  (TEXT)</t>
  </si>
  <si>
    <t>PLĐC (2TC) SỐ TC</t>
  </si>
  <si>
    <t>PLĐC (2TC) TÍCH LŨY</t>
  </si>
  <si>
    <t>THI NN1-L1</t>
  </si>
  <si>
    <t>THI NN1-L2</t>
  </si>
  <si>
    <t>TB NN1-L1</t>
  </si>
  <si>
    <t>NGOẠI NGỮ 1 (3TC) THANG 10</t>
  </si>
  <si>
    <t>NGOẠI NGỮ 1 (3TC) THANG 10 TEXT</t>
  </si>
  <si>
    <t>NGOẠI NGỮ 1 (Điểm chữ)</t>
  </si>
  <si>
    <t>NGOẠI NGỮ 1 (Điểm 4)</t>
  </si>
  <si>
    <t>NGOẠI NGỮ 1 ĐIỂM 4 (TEXT)</t>
  </si>
  <si>
    <t>NGOẠI NGỮ 1(3TC) SỐ TC</t>
  </si>
  <si>
    <t>NGOẠI NGỮ 1(3TC) TÍCH LŨY</t>
  </si>
  <si>
    <t>THI VẼ XD1-L1</t>
  </si>
  <si>
    <t>THI VẼ XD1-L2</t>
  </si>
  <si>
    <t>TB VẼ XD1-L1</t>
  </si>
  <si>
    <t>VẼ XD1 (3TC) THANG 10</t>
  </si>
  <si>
    <t>VẼ XD1 (3TC) THANG 10 TEXT</t>
  </si>
  <si>
    <t>VẼ XD1 (Điểm chữ)</t>
  </si>
  <si>
    <t>VẼ XD1 (Điểm 4)</t>
  </si>
  <si>
    <t>VẼ XD1  ĐIỂM 4 TEXT</t>
  </si>
  <si>
    <t>VẼ XD1 (3TC) SỐ TC</t>
  </si>
  <si>
    <t>VẼ XD1 (3TC) TÍCH LŨY</t>
  </si>
  <si>
    <t>THI VLXD-L1</t>
  </si>
  <si>
    <t>THI VLXD-L2</t>
  </si>
  <si>
    <t>TB VLXD-L1</t>
  </si>
  <si>
    <t>VLXD (2TC) THANG 10</t>
  </si>
  <si>
    <t>VLXD (2TC) THANG 10 TEXT</t>
  </si>
  <si>
    <t>VLXD (Điểm chữ)</t>
  </si>
  <si>
    <t>VLXD (Điểm 4)</t>
  </si>
  <si>
    <t>VLXD ĐIỂM 4 TEXT</t>
  </si>
  <si>
    <t>VLXD (2TC) SỐ TC</t>
  </si>
  <si>
    <t>VLXD (2TC) TÍCH LŨY</t>
  </si>
  <si>
    <t>THI TIN HỌC-L1</t>
  </si>
  <si>
    <t>THI TIN HỌC-L2</t>
  </si>
  <si>
    <t>TB TIN HỌC-L1</t>
  </si>
  <si>
    <t>TIN HỌC (3TC) THANG 10</t>
  </si>
  <si>
    <t>TIN HỌC (3TC) THANG 10 TEXT</t>
  </si>
  <si>
    <t>TIN HỌC (Điểm chữ)</t>
  </si>
  <si>
    <t xml:space="preserve">TIN HỌC (Điểm 4) </t>
  </si>
  <si>
    <t>TIN HỌC ĐIỂM 4 TEXT</t>
  </si>
  <si>
    <t>TIN HỌC(3TC) SỐ TC</t>
  </si>
  <si>
    <t>TIN HỌC (3TC) TÍCH LŨY</t>
  </si>
  <si>
    <t>TÍN CHỈ KỲ 1</t>
  </si>
  <si>
    <t>TBC HỌC KỲ 1 (THANG 10)</t>
  </si>
  <si>
    <t>TBC HỌC KỲ 1 (THANG 10) TEXT 4</t>
  </si>
  <si>
    <t>TBC HỌC KỲ 1 (THANG 4)</t>
  </si>
  <si>
    <t>TBC HỌC KỲ 1 -11</t>
  </si>
  <si>
    <t xml:space="preserve">XÉT LÊN LỚP
HỌC KỲ I
</t>
  </si>
  <si>
    <t>SỐ TC TÍCH LŨY</t>
  </si>
  <si>
    <t>TB TÍCH LŨY (THANG 10)</t>
  </si>
  <si>
    <t>TB TÍCH LŨY (THANG 10) TEXT</t>
  </si>
  <si>
    <t>TB TÍCH LŨY (THANG 4)</t>
  </si>
  <si>
    <t>TB TÍCH LŨY (TEXT)</t>
  </si>
  <si>
    <t xml:space="preserve">XÉT LÊN LỚP
HỌC KỲ I ( TBC TL)
</t>
  </si>
  <si>
    <t>THI KTĐ L1</t>
  </si>
  <si>
    <t>THI KTĐ L2</t>
  </si>
  <si>
    <t>TB KTĐ L1</t>
  </si>
  <si>
    <t xml:space="preserve">KỸ THUẬT ĐIỆN  THANG 10 </t>
  </si>
  <si>
    <t>KỸ THUẬT ĐIỆN THANG 10 TEXT</t>
  </si>
  <si>
    <t>KTĐ (Điểm chữ)</t>
  </si>
  <si>
    <t>KTĐ (Điểm 4)</t>
  </si>
  <si>
    <t>KTĐ (Điểm 4) TEXT</t>
  </si>
  <si>
    <t>KTĐ SỐ TC</t>
  </si>
  <si>
    <t>KTĐ SỐ TC TÍCH LŨY</t>
  </si>
  <si>
    <t>THI NCT L1</t>
  </si>
  <si>
    <t>THI NCT L2</t>
  </si>
  <si>
    <t>TB NCT -L1</t>
  </si>
  <si>
    <t>KỸ THUẬT NƯỚC CÔNG TRÌNH THANG 10</t>
  </si>
  <si>
    <t>KỸ THUẬT NƯỚC CÔNG TRÌNH THANG 10 TEXT</t>
  </si>
  <si>
    <t>NCT  (Điểm chữ)</t>
  </si>
  <si>
    <t>NCT (Điểm 4)</t>
  </si>
  <si>
    <t>NCT (Điểm 4) TEXT</t>
  </si>
  <si>
    <t>NCT SỐ TC</t>
  </si>
  <si>
    <t>NCT SỐ TC TÍCH LŨY</t>
  </si>
  <si>
    <t>KỸ THUẬT ĐIỆN NƯỚC CÔNG TRÌNH THANG 10</t>
  </si>
  <si>
    <t>KỸ THUẬT ĐIỆN NƯỚC CÔNG TRÌNH THANG 10 TEXT</t>
  </si>
  <si>
    <t>KTĐ-NCT (Điểm chữ)</t>
  </si>
  <si>
    <t>KTĐ-NCT (Điểm 4) TEXT</t>
  </si>
  <si>
    <t>KTĐ-NCT (Điểm 4)</t>
  </si>
  <si>
    <t>KTĐ-NCT SỐ TC</t>
  </si>
  <si>
    <t>KTĐ-NCT SỐ TC TÍCH LŨY</t>
  </si>
  <si>
    <t>THI CTKT L1</t>
  </si>
  <si>
    <t>THI CTKT L2</t>
  </si>
  <si>
    <t>TB CTKT L1</t>
  </si>
  <si>
    <t xml:space="preserve">CẤU TẠO KIẾN TRÚC THANG 10 </t>
  </si>
  <si>
    <t>CẤU TẠO KẾN TRÚC THANG 10 TEXT</t>
  </si>
  <si>
    <t>CTKT  (Điểm chữ)</t>
  </si>
  <si>
    <t>CTKT (Điểm 4)</t>
  </si>
  <si>
    <t>CTKT (Điểm 4) TEXT</t>
  </si>
  <si>
    <t>CTKT SỐ TC</t>
  </si>
  <si>
    <t>CTKT SỐ TC TÍCH LŨY</t>
  </si>
  <si>
    <t>THI CHCT L1</t>
  </si>
  <si>
    <t>THI CHCT L2</t>
  </si>
  <si>
    <t>TB CHCT L1</t>
  </si>
  <si>
    <t xml:space="preserve">CƠ HỌC CÔNG TRÌNH THANG 10 </t>
  </si>
  <si>
    <t>CƠ HỌC CÔNG TRÌNH THANG 10 TEXT</t>
  </si>
  <si>
    <t>CHCT (Điểm chữ)</t>
  </si>
  <si>
    <t>CHCT (Điểm 4)</t>
  </si>
  <si>
    <t>CHCT (Điểm 4) TEXT</t>
  </si>
  <si>
    <t>CHCT SỐ TC</t>
  </si>
  <si>
    <t>CHCT SỐ TC TÍCH LŨY</t>
  </si>
  <si>
    <t>THI AUTOCAD L1</t>
  </si>
  <si>
    <t>THI AUTOCAD L2</t>
  </si>
  <si>
    <t>TB AUTOCAD L1</t>
  </si>
  <si>
    <t xml:space="preserve">TIN AUTOCAD THANG 10 </t>
  </si>
  <si>
    <t>TIN AUTOCAD THANG 10 TEXT</t>
  </si>
  <si>
    <t>AUTOCAD (Điểm chữ)</t>
  </si>
  <si>
    <t>AUTOCAD (Điểm 4)</t>
  </si>
  <si>
    <t>AUTOCAD (Điểm 4) TEXT</t>
  </si>
  <si>
    <t>AUTOCAD SỐ TC</t>
  </si>
  <si>
    <t>AUTOCAD SỐ TC TÍCH LŨY</t>
  </si>
  <si>
    <t>THI KCBTCT L1</t>
  </si>
  <si>
    <t>THI KCBTCT L2</t>
  </si>
  <si>
    <t>TB KCBTCT L1</t>
  </si>
  <si>
    <t xml:space="preserve">KẾT CẤU BÊ TÔNG CỐT THÉP THANG 10 </t>
  </si>
  <si>
    <t>KẾT CẤU BÊ TÔNG CỐT THÉP 10 TEXT</t>
  </si>
  <si>
    <t>KCBTCT (Điểm chữ)</t>
  </si>
  <si>
    <t>KCBTCT (Điểm 4)</t>
  </si>
  <si>
    <t>KCBTCT (Điểm 4) TEXT</t>
  </si>
  <si>
    <t>KCBTCT SỐ TC</t>
  </si>
  <si>
    <t>KCBTCT SỐ TC TÍCH LŨY</t>
  </si>
  <si>
    <t>THI PLXD L1</t>
  </si>
  <si>
    <t>THI PLXD L2</t>
  </si>
  <si>
    <t>TB PLXD L1</t>
  </si>
  <si>
    <t xml:space="preserve">PHÁP LUẬT XÂY DỰNG THANG 10 </t>
  </si>
  <si>
    <t>PHÁP LUẬT XÂY DỰNG THANG 10 TEXT</t>
  </si>
  <si>
    <t>PLXD (Điểm chữ)</t>
  </si>
  <si>
    <t>PLXD (Điểm 4)</t>
  </si>
  <si>
    <t>PLXD (Điểm 4) TEXT</t>
  </si>
  <si>
    <t>PLXD SỐ TC</t>
  </si>
  <si>
    <t>PLXD SỐ TC TÍCH LŨY</t>
  </si>
  <si>
    <t>THI NN2 L1</t>
  </si>
  <si>
    <t>THI NN2 L2</t>
  </si>
  <si>
    <t>TB NN2 L1</t>
  </si>
  <si>
    <t xml:space="preserve">NGOẠI NGỮ 2 THANG 10 </t>
  </si>
  <si>
    <t>NGOẠI NGỮ 2 THANG 10 TEXT</t>
  </si>
  <si>
    <t>NN2 (Điểm chữ)</t>
  </si>
  <si>
    <t>NN2 (Điểm 4)</t>
  </si>
  <si>
    <t>NN2 (Điểm 4) TEXT</t>
  </si>
  <si>
    <t>NN2 SỐ TC</t>
  </si>
  <si>
    <t>NN2 SỐ TC TÍCH LŨY</t>
  </si>
  <si>
    <t>THI CHĐ-NM L1</t>
  </si>
  <si>
    <t>THI CHĐ-NM  L2</t>
  </si>
  <si>
    <t>TB CHĐ-NM  L1</t>
  </si>
  <si>
    <t xml:space="preserve">CƠ HỌC ĐẤT - NỀN MÓNG THANG 10 </t>
  </si>
  <si>
    <t>CƠ HỌC ĐẤT NỀN MÓNG THANG 10 TEXT</t>
  </si>
  <si>
    <t>CHĐ-NM  (Điểm chữ)</t>
  </si>
  <si>
    <t>CHĐ-NM  (Điểm 4)</t>
  </si>
  <si>
    <t>CHĐ-NM (Điểm 4) TEXT</t>
  </si>
  <si>
    <t>CHĐ-NM  SỐ TC</t>
  </si>
  <si>
    <t>CHĐ-NM  SỐ TC TÍCH LŨY</t>
  </si>
  <si>
    <t>TÍN CHỈ KỲ 2</t>
  </si>
  <si>
    <t>TBC HỌC KỲ 2 (THANG 10)</t>
  </si>
  <si>
    <t>TBC HỌC KỲ 2 (THANG 10) TEXT 4</t>
  </si>
  <si>
    <t>TBC HỌC KỲ 2 (THANG 4)</t>
  </si>
  <si>
    <t>TBC HỌC KỲ 12 TEXT</t>
  </si>
  <si>
    <t xml:space="preserve">XÉT LÊN LỚP
HỌC KỲ 2
</t>
  </si>
  <si>
    <t xml:space="preserve">XÉT LÊN LỚP
HỌC KỲ II ( TBC TL)
</t>
  </si>
  <si>
    <t>Đức</t>
  </si>
  <si>
    <t>Duy</t>
  </si>
  <si>
    <t>Nguyễn Đức</t>
  </si>
  <si>
    <t>11CX220103</t>
  </si>
  <si>
    <t>Kiều Trung</t>
  </si>
  <si>
    <t>Kiên</t>
  </si>
  <si>
    <t>11CX220104</t>
  </si>
  <si>
    <t>Đàm Minh</t>
  </si>
  <si>
    <t>Thuận</t>
  </si>
  <si>
    <t>11CX220105</t>
  </si>
  <si>
    <t>Phạm Quang</t>
  </si>
  <si>
    <t>11CX220106</t>
  </si>
  <si>
    <t>Thành</t>
  </si>
  <si>
    <t>11CX220107</t>
  </si>
  <si>
    <t>Trịnh Hữu</t>
  </si>
  <si>
    <t>Tú</t>
  </si>
  <si>
    <t>11CX220108</t>
  </si>
  <si>
    <t xml:space="preserve">Đỗ Minh </t>
  </si>
  <si>
    <t xml:space="preserve"> </t>
  </si>
  <si>
    <t>THI KTTC (P1)-L1</t>
  </si>
  <si>
    <t>THI KTTC (P1)-L2</t>
  </si>
  <si>
    <t>TB KTTC (P1)-L1</t>
  </si>
  <si>
    <t>KTTC-P1 (3TC) THANG 10</t>
  </si>
  <si>
    <t>KTTC-P1 (3TC) THANG 10 TEXT</t>
  </si>
  <si>
    <t>KTTC1-P1 (Điểm chữ)</t>
  </si>
  <si>
    <t>KTTC1-P1 (Điểm 4)</t>
  </si>
  <si>
    <t>KTTC1-P1 (Điểm 4) TEXT</t>
  </si>
  <si>
    <t>KTTC1-P1 (3TC) SỐ TC</t>
  </si>
  <si>
    <t>KTTC1-P1 (3TC) SỐ TC TÍCH LŨY</t>
  </si>
  <si>
    <t>THI KTTC (P2)-L1</t>
  </si>
  <si>
    <t>THI KTTC (P2)-L2</t>
  </si>
  <si>
    <t>TB KTTC (P2)-L1</t>
  </si>
  <si>
    <t>KTTC-P2 (1TC) THANG 10</t>
  </si>
  <si>
    <t>KTTC-P2 (1TC) THANG 10 TEXT</t>
  </si>
  <si>
    <t>KTTC1-P2 (Điểm chữ)</t>
  </si>
  <si>
    <t>KTTC1-P2 (Điểm 4)</t>
  </si>
  <si>
    <t>KTTC1-P2 (Điểm 4) TEXT</t>
  </si>
  <si>
    <t>KTTC1-P2 (1TC) SỐ TC</t>
  </si>
  <si>
    <t>KTTC1-P2(1TC) SỐ TC TÍCH LŨY</t>
  </si>
  <si>
    <t>CƠ HỌC CÔNG TRÌNH (3TC) THANG 10</t>
  </si>
  <si>
    <t>CƠ HỌC CÔNG TRÌNH (3TC) THANG 10 TEXT</t>
  </si>
  <si>
    <t>CƠ HỌC CÔNG TRÌNH (Điểm chữ)</t>
  </si>
  <si>
    <t>CƠ HỌC CÔNG TRÌNH (Điểm 4)</t>
  </si>
  <si>
    <t>CƠ HỌC CÔNG TRÌNH ĐIỂM 4 (TEXT)</t>
  </si>
  <si>
    <t>CƠ HỌC CÔNG TRÌNH (3TC) SỐ TC</t>
  </si>
  <si>
    <t>CƠ HỌC CÔNG TRÌNH (3TC) TÍCH LŨY</t>
  </si>
  <si>
    <t>THI CƠ HỌC CÔNG TRÌNH-L1</t>
  </si>
  <si>
    <t>THI CƠ HỌC CÔNG TRÌNH-L2</t>
  </si>
  <si>
    <t>TB CƠ HỌC CÔNG TRÌNH-L1</t>
  </si>
  <si>
    <t>0,0</t>
  </si>
  <si>
    <t>F</t>
  </si>
  <si>
    <t>5,4</t>
  </si>
  <si>
    <t>D+</t>
  </si>
  <si>
    <t>1,5</t>
  </si>
  <si>
    <t>0,9</t>
  </si>
  <si>
    <t>A</t>
  </si>
  <si>
    <t>0,4</t>
  </si>
  <si>
    <t>8,3</t>
  </si>
  <si>
    <t>B+</t>
  </si>
  <si>
    <t>3,5</t>
  </si>
  <si>
    <t>6,1</t>
  </si>
  <si>
    <t>C</t>
  </si>
  <si>
    <t>2,0</t>
  </si>
  <si>
    <t>2,2</t>
  </si>
  <si>
    <t>0,8</t>
  </si>
  <si>
    <t>B</t>
  </si>
  <si>
    <t>0,3</t>
  </si>
  <si>
    <t>8,2</t>
  </si>
  <si>
    <t>Đỗ Minh</t>
  </si>
  <si>
    <t>11CX220109</t>
  </si>
  <si>
    <t>Trần Xuân</t>
  </si>
  <si>
    <t>Trường</t>
  </si>
  <si>
    <t>11CX220110</t>
  </si>
  <si>
    <t>Nguyễn Văn</t>
  </si>
  <si>
    <t>Tuấn</t>
  </si>
  <si>
    <t>11CX220111</t>
  </si>
  <si>
    <t>Lê Văn</t>
  </si>
  <si>
    <t>Thắng</t>
  </si>
  <si>
    <t>11CX220112</t>
  </si>
  <si>
    <t>Phạm Thanh</t>
  </si>
  <si>
    <t>Dương</t>
  </si>
  <si>
    <t>11CX220113</t>
  </si>
  <si>
    <t>Lê Hoàng</t>
  </si>
  <si>
    <t>Minh</t>
  </si>
  <si>
    <t>11CX220114</t>
  </si>
  <si>
    <t>Trịnh Chuyên</t>
  </si>
  <si>
    <t>Cần</t>
  </si>
  <si>
    <t>11CX220116</t>
  </si>
  <si>
    <t>Hoàng Văn</t>
  </si>
  <si>
    <t>11CX220117</t>
  </si>
  <si>
    <t>Nguyễn Trọng</t>
  </si>
  <si>
    <t>11CX220118</t>
  </si>
  <si>
    <t>Trần Văn</t>
  </si>
  <si>
    <t>Dũng</t>
  </si>
  <si>
    <t>11CX220120</t>
  </si>
  <si>
    <t>Trần Đình Minh</t>
  </si>
  <si>
    <t>Phương</t>
  </si>
  <si>
    <t>11CX220122</t>
  </si>
  <si>
    <t>Trần Công</t>
  </si>
  <si>
    <t>Khanh</t>
  </si>
  <si>
    <t>11CX220123</t>
  </si>
  <si>
    <t>Vũ Lâm</t>
  </si>
  <si>
    <t>Hùng</t>
  </si>
  <si>
    <t>11CX220124</t>
  </si>
  <si>
    <t>Đỗ Quang</t>
  </si>
  <si>
    <t>Vinh</t>
  </si>
  <si>
    <t>11CX220125</t>
  </si>
  <si>
    <t>Phạm Bá</t>
  </si>
  <si>
    <t>Quang</t>
  </si>
  <si>
    <t>11CX220126</t>
  </si>
  <si>
    <t>Đào Xuân</t>
  </si>
  <si>
    <t>Cường</t>
  </si>
  <si>
    <t>11CX220127</t>
  </si>
  <si>
    <t>Nguyễn Huy</t>
  </si>
  <si>
    <t>Hoàn</t>
  </si>
  <si>
    <t>11CX220128</t>
  </si>
  <si>
    <t>Tiến</t>
  </si>
  <si>
    <t>11CX220130</t>
  </si>
  <si>
    <t>Lê Đức</t>
  </si>
  <si>
    <t>Mạnh</t>
  </si>
  <si>
    <t>11CX220131</t>
  </si>
  <si>
    <t xml:space="preserve">Bùi Hữu </t>
  </si>
  <si>
    <t>Chính</t>
  </si>
  <si>
    <t>11CX220132</t>
  </si>
  <si>
    <t>Vương Quốc</t>
  </si>
  <si>
    <t>Chung</t>
  </si>
  <si>
    <t>11CX220133</t>
  </si>
  <si>
    <t>Đặng Duy</t>
  </si>
  <si>
    <t>11CX220134</t>
  </si>
  <si>
    <t>Mai Văn</t>
  </si>
  <si>
    <t>Kỳ</t>
  </si>
  <si>
    <t>11CX220135</t>
  </si>
  <si>
    <t>Tuyến</t>
  </si>
  <si>
    <t>Hiếu</t>
  </si>
  <si>
    <t>11CX220138</t>
  </si>
  <si>
    <t>Thảo</t>
  </si>
  <si>
    <t>11CX220139</t>
  </si>
  <si>
    <t>Kiều Đăng</t>
  </si>
  <si>
    <t>Trưởng</t>
  </si>
  <si>
    <t>11CX220140</t>
  </si>
  <si>
    <t>Chu Bá</t>
  </si>
  <si>
    <t>CX22.2</t>
  </si>
  <si>
    <t>11CX220201</t>
  </si>
  <si>
    <t>Tạ Viết</t>
  </si>
  <si>
    <t>Đãng</t>
  </si>
  <si>
    <t>11CX220202</t>
  </si>
  <si>
    <t>Tô Trung</t>
  </si>
  <si>
    <t>Vương</t>
  </si>
  <si>
    <t>11CX220205</t>
  </si>
  <si>
    <t>Đỗ Đình</t>
  </si>
  <si>
    <t>Giảng</t>
  </si>
  <si>
    <t>11CX220206</t>
  </si>
  <si>
    <t>Phùng Quang</t>
  </si>
  <si>
    <t>Tĩnh</t>
  </si>
  <si>
    <t>11CX220207</t>
  </si>
  <si>
    <t>Thái</t>
  </si>
  <si>
    <t>11CX220208</t>
  </si>
  <si>
    <t>Nguyễn Thanh</t>
  </si>
  <si>
    <t>Hải</t>
  </si>
  <si>
    <t>11CX220209</t>
  </si>
  <si>
    <t>Nguyễn Thiệu</t>
  </si>
  <si>
    <t>Hà</t>
  </si>
  <si>
    <t>11CX220210</t>
  </si>
  <si>
    <t>Nguyễn Trần</t>
  </si>
  <si>
    <t>Anh</t>
  </si>
  <si>
    <t>11CX220211</t>
  </si>
  <si>
    <t>Bùi Công</t>
  </si>
  <si>
    <t>Bằng</t>
  </si>
  <si>
    <t>11CX220212</t>
  </si>
  <si>
    <t>Nguyễn Đình</t>
  </si>
  <si>
    <t>Khiêm</t>
  </si>
  <si>
    <t>11CX220213</t>
  </si>
  <si>
    <t>Hồ Đại</t>
  </si>
  <si>
    <t>11CX220214</t>
  </si>
  <si>
    <t>Lê Ngọc</t>
  </si>
  <si>
    <t>Đoàn</t>
  </si>
  <si>
    <t>11CX220215</t>
  </si>
  <si>
    <t>Hoàng Đình</t>
  </si>
  <si>
    <t>11CX220216</t>
  </si>
  <si>
    <t>Hoàng Xuân</t>
  </si>
  <si>
    <t>11CX220217</t>
  </si>
  <si>
    <t>Hoàng Như</t>
  </si>
  <si>
    <t>Hậu</t>
  </si>
  <si>
    <t>11CX220219</t>
  </si>
  <si>
    <t>11CX220220</t>
  </si>
  <si>
    <t>Đoàn Đức</t>
  </si>
  <si>
    <t>11CX220221</t>
  </si>
  <si>
    <t>Dương Kim</t>
  </si>
  <si>
    <t>Hoàng</t>
  </si>
  <si>
    <t>11CX220222</t>
  </si>
  <si>
    <t>Bùi Trung</t>
  </si>
  <si>
    <t>Lực</t>
  </si>
  <si>
    <t>11CX220223</t>
  </si>
  <si>
    <t xml:space="preserve">Tạ Xuân </t>
  </si>
  <si>
    <t>Luật</t>
  </si>
  <si>
    <t>11CX220224</t>
  </si>
  <si>
    <t>Trương Đình</t>
  </si>
  <si>
    <t>11CX220225</t>
  </si>
  <si>
    <t>Trịnh Khắc</t>
  </si>
  <si>
    <t>Quyền</t>
  </si>
  <si>
    <t>11CX220227</t>
  </si>
  <si>
    <t>Sơn</t>
  </si>
  <si>
    <t>11CX220228</t>
  </si>
  <si>
    <t>Phạm Phương</t>
  </si>
  <si>
    <t>Nam</t>
  </si>
  <si>
    <t>Phạm Văn</t>
  </si>
  <si>
    <t>11CX220230</t>
  </si>
  <si>
    <t>Nguyễn Thị Thu</t>
  </si>
  <si>
    <t>Trang</t>
  </si>
  <si>
    <t>Nguyễn Xuân</t>
  </si>
  <si>
    <t>11CX220232</t>
  </si>
  <si>
    <t>11CX220233</t>
  </si>
  <si>
    <t>Nguyễn Quỳnh</t>
  </si>
  <si>
    <t>Mai</t>
  </si>
  <si>
    <t>11CX220234</t>
  </si>
  <si>
    <t>Vũ Hữu</t>
  </si>
  <si>
    <t>Lâm</t>
  </si>
  <si>
    <t>11CX220235</t>
  </si>
  <si>
    <t>Việt</t>
  </si>
  <si>
    <t>11CX220236</t>
  </si>
  <si>
    <t>Phạm Doanh</t>
  </si>
  <si>
    <t>11CX220237</t>
  </si>
  <si>
    <t>Lại Cao</t>
  </si>
  <si>
    <t>Tơn</t>
  </si>
  <si>
    <t>11CX220238</t>
  </si>
  <si>
    <t>Bùi Văn</t>
  </si>
  <si>
    <t>CX22.3</t>
  </si>
  <si>
    <t>11CX220301</t>
  </si>
  <si>
    <t>Võ Quang</t>
  </si>
  <si>
    <t>Hoan</t>
  </si>
  <si>
    <t>11CX220303</t>
  </si>
  <si>
    <t>Tô Anh</t>
  </si>
  <si>
    <t>11CX220304</t>
  </si>
  <si>
    <t>Phạm Ngọc</t>
  </si>
  <si>
    <t>Hiệp</t>
  </si>
  <si>
    <t>11CX220306</t>
  </si>
  <si>
    <t>Đỗ Xuân</t>
  </si>
  <si>
    <t>11CX220307</t>
  </si>
  <si>
    <t>Trần Trung</t>
  </si>
  <si>
    <t>11CX220309</t>
  </si>
  <si>
    <t>Hoàng Mạnh</t>
  </si>
  <si>
    <t>11CX220310</t>
  </si>
  <si>
    <t>Phạm Quốc</t>
  </si>
  <si>
    <t>11CX220312</t>
  </si>
  <si>
    <t>Phan Tuấn</t>
  </si>
  <si>
    <t>Vũ</t>
  </si>
  <si>
    <t>11CX220315</t>
  </si>
  <si>
    <t>Trần Quang</t>
  </si>
  <si>
    <t>Long</t>
  </si>
  <si>
    <t>11CX220317</t>
  </si>
  <si>
    <t>11CX220318</t>
  </si>
  <si>
    <t>11CX220319</t>
  </si>
  <si>
    <t>Đỗ Phú</t>
  </si>
  <si>
    <t>11CX220322</t>
  </si>
  <si>
    <t>Phạm Hữu</t>
  </si>
  <si>
    <t>11CX220323</t>
  </si>
  <si>
    <t>Hợp</t>
  </si>
  <si>
    <t>Nguyễn Thành</t>
  </si>
  <si>
    <t>11CX220331</t>
  </si>
  <si>
    <t xml:space="preserve">Vũ Trọng </t>
  </si>
  <si>
    <t>Đạo</t>
  </si>
  <si>
    <t>11CX220334</t>
  </si>
  <si>
    <t>Nguyễn Thiên</t>
  </si>
  <si>
    <t>11CX220336</t>
  </si>
  <si>
    <t>Huy</t>
  </si>
  <si>
    <t>11CX220338</t>
  </si>
  <si>
    <t>11CX220342</t>
  </si>
  <si>
    <t xml:space="preserve">Nguyễn Vũ Hoàng </t>
  </si>
  <si>
    <t>11CX220344</t>
  </si>
  <si>
    <t>Trần Ngọc</t>
  </si>
  <si>
    <t>Đỗ Trọng</t>
  </si>
  <si>
    <t>11CX220348</t>
  </si>
  <si>
    <t>Lê Bật</t>
  </si>
  <si>
    <t>Lục Đình</t>
  </si>
  <si>
    <t>11CX210114</t>
  </si>
  <si>
    <t>Quân</t>
  </si>
  <si>
    <t>11CX220351</t>
  </si>
  <si>
    <t>Lương Huy</t>
  </si>
  <si>
    <t>Tảo</t>
  </si>
  <si>
    <t>11CX220352</t>
  </si>
  <si>
    <t>Tạ Huy</t>
  </si>
  <si>
    <t>Khải</t>
  </si>
  <si>
    <t>11CX220355</t>
  </si>
  <si>
    <t>Bùi Hữu</t>
  </si>
  <si>
    <t>11CX220356</t>
  </si>
  <si>
    <t>Vũ Minh</t>
  </si>
  <si>
    <t>11CX220357</t>
  </si>
  <si>
    <t>Vũ Thành</t>
  </si>
  <si>
    <t>Đạt</t>
  </si>
  <si>
    <t>THI CHCT-L1</t>
  </si>
  <si>
    <t>THI CHCT-L2</t>
  </si>
  <si>
    <t>11CX210225</t>
  </si>
  <si>
    <t>QĐCL số 356 ngày 21/12/2021</t>
  </si>
  <si>
    <t>02/01/2002</t>
  </si>
  <si>
    <t>Ứng Hòa - Hà Nội</t>
  </si>
  <si>
    <t xml:space="preserve"> Hà Nội</t>
  </si>
  <si>
    <t>TB CHCT-L1</t>
  </si>
  <si>
    <t>11CX220360</t>
  </si>
  <si>
    <t>CX23.1</t>
  </si>
  <si>
    <t>11CX230101</t>
  </si>
  <si>
    <t>11CX230102</t>
  </si>
  <si>
    <t>Phạm Bình</t>
  </si>
  <si>
    <t>11CX230103</t>
  </si>
  <si>
    <t xml:space="preserve">La Hồng </t>
  </si>
  <si>
    <t>Phong</t>
  </si>
  <si>
    <t>11CX230104</t>
  </si>
  <si>
    <t>Ngọ Viết</t>
  </si>
  <si>
    <t>Phúc</t>
  </si>
  <si>
    <t>11CX230105</t>
  </si>
  <si>
    <t>11CX230106</t>
  </si>
  <si>
    <t>Nguyễn Quý</t>
  </si>
  <si>
    <t>11CX230107</t>
  </si>
  <si>
    <t>Vũ Quang</t>
  </si>
  <si>
    <t>Dương Minh</t>
  </si>
  <si>
    <t>11CX230108</t>
  </si>
  <si>
    <t>11CX230109</t>
  </si>
  <si>
    <t>Trần Đức</t>
  </si>
  <si>
    <t>11/08/1995</t>
  </si>
  <si>
    <t>09/04/2001</t>
  </si>
  <si>
    <t>28/02/1997</t>
  </si>
  <si>
    <t>25/07/2000</t>
  </si>
  <si>
    <t>19/08/2000</t>
  </si>
  <si>
    <t>12/04/1999</t>
  </si>
  <si>
    <t>04/09/2002</t>
  </si>
  <si>
    <t>28/06/1998</t>
  </si>
  <si>
    <t>27/10/2003</t>
  </si>
  <si>
    <t>23/05/2002</t>
  </si>
  <si>
    <t>23/01/1999</t>
  </si>
  <si>
    <t>05/10/2003</t>
  </si>
  <si>
    <t>24/10/2003</t>
  </si>
  <si>
    <t>01/01/2003</t>
  </si>
  <si>
    <t>23/06/2003</t>
  </si>
  <si>
    <t>18/02/1999</t>
  </si>
  <si>
    <t>10/10/2003</t>
  </si>
  <si>
    <t>19/03/2003</t>
  </si>
  <si>
    <t>30/01/2003</t>
  </si>
  <si>
    <t>13/06/2003</t>
  </si>
  <si>
    <t>30/09/2003</t>
  </si>
  <si>
    <t>01/06/2003</t>
  </si>
  <si>
    <t>16/05/2003</t>
  </si>
  <si>
    <t>13/11/1994</t>
  </si>
  <si>
    <t>14/02/2003</t>
  </si>
  <si>
    <t>10/06/2002</t>
  </si>
  <si>
    <t>01/12/2003</t>
  </si>
  <si>
    <t>13/07/2003</t>
  </si>
  <si>
    <t>25/04/2003</t>
  </si>
  <si>
    <t>11/12/2003</t>
  </si>
  <si>
    <t>08/11/2003</t>
  </si>
  <si>
    <t>05/10/1979</t>
  </si>
  <si>
    <t>13/09/2003</t>
  </si>
  <si>
    <t>29/01/1998</t>
  </si>
  <si>
    <t>TP Thanh Hóa</t>
  </si>
  <si>
    <t>Thanh Hóa</t>
  </si>
  <si>
    <t>QĐCL</t>
  </si>
  <si>
    <t>Đan Phượng - Hà Nội</t>
  </si>
  <si>
    <t>Phú Thọ</t>
  </si>
  <si>
    <t>Thạch Thất - Hà Nội</t>
  </si>
  <si>
    <t>Triệu Sơn - Thanh Hóa</t>
  </si>
  <si>
    <t>Trà Lĩnh - Cao Bằng</t>
  </si>
  <si>
    <t>Hà Đông - Hà Nội</t>
  </si>
  <si>
    <t>Thái Thụy - Thái Bình</t>
  </si>
  <si>
    <t>Từ Liêm - Hà Nội</t>
  </si>
  <si>
    <t>Thanh Liêm - Hà Nam</t>
  </si>
  <si>
    <t>Nam Đàn - Nghệ An</t>
  </si>
  <si>
    <t>Hưng Hà - Thái Bình</t>
  </si>
  <si>
    <t>Hoàng Mai - Hà Nội</t>
  </si>
  <si>
    <t>Văn Yên - Yên Bái</t>
  </si>
  <si>
    <t>Cao Bằng</t>
  </si>
  <si>
    <t>Hà Nội</t>
  </si>
  <si>
    <t>Lâm Động - Hưng Yên</t>
  </si>
  <si>
    <t>Phúc Thọ - Hà Nội</t>
  </si>
  <si>
    <t>Thanh Ba - Phú Thọ</t>
  </si>
  <si>
    <t>Ý Yên - Nam Định</t>
  </si>
  <si>
    <t>Tuyên Quang</t>
  </si>
  <si>
    <t>Nam Định</t>
  </si>
  <si>
    <t>Vĩnh Phúc</t>
  </si>
  <si>
    <t>Phú Xuyên - Hà Nội</t>
  </si>
  <si>
    <t>Hoài Đức - Hà Nội</t>
  </si>
  <si>
    <t>Sóc Sơn - Hà Nội</t>
  </si>
  <si>
    <t>Xuân Trường - Nam Định</t>
  </si>
  <si>
    <t>Ân Thi - Hưng Yên</t>
  </si>
  <si>
    <t>Cẩm Khê - Phú Thọ</t>
  </si>
  <si>
    <t>Tân Yên - Bắc Giang</t>
  </si>
  <si>
    <t>Hải Dương</t>
  </si>
  <si>
    <t>Thanh Oai - Hà Nội</t>
  </si>
  <si>
    <t xml:space="preserve"> Thanh Hóa</t>
  </si>
  <si>
    <t xml:space="preserve"> Cao Bằng</t>
  </si>
  <si>
    <t xml:space="preserve"> Thái Bình</t>
  </si>
  <si>
    <t xml:space="preserve"> Hà Nam</t>
  </si>
  <si>
    <t xml:space="preserve"> Nghệ An</t>
  </si>
  <si>
    <t xml:space="preserve"> Yên Bái</t>
  </si>
  <si>
    <t xml:space="preserve"> Hưng Yên</t>
  </si>
  <si>
    <t xml:space="preserve"> Phú Thọ</t>
  </si>
  <si>
    <t xml:space="preserve"> Nam Định</t>
  </si>
  <si>
    <t xml:space="preserve"> Bắc Giang</t>
  </si>
  <si>
    <t>17/12/2003</t>
  </si>
  <si>
    <t>11/11/2003</t>
  </si>
  <si>
    <t>23/12/2002</t>
  </si>
  <si>
    <t>05/03/2003</t>
  </si>
  <si>
    <t>25/06/2003</t>
  </si>
  <si>
    <t>03/06/2003</t>
  </si>
  <si>
    <t>16/12/2003</t>
  </si>
  <si>
    <t>16/01/2003</t>
  </si>
  <si>
    <t>03/08/2003</t>
  </si>
  <si>
    <t>28/08/2003</t>
  </si>
  <si>
    <t>31/01/2002</t>
  </si>
  <si>
    <t>26/12/2003</t>
  </si>
  <si>
    <t>28/03/2002</t>
  </si>
  <si>
    <t>21/07/2003</t>
  </si>
  <si>
    <t>28/04/2003</t>
  </si>
  <si>
    <t>01/10/2003</t>
  </si>
  <si>
    <t>15/06/2003</t>
  </si>
  <si>
    <t>07/12/2003</t>
  </si>
  <si>
    <t>06/10/2003</t>
  </si>
  <si>
    <t>22/04/2003</t>
  </si>
  <si>
    <t>20/07/2003</t>
  </si>
  <si>
    <t>29/08/2003</t>
  </si>
  <si>
    <t>02/11/2003</t>
  </si>
  <si>
    <t>29/09/2003</t>
  </si>
  <si>
    <t>01/05/2003</t>
  </si>
  <si>
    <t>28/08/2002</t>
  </si>
  <si>
    <t>25/11/2003</t>
  </si>
  <si>
    <t>05/12/2002</t>
  </si>
  <si>
    <t>23/08/2003</t>
  </si>
  <si>
    <t>26/11/1999</t>
  </si>
  <si>
    <t>Nữ</t>
  </si>
  <si>
    <t>Chương Mỹ - Hà Nội</t>
  </si>
  <si>
    <t>Tiền Hải - Thái Bình</t>
  </si>
  <si>
    <t>Ba Vì - Hà Nội</t>
  </si>
  <si>
    <t>Nam Trực - Nam Định</t>
  </si>
  <si>
    <t>Xuân Trường - Thanh Hóa</t>
  </si>
  <si>
    <t>Lập Thạch - Vĩnh Phúc</t>
  </si>
  <si>
    <t>Kiến Xương - Hòa Bình</t>
  </si>
  <si>
    <t>Hoa Lư - Ninh Bình</t>
  </si>
  <si>
    <t>Đồng Văn - Hà Giang</t>
  </si>
  <si>
    <t>Yên Khánh - Ninh Bình</t>
  </si>
  <si>
    <t>Thanh Chương - Nghệ An</t>
  </si>
  <si>
    <t>Mường Khương - Lào Cai</t>
  </si>
  <si>
    <t>Thọ Xuân - Thanh Hóa</t>
  </si>
  <si>
    <t>Hoằng Hóa - Thanh Hóa</t>
  </si>
  <si>
    <t>Nam Sách - Hải Dương</t>
  </si>
  <si>
    <t>Kim Bôi - Hòa Bình</t>
  </si>
  <si>
    <t>Hiệp Hòa - Bắc Giang</t>
  </si>
  <si>
    <t>Thái Bình</t>
  </si>
  <si>
    <t>Gia Viễn - Ninh Bình</t>
  </si>
  <si>
    <t>Lạc Thủy - Hòa Bình</t>
  </si>
  <si>
    <t>Quảng Ngãi</t>
  </si>
  <si>
    <t>Giao Thủy - Nam Định</t>
  </si>
  <si>
    <t xml:space="preserve"> Vĩnh Phúc</t>
  </si>
  <si>
    <t xml:space="preserve"> Hòa Bình</t>
  </si>
  <si>
    <t xml:space="preserve"> Ninh Bình</t>
  </si>
  <si>
    <t xml:space="preserve"> Hà Giang</t>
  </si>
  <si>
    <t xml:space="preserve"> Lào Cai</t>
  </si>
  <si>
    <t xml:space="preserve"> Hải Dương</t>
  </si>
  <si>
    <t xml:space="preserve"> Bắc Ninh</t>
  </si>
  <si>
    <t>05/09/2002</t>
  </si>
  <si>
    <t>17/08/2003</t>
  </si>
  <si>
    <t>12/03/2003</t>
  </si>
  <si>
    <t>21/04/2003</t>
  </si>
  <si>
    <t>28/01/2003</t>
  </si>
  <si>
    <t>22/04/1997</t>
  </si>
  <si>
    <t>30/08/1998</t>
  </si>
  <si>
    <t>15/09/1994</t>
  </si>
  <si>
    <t>20/11/2003</t>
  </si>
  <si>
    <t>04/09/2003</t>
  </si>
  <si>
    <t>28/03/2003</t>
  </si>
  <si>
    <t>22/03/2003</t>
  </si>
  <si>
    <t>16/10/1998</t>
  </si>
  <si>
    <t>24/01/2003</t>
  </si>
  <si>
    <t>08/11/2001</t>
  </si>
  <si>
    <t>20/10/1999</t>
  </si>
  <si>
    <t>30/04/2000</t>
  </si>
  <si>
    <t>22/12/2002</t>
  </si>
  <si>
    <t>06/08/2001</t>
  </si>
  <si>
    <t>15/08/2003</t>
  </si>
  <si>
    <t>24/09/2001</t>
  </si>
  <si>
    <t>11/10/2003</t>
  </si>
  <si>
    <t>Thị xã Hà Tĩnh</t>
  </si>
  <si>
    <t>Đông Hưng - Thái Bình</t>
  </si>
  <si>
    <t>Hải Hậu - Nam Định</t>
  </si>
  <si>
    <t>Yên Bình - Yên Bái</t>
  </si>
  <si>
    <t>Yên Mô - Ninh Bình</t>
  </si>
  <si>
    <t>Diễn Châu - Nghệ An</t>
  </si>
  <si>
    <t>Thành phố Bắc Ninh</t>
  </si>
  <si>
    <t>Chiêm Hóa - Tuyên Quang</t>
  </si>
  <si>
    <t>Thuận Thành - Bắc Ninh</t>
  </si>
  <si>
    <t>Quỳnh Phụ - Thái Bình</t>
  </si>
  <si>
    <t>Bắc Kạn</t>
  </si>
  <si>
    <t>Hưng Yên</t>
  </si>
  <si>
    <t>Vũ Thư - Thái Bình</t>
  </si>
  <si>
    <t>Kim Động - Hưng Yên</t>
  </si>
  <si>
    <t>Hà Tĩnh</t>
  </si>
  <si>
    <t>Bắc Nình</t>
  </si>
  <si>
    <t xml:space="preserve"> Tuyên Quang</t>
  </si>
  <si>
    <t>THI CTKT-L1</t>
  </si>
  <si>
    <t>THI CTKT-L2</t>
  </si>
  <si>
    <t>TB CTKT-L1</t>
  </si>
  <si>
    <t>CẤU TẠO KT (3TC)</t>
  </si>
  <si>
    <t>CẤU TẠO KT (3TC)11</t>
  </si>
  <si>
    <t>CTKT (Điểm chữ)</t>
  </si>
  <si>
    <t>CTKT -11</t>
  </si>
  <si>
    <t>CTKT (3TC)</t>
  </si>
  <si>
    <t xml:space="preserve">QĐ bảo lưu 29/3/2022 </t>
  </si>
  <si>
    <t>11CX210402</t>
  </si>
  <si>
    <t>QĐ chuyển lớp CX21.3</t>
  </si>
  <si>
    <t>01/02/2002</t>
  </si>
  <si>
    <t>Đô Lương - Nghệ An</t>
  </si>
  <si>
    <t>11CX210403</t>
  </si>
  <si>
    <t>Hà Văn</t>
  </si>
  <si>
    <t>08/09/2002</t>
  </si>
  <si>
    <t>Văn Chấn - Yên Bái</t>
  </si>
  <si>
    <t>THI CHĐ NM-L1</t>
  </si>
  <si>
    <t>THI CHĐ NM-L2</t>
  </si>
  <si>
    <t>TB CHĐ NM-L1</t>
  </si>
  <si>
    <t>CHĐ NM (2TC)</t>
  </si>
  <si>
    <t>CHĐ NM (2TC)11</t>
  </si>
  <si>
    <t>CHĐ NM (Điểm chữ)</t>
  </si>
  <si>
    <t>CHĐ NM (Điểm 4)</t>
  </si>
  <si>
    <t>CHĐ NM -11</t>
  </si>
  <si>
    <t>CHĐ NM(2TC)</t>
  </si>
  <si>
    <t>THI PLXD-L1</t>
  </si>
  <si>
    <t>THI PLXD-L2</t>
  </si>
  <si>
    <t>TB PLXD-L1</t>
  </si>
  <si>
    <t>PLXD (2TC)</t>
  </si>
  <si>
    <t>PLXD (2TC)11</t>
  </si>
  <si>
    <t>PLXD - 11</t>
  </si>
  <si>
    <t>THI AUTOCAD-L1</t>
  </si>
  <si>
    <t>THI AUTOCAD-L2</t>
  </si>
  <si>
    <t>TB AUTOCAD-L1</t>
  </si>
  <si>
    <t>AUTOCAD (2TC)</t>
  </si>
  <si>
    <t>AUTOCAD (2TC)11</t>
  </si>
  <si>
    <t>AUTOCAD - 11</t>
  </si>
  <si>
    <t>THI KCBTCT-L1</t>
  </si>
  <si>
    <t>THI KCBTC-L2</t>
  </si>
  <si>
    <t>TB KCBTC-L1</t>
  </si>
  <si>
    <t>KẾT CẤU BÊ TÔNG CỐT THÉP (3TC) THANG 10</t>
  </si>
  <si>
    <t>KẾT CẤU BÊ TÔNG CỐT THÉP  (3TC) THANG 10 TEXT</t>
  </si>
  <si>
    <t>KẾT CẤU BÊ TÔNG CỐT THÉP  (Điểm chữ)</t>
  </si>
  <si>
    <t>KẾT CẤU BÊ TÔNG CỐT THÉP  (Điểm 4)</t>
  </si>
  <si>
    <t>KẾT CẤU BÊ TÔNG CỐT THÉP  ĐIỂM 4 (TEXT)</t>
  </si>
  <si>
    <t>KẾT CẤU BÊ TÔNG CỐT THÉP (3TC) SỐ TC</t>
  </si>
  <si>
    <t>KẾT CẤU BÊ TÔNG CỐT THÉP (3TC) TÍCH LŨY</t>
  </si>
  <si>
    <t>KHÓA MỚI HỌC VƯỢT</t>
  </si>
  <si>
    <t>TBC HỌC KỲ 2 (Thang 10)</t>
  </si>
  <si>
    <t>TBC HỌC KỲ 2 (Thang 4)</t>
  </si>
  <si>
    <t>TBC HỌC KỲ 2 -11</t>
  </si>
  <si>
    <t>TÍN CHỈ TÍCH LŨY KỲ 2</t>
  </si>
  <si>
    <t>TB TÍCH LŨY KỲ 2 (Thang 10)</t>
  </si>
  <si>
    <t>TB TÍCH LŨY KỲ 2 (Thang 4)</t>
  </si>
  <si>
    <t>TÍN CHỈ NĂM 1</t>
  </si>
  <si>
    <t>TÍN CHỈ TÍCH LŨY 2 KỲ</t>
  </si>
  <si>
    <t>TBC TÍCH LŨY 2 KỲ (Thang 10)</t>
  </si>
  <si>
    <t>TBC TÍCH LŨY 2 KỲ (Thang 4)</t>
  </si>
  <si>
    <t>TBC TÍCH LŨY 2 KỲ -11</t>
  </si>
  <si>
    <t xml:space="preserve">XÉT LÊN LỚP
NĂM 1
</t>
  </si>
  <si>
    <t xml:space="preserve">XÉT LÊN LỚP (TBC HỌC KỲ)
15.09.22
</t>
  </si>
  <si>
    <t>TTXDCB (MĐ1) (1TC)</t>
  </si>
  <si>
    <t>TTXDCB (MĐ2) (1TC)</t>
  </si>
  <si>
    <t>TTXDCB (MĐ3) (2TC)</t>
  </si>
  <si>
    <t>TTXDCB (MĐ4) (1TC)</t>
  </si>
  <si>
    <t>TB KTTC - L1 (Điểm 10)</t>
  </si>
  <si>
    <t>TB KTTC - L2 (Điểm 10)</t>
  </si>
  <si>
    <t>TB KTTC (Điểm 10)11</t>
  </si>
  <si>
    <t>TB KTTC (Điểm chữ)</t>
  </si>
  <si>
    <t>TB KTTC (Điểm 4)</t>
  </si>
  <si>
    <t>KTTC -11</t>
  </si>
  <si>
    <t>KTTC (4TC)</t>
  </si>
  <si>
    <t>THI KC THÉP-L1</t>
  </si>
  <si>
    <t>THI KC THÉP-L2</t>
  </si>
  <si>
    <t>TB KC THÉP-L1</t>
  </si>
  <si>
    <t>KC THÉP (2TC) THANG 10</t>
  </si>
  <si>
    <t>KC THÉP (2TC) THANG 10 TEXT</t>
  </si>
  <si>
    <t>KC THÉP (Điểm chữ)</t>
  </si>
  <si>
    <t>KC THÉP (Điểm 4)</t>
  </si>
  <si>
    <t>KC THÉP (Điểm 4) TEXT</t>
  </si>
  <si>
    <t>KC THÉP (2TC) SỐ TC</t>
  </si>
  <si>
    <t>KC THÉP (2TC) SỐ TC TÍCH LŨY</t>
  </si>
  <si>
    <t>THI TRẮC ĐỊA-L1</t>
  </si>
  <si>
    <t>THI TRẮC ĐỊA-L2</t>
  </si>
  <si>
    <t>TB TRẮC ĐỊA-L1</t>
  </si>
  <si>
    <t>TRẮC ĐỊA (Điểm chữ)</t>
  </si>
  <si>
    <t>TRẮC ĐỊA (Điểm 4)</t>
  </si>
  <si>
    <t>TRẮC ĐỊA (3TC) THANG 10</t>
  </si>
  <si>
    <t>TRẮC ĐỊA (3TC) THANG 10 TEXT</t>
  </si>
  <si>
    <t>TRẮC ĐỊA (Điểm 4) TEXT</t>
  </si>
  <si>
    <t>TRẮC ĐỊA (3TC) SỐ TC</t>
  </si>
  <si>
    <t>TRẮC ĐỊA (3TC) SỐ TC TÍCH LŨY</t>
  </si>
  <si>
    <t>11CX210112</t>
  </si>
  <si>
    <t>Chuyển lớp CX22.1. qđ 212 23/9/2022</t>
  </si>
  <si>
    <t>27/11/2000</t>
  </si>
  <si>
    <t>Bệnh viện phụ sản- Hà Nội</t>
  </si>
  <si>
    <t>THI ATLĐ -L1</t>
  </si>
  <si>
    <t>THI ATLĐ -L2</t>
  </si>
  <si>
    <t>TB ATLĐ -L1</t>
  </si>
  <si>
    <t>ATLĐ (Điểm chữ)</t>
  </si>
  <si>
    <t>ATLĐ (Điểm 4)</t>
  </si>
  <si>
    <t>AN TOÀN LĐ (2TC) THANG 10</t>
  </si>
  <si>
    <t>AN TOÀN LĐ (2TC) THANG 10 TEXT</t>
  </si>
  <si>
    <t>ATLĐ (Điểm 4) TEXT</t>
  </si>
  <si>
    <t>ATLĐ(2TC) SỐ TC</t>
  </si>
  <si>
    <t>ATLĐ(2TC) SỐ TC TÍCH LŨY</t>
  </si>
  <si>
    <t>THI ĐBV -L1</t>
  </si>
  <si>
    <t>THI ĐBV -L2</t>
  </si>
  <si>
    <t>TB ĐBV -L1</t>
  </si>
  <si>
    <t>ĐỌC BẢN VẼ (1TC) THANG 10</t>
  </si>
  <si>
    <t>ĐỌC BẢN VẼ (1TC) THANG 10 TEXT</t>
  </si>
  <si>
    <t>ĐỌC BẢN VẼ (1TC) (Điểm chữ)</t>
  </si>
  <si>
    <t>ĐỌC BẢN VẼ (1TC) (Điểm 4)</t>
  </si>
  <si>
    <t>ĐỌC BẢN VẼ (1TC) (Điểm 4) TEXT</t>
  </si>
  <si>
    <t>ĐỌC BẢN VẼ (1TC) SỐ TC</t>
  </si>
  <si>
    <t>ĐỌC BẢN VẼ (1TC) SỐ TC TÍCH LŨY</t>
  </si>
  <si>
    <t>THI NGOẠI NGỮ 2 -L1</t>
  </si>
  <si>
    <t>THI NGOẠI NGỮ 2 -L2</t>
  </si>
  <si>
    <t>TB NGOẠI NGỮ 2 -L1</t>
  </si>
  <si>
    <t>NGOẠI NGỮ 2 (2TC) THANG 10</t>
  </si>
  <si>
    <t>NGOẠI NGỮ 2 (2TC) THANG 10 TEXT</t>
  </si>
  <si>
    <t>NGOẠI NGỮ 2 (Điểm chữ)</t>
  </si>
  <si>
    <t>NGOẠI NGỮ 2 (Điểm 4)</t>
  </si>
  <si>
    <t>NGOẠI NGỮ 2 (Điểm 4) TEXT</t>
  </si>
  <si>
    <t>NGOẠI NGỮ 2 (2TC) SỐ TC</t>
  </si>
  <si>
    <t>NGOẠI NGỮ 2 (2TC) SỐ TC TÍCH LŨY</t>
  </si>
  <si>
    <t>THI TTXDCB (MĐ1) -L1</t>
  </si>
  <si>
    <t>THI TTXDCB (MĐ1) -L2</t>
  </si>
  <si>
    <t>TB TTXDCB (MĐ1) -L1</t>
  </si>
  <si>
    <t>TTXDCB (MĐ1) (1TC)11</t>
  </si>
  <si>
    <t>TTXDCB (MĐ1) (Điểm chữ)</t>
  </si>
  <si>
    <t>TTXDCB (MĐ1) (Điểm 4)</t>
  </si>
  <si>
    <t>TTXDCB (MĐ1) -11</t>
  </si>
  <si>
    <t>TTXDCB (MĐ1)  (1TC)</t>
  </si>
  <si>
    <t>THI TTXDCB (MĐ2) -L1</t>
  </si>
  <si>
    <t>THI TTXDCB (MĐ2) -L2</t>
  </si>
  <si>
    <t>TB TTXDCB (MĐ2) -L1</t>
  </si>
  <si>
    <t>TTXDCB (MĐ2) (1TC)11</t>
  </si>
  <si>
    <t>TTXDCB (MĐ2) (Điểm chữ)</t>
  </si>
  <si>
    <t>TTXDCB (MĐ2) (Điểm 4)</t>
  </si>
  <si>
    <t>TTXDCB (MĐ2) -11</t>
  </si>
  <si>
    <t>TTXDCB (MĐ2)  (1TC)</t>
  </si>
  <si>
    <t>THI TTXDCB (MĐ3) -L1</t>
  </si>
  <si>
    <t>THI TTXDCB (MĐ3) -L2</t>
  </si>
  <si>
    <t>TB TTXDCB (MĐ3) -L1</t>
  </si>
  <si>
    <t>TTXDCB (MĐ3) (2TC)11</t>
  </si>
  <si>
    <t>TTXDCB (MĐ3) (Điểm chữ)</t>
  </si>
  <si>
    <t>TTXDCB (MĐ3) (Điểm 4)</t>
  </si>
  <si>
    <t>TTXDCB (MĐ3) -11</t>
  </si>
  <si>
    <t>TTXDCB (MĐ3)  (2TC)</t>
  </si>
  <si>
    <t>THI TTXDCB (MĐ4) -L1</t>
  </si>
  <si>
    <t>THI TTXDCB (MĐ4) -L2</t>
  </si>
  <si>
    <t>TB TTXDCB (MĐ4) -L1</t>
  </si>
  <si>
    <t>TTXDCB (MĐ4) (1TC)11</t>
  </si>
  <si>
    <t>TTXDCB (MĐ4) (Điểm chữ)</t>
  </si>
  <si>
    <t>TTXDCB (MĐ4) (Điểm 4)</t>
  </si>
  <si>
    <t>TTXDCB (MĐ4) -11</t>
  </si>
  <si>
    <t>TTXDCB (MĐ4)  (1TC)</t>
  </si>
  <si>
    <t>TB TTXDCB - L1 (Điểm 10)</t>
  </si>
  <si>
    <t>TB TTXDCB - L2 (Điểm 10)</t>
  </si>
  <si>
    <t>TB TTXDCB (Điểm 10)11</t>
  </si>
  <si>
    <t>TB TTXDCB (Điểm chữ)</t>
  </si>
  <si>
    <t>TB TTXDCB (Điểm 4)</t>
  </si>
  <si>
    <t>TTXDCB -11</t>
  </si>
  <si>
    <t>TTXDCB (5TC)</t>
  </si>
  <si>
    <t>BV ĐA LẬP HSTKBVTC (Kiến trúc)-L1</t>
  </si>
  <si>
    <t>BV ĐA LẬP HSTKBVTC (Kiến trúc)-L2</t>
  </si>
  <si>
    <t>TB ĐA LẬP HSTKBVTC (Kiến trúc) -L1</t>
  </si>
  <si>
    <t>ĐA LẬP HS TKBVTC (Kiến trúc) (3TC)</t>
  </si>
  <si>
    <t>ĐA LẬP HSTKBVTC (Kiến trúc) (3TC) text</t>
  </si>
  <si>
    <t>ĐA LẬP HSTKBVTC (Kiến trúc) (Điểm chữ)</t>
  </si>
  <si>
    <t>ĐA LẬP HSTKBVTC (Kiến trúc) (Điểm 4)</t>
  </si>
  <si>
    <t>ĐA LẬP HSTKBVTC (Kiến trúc) (3TC) điểm 4 text</t>
  </si>
  <si>
    <t>ĐA LẬP HSTKBVTC (Kiến trúc) (3TC)</t>
  </si>
  <si>
    <t>ĐA LẬP HSTKBVTC (Kiến trúc)(3TC) tích lũy</t>
  </si>
  <si>
    <t>BV ĐA LẬP HSTKBVTC (KC,Đ,N)-L1</t>
  </si>
  <si>
    <t>BV ĐA LẬP HSTKBVTC (KC,Đ,N)-L2</t>
  </si>
  <si>
    <t>TB ĐA LẬP HSTKBVTC (KC,Đ,N) -L1</t>
  </si>
  <si>
    <t>ĐA LẬP HS TKBVTC (KC,Đ,N) (2TC)</t>
  </si>
  <si>
    <t>ĐA LẬP HSTKBVTC (KC,Đ,N) (2TC) text</t>
  </si>
  <si>
    <t>ĐA LẬP HSTKBVTC (KC,Đ,N) (Điểm chữ)</t>
  </si>
  <si>
    <t>ĐA LẬP HSTKBVTC (KC,Đ,N) (Điểm 4)</t>
  </si>
  <si>
    <t>ĐA LẬP HSTKBVTC (KC,Đ,N) (2TC) điểm 4 text</t>
  </si>
  <si>
    <t>ĐA LẬP HSTKBVTC (KC,Đ,N) (2TC)</t>
  </si>
  <si>
    <t>ĐA LẬP HSTKBVTC (KC,Đ,N)(2TC) tích lũy</t>
  </si>
  <si>
    <t>TB ĐA LẬP HSTKBVTC - L1 (Điểm 10)</t>
  </si>
  <si>
    <t>TB ĐA LẬP HSTKBVTC - L2 (Điểm 10)</t>
  </si>
  <si>
    <t>TB LẬP HSTKBVTC (Điểm 10)11</t>
  </si>
  <si>
    <t>TB ĐA LẬP HSTKBVTC (Điểm chữ)</t>
  </si>
  <si>
    <t>TB ĐA LẬP HSTKBVTC (Điểm 4)</t>
  </si>
  <si>
    <t>ĐA LẬP HSTKBVTC -11</t>
  </si>
  <si>
    <t>ĐA LẬP HSTKBVTC (5TC)</t>
  </si>
  <si>
    <t>TÍN CHỈ KỲ 4</t>
  </si>
  <si>
    <t>TBC HỌC KỲ 4 (Thang 10)</t>
  </si>
  <si>
    <t>TBC HỌC KỲ 4 (Thang 4)</t>
  </si>
  <si>
    <t xml:space="preserve">XÉT LÊN LỚP (TBC HỌC KỲ 4)
</t>
  </si>
  <si>
    <t>TBC HỌC KỲ 4 (TEXT)</t>
  </si>
  <si>
    <t>Cảnh báo KQHT lần 1</t>
  </si>
  <si>
    <t xml:space="preserve">XÉT LÊN LỚP
28.09.2022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</si>
</sst>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3">
    <font>
      <sz val="10"/>
      <name val="Arial"/>
    </font>
    <font>
      <sz val="13.5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  <charset val="163"/>
    </font>
    <font>
      <sz val="13"/>
      <color theme="1"/>
      <name val="Times New Roman"/>
      <family val="1"/>
    </font>
    <font>
      <sz val="10"/>
      <name val="Arial"/>
      <family val="2"/>
    </font>
    <font>
      <b/>
      <sz val="13.5"/>
      <color rgb="FF0000CC"/>
      <name val="Times New Roman"/>
      <family val="1"/>
    </font>
    <font>
      <i/>
      <sz val="13.5"/>
      <name val="Times New Roman"/>
      <family val="1"/>
    </font>
    <font>
      <b/>
      <sz val="13.5"/>
      <color rgb="FFFF0000"/>
      <name val="Times New Roman"/>
      <family val="1"/>
    </font>
    <font>
      <b/>
      <sz val="13"/>
      <color rgb="FF0000CC"/>
      <name val="Times New Roman"/>
      <family val="1"/>
    </font>
    <font>
      <b/>
      <sz val="13"/>
      <name val="Times New Roman"/>
      <family val="1"/>
      <charset val="163"/>
    </font>
    <font>
      <b/>
      <sz val="13"/>
      <color rgb="FFFF0000"/>
      <name val="Times New Roman"/>
      <family val="1"/>
    </font>
    <font>
      <b/>
      <sz val="12.5"/>
      <name val="Times New Roman"/>
      <family val="1"/>
    </font>
    <font>
      <b/>
      <sz val="13.5"/>
      <color rgb="FFFF0000"/>
      <name val="Times New Roman"/>
      <family val="1"/>
      <charset val="163"/>
    </font>
    <font>
      <b/>
      <sz val="13.5"/>
      <color rgb="FF0000CC"/>
      <name val="Times New Roman"/>
      <family val="1"/>
      <charset val="163"/>
    </font>
    <font>
      <b/>
      <sz val="13.5"/>
      <name val="Times New Roman"/>
      <family val="1"/>
      <charset val="163"/>
    </font>
    <font>
      <b/>
      <sz val="13.5"/>
      <color theme="1"/>
      <name val="Times New Roman"/>
      <family val="1"/>
      <charset val="163"/>
    </font>
    <font>
      <sz val="13.5"/>
      <color rgb="FFFF0000"/>
      <name val="Times New Roman"/>
      <family val="1"/>
    </font>
    <font>
      <sz val="13.5"/>
      <color rgb="FF0000CC"/>
      <name val="Times New Roman"/>
      <family val="1"/>
      <charset val="163"/>
    </font>
    <font>
      <sz val="13.5"/>
      <name val="Times New Roman"/>
      <family val="1"/>
      <charset val="163"/>
    </font>
    <font>
      <sz val="10"/>
      <color rgb="FFFF0000"/>
      <name val="Times New Roman"/>
      <family val="1"/>
    </font>
    <font>
      <b/>
      <sz val="13.5"/>
      <color rgb="FFFF00FF"/>
      <name val="Times New Roman"/>
      <family val="1"/>
      <charset val="163"/>
    </font>
    <font>
      <b/>
      <sz val="13"/>
      <name val="Times New Roman"/>
      <family val="1"/>
    </font>
    <font>
      <sz val="13.5"/>
      <color rgb="FF0000CC"/>
      <name val="Times New Roman"/>
      <family val="1"/>
    </font>
    <font>
      <sz val="13.5"/>
      <color theme="1"/>
      <name val="Times New Roman"/>
      <family val="1"/>
    </font>
    <font>
      <sz val="13"/>
      <color rgb="FFFF0000"/>
      <name val="Times New Roman"/>
      <family val="1"/>
      <charset val="163"/>
    </font>
    <font>
      <b/>
      <sz val="13.5"/>
      <color theme="1"/>
      <name val="Times New Roman"/>
      <family val="1"/>
    </font>
    <font>
      <sz val="8"/>
      <color theme="1"/>
      <name val="Times New Roman"/>
      <family val="1"/>
    </font>
    <font>
      <i/>
      <sz val="13"/>
      <name val="Times New Roman"/>
      <family val="1"/>
    </font>
    <font>
      <b/>
      <sz val="13.5"/>
      <color rgb="FFFF00FF"/>
      <name val="Times New Roman"/>
      <family val="1"/>
    </font>
    <font>
      <sz val="13.5"/>
      <color theme="8" tint="-0.499984740745262"/>
      <name val="Times New Roman"/>
      <family val="1"/>
      <charset val="163"/>
    </font>
    <font>
      <i/>
      <sz val="13.5"/>
      <color theme="1"/>
      <name val="Times New Roman"/>
      <family val="1"/>
    </font>
    <font>
      <b/>
      <sz val="13"/>
      <color rgb="FFFF00FF"/>
      <name val="Times New Roman"/>
      <family val="1"/>
    </font>
    <font>
      <b/>
      <sz val="13"/>
      <color rgb="FFCC00FF"/>
      <name val="Times New Roman"/>
      <family val="1"/>
    </font>
    <font>
      <sz val="13"/>
      <color theme="8" tint="-0.499984740745262"/>
      <name val="Times New Roman"/>
      <family val="1"/>
      <charset val="163"/>
    </font>
    <font>
      <b/>
      <sz val="13.5"/>
      <color rgb="FFCC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.5"/>
      <color rgb="FF0000FF"/>
      <name val="Times New Roman"/>
      <family val="1"/>
      <charset val="163"/>
    </font>
    <font>
      <sz val="11"/>
      <color theme="1"/>
      <name val="Times New Roman"/>
      <family val="1"/>
    </font>
    <font>
      <sz val="1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9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2" fillId="0" borderId="6" xfId="0" applyFont="1" applyBorder="1" applyAlignment="1">
      <alignment horizontal="center" textRotation="90"/>
    </xf>
    <xf numFmtId="0" fontId="8" fillId="2" borderId="3" xfId="0" applyFont="1" applyFill="1" applyBorder="1" applyAlignment="1">
      <alignment textRotation="90"/>
    </xf>
    <xf numFmtId="0" fontId="2" fillId="2" borderId="3" xfId="0" applyFont="1" applyFill="1" applyBorder="1" applyAlignment="1">
      <alignment textRotation="90"/>
    </xf>
    <xf numFmtId="0" fontId="9" fillId="0" borderId="9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textRotation="90"/>
    </xf>
    <xf numFmtId="0" fontId="10" fillId="3" borderId="2" xfId="0" applyFont="1" applyFill="1" applyBorder="1" applyAlignment="1">
      <alignment textRotation="90"/>
    </xf>
    <xf numFmtId="0" fontId="2" fillId="3" borderId="2" xfId="0" applyFont="1" applyFill="1" applyBorder="1" applyAlignment="1">
      <alignment textRotation="90"/>
    </xf>
    <xf numFmtId="0" fontId="11" fillId="2" borderId="6" xfId="0" applyFont="1" applyFill="1" applyBorder="1" applyAlignment="1">
      <alignment horizontal="center" textRotation="90"/>
    </xf>
    <xf numFmtId="0" fontId="9" fillId="0" borderId="3" xfId="0" applyFont="1" applyBorder="1" applyAlignment="1">
      <alignment textRotation="90"/>
    </xf>
    <xf numFmtId="0" fontId="9" fillId="4" borderId="3" xfId="0" applyFont="1" applyFill="1" applyBorder="1" applyAlignment="1">
      <alignment textRotation="90"/>
    </xf>
    <xf numFmtId="0" fontId="8" fillId="2" borderId="6" xfId="0" applyFont="1" applyFill="1" applyBorder="1" applyAlignment="1">
      <alignment horizontal="center" textRotation="90"/>
    </xf>
    <xf numFmtId="0" fontId="9" fillId="0" borderId="5" xfId="0" applyFont="1" applyBorder="1" applyAlignment="1">
      <alignment textRotation="90"/>
    </xf>
    <xf numFmtId="0" fontId="9" fillId="5" borderId="12" xfId="0" applyFont="1" applyFill="1" applyBorder="1" applyAlignment="1">
      <alignment textRotation="90"/>
    </xf>
    <xf numFmtId="0" fontId="9" fillId="5" borderId="9" xfId="0" applyFont="1" applyFill="1" applyBorder="1" applyAlignment="1">
      <alignment textRotation="90"/>
    </xf>
    <xf numFmtId="0" fontId="9" fillId="5" borderId="13" xfId="0" applyFont="1" applyFill="1" applyBorder="1" applyAlignment="1">
      <alignment textRotation="90"/>
    </xf>
    <xf numFmtId="0" fontId="9" fillId="5" borderId="3" xfId="0" applyFont="1" applyFill="1" applyBorder="1" applyAlignment="1">
      <alignment textRotation="90"/>
    </xf>
    <xf numFmtId="0" fontId="12" fillId="0" borderId="10" xfId="0" applyFont="1" applyBorder="1" applyAlignment="1">
      <alignment horizontal="center" textRotation="90"/>
    </xf>
    <xf numFmtId="0" fontId="13" fillId="0" borderId="6" xfId="0" applyFont="1" applyBorder="1" applyAlignment="1">
      <alignment horizontal="center" textRotation="90"/>
    </xf>
    <xf numFmtId="0" fontId="11" fillId="2" borderId="3" xfId="0" applyFont="1" applyFill="1" applyBorder="1" applyAlignment="1">
      <alignment horizontal="center" textRotation="90"/>
    </xf>
    <xf numFmtId="0" fontId="14" fillId="2" borderId="9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textRotation="90"/>
    </xf>
    <xf numFmtId="0" fontId="14" fillId="2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6" xfId="0" applyFont="1" applyBorder="1" applyAlignment="1">
      <alignment textRotation="90"/>
    </xf>
    <xf numFmtId="0" fontId="15" fillId="3" borderId="6" xfId="0" applyFont="1" applyFill="1" applyBorder="1" applyAlignment="1">
      <alignment textRotation="90"/>
    </xf>
    <xf numFmtId="0" fontId="16" fillId="2" borderId="6" xfId="0" applyFont="1" applyFill="1" applyBorder="1" applyAlignment="1">
      <alignment textRotation="90"/>
    </xf>
    <xf numFmtId="0" fontId="17" fillId="6" borderId="6" xfId="0" applyFont="1" applyFill="1" applyBorder="1" applyAlignment="1">
      <alignment textRotation="90"/>
    </xf>
    <xf numFmtId="0" fontId="9" fillId="0" borderId="6" xfId="0" applyFont="1" applyBorder="1" applyAlignment="1">
      <alignment textRotation="90"/>
    </xf>
    <xf numFmtId="0" fontId="18" fillId="2" borderId="6" xfId="0" applyFont="1" applyFill="1" applyBorder="1" applyAlignment="1">
      <alignment textRotation="90"/>
    </xf>
    <xf numFmtId="0" fontId="3" fillId="0" borderId="8" xfId="0" applyFont="1" applyBorder="1"/>
    <xf numFmtId="49" fontId="6" fillId="0" borderId="1" xfId="2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64" fontId="17" fillId="3" borderId="16" xfId="0" applyNumberFormat="1" applyFont="1" applyFill="1" applyBorder="1" applyAlignment="1">
      <alignment horizontal="center"/>
    </xf>
    <xf numFmtId="164" fontId="20" fillId="7" borderId="1" xfId="0" applyNumberFormat="1" applyFont="1" applyFill="1" applyBorder="1" applyAlignment="1">
      <alignment horizontal="center"/>
    </xf>
    <xf numFmtId="164" fontId="21" fillId="7" borderId="1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textRotation="90"/>
    </xf>
    <xf numFmtId="164" fontId="22" fillId="2" borderId="7" xfId="0" applyNumberFormat="1" applyFont="1" applyFill="1" applyBorder="1" applyAlignment="1">
      <alignment horizontal="left"/>
    </xf>
    <xf numFmtId="164" fontId="1" fillId="8" borderId="18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7" fillId="7" borderId="1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 textRotation="90"/>
    </xf>
    <xf numFmtId="0" fontId="9" fillId="5" borderId="17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5" borderId="19" xfId="0" applyFont="1" applyFill="1" applyBorder="1" applyAlignment="1">
      <alignment horizontal="center" textRotation="90"/>
    </xf>
    <xf numFmtId="164" fontId="1" fillId="2" borderId="18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23" fillId="7" borderId="1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textRotation="90"/>
    </xf>
    <xf numFmtId="1" fontId="1" fillId="8" borderId="1" xfId="0" applyNumberFormat="1" applyFont="1" applyFill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7" fillId="3" borderId="5" xfId="0" applyNumberFormat="1" applyFont="1" applyFill="1" applyBorder="1" applyAlignment="1">
      <alignment horizontal="center"/>
    </xf>
    <xf numFmtId="164" fontId="17" fillId="7" borderId="5" xfId="0" applyNumberFormat="1" applyFont="1" applyFill="1" applyBorder="1" applyAlignment="1">
      <alignment horizontal="center"/>
    </xf>
    <xf numFmtId="164" fontId="20" fillId="7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textRotation="90"/>
    </xf>
    <xf numFmtId="0" fontId="9" fillId="8" borderId="21" xfId="0" applyFont="1" applyFill="1" applyBorder="1" applyAlignment="1">
      <alignment horizontal="center" textRotation="90"/>
    </xf>
    <xf numFmtId="164" fontId="1" fillId="0" borderId="2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7" fillId="3" borderId="23" xfId="0" applyNumberFormat="1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 textRotation="90"/>
    </xf>
    <xf numFmtId="0" fontId="3" fillId="0" borderId="1" xfId="0" applyFont="1" applyBorder="1"/>
    <xf numFmtId="0" fontId="3" fillId="2" borderId="1" xfId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164" fontId="1" fillId="8" borderId="20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4" fontId="19" fillId="2" borderId="7" xfId="0" applyNumberFormat="1" applyFont="1" applyFill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9" borderId="20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0" borderId="0" xfId="0" applyFont="1" applyBorder="1"/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20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20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5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/>
    <xf numFmtId="164" fontId="17" fillId="0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textRotation="90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20" fillId="0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" fontId="1" fillId="12" borderId="1" xfId="0" applyNumberFormat="1" applyFont="1" applyFill="1" applyBorder="1" applyAlignment="1">
      <alignment horizontal="center" vertical="center"/>
    </xf>
    <xf numFmtId="1" fontId="1" fillId="1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27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/>
    <xf numFmtId="0" fontId="1" fillId="8" borderId="1" xfId="0" applyFont="1" applyFill="1" applyBorder="1" applyAlignment="1">
      <alignment horizontal="center"/>
    </xf>
    <xf numFmtId="164" fontId="1" fillId="0" borderId="0" xfId="0" applyNumberFormat="1" applyFont="1"/>
    <xf numFmtId="0" fontId="1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49" fontId="29" fillId="0" borderId="1" xfId="2" applyNumberFormat="1" applyFont="1" applyFill="1" applyBorder="1" applyAlignment="1">
      <alignment horizontal="left"/>
    </xf>
    <xf numFmtId="2" fontId="31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26" fillId="8" borderId="1" xfId="0" applyNumberFormat="1" applyFont="1" applyFill="1" applyBorder="1" applyAlignment="1">
      <alignment horizontal="center" vertical="center"/>
    </xf>
    <xf numFmtId="164" fontId="28" fillId="3" borderId="1" xfId="0" applyNumberFormat="1" applyFont="1" applyFill="1" applyBorder="1" applyAlignment="1">
      <alignment horizontal="center"/>
    </xf>
    <xf numFmtId="164" fontId="26" fillId="7" borderId="1" xfId="0" applyNumberFormat="1" applyFont="1" applyFill="1" applyBorder="1" applyAlignment="1">
      <alignment horizontal="center"/>
    </xf>
    <xf numFmtId="164" fontId="28" fillId="7" borderId="1" xfId="0" applyNumberFormat="1" applyFont="1" applyFill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1" fontId="26" fillId="8" borderId="1" xfId="0" applyNumberFormat="1" applyFont="1" applyFill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1" fontId="1" fillId="11" borderId="1" xfId="0" applyNumberFormat="1" applyFont="1" applyFill="1" applyBorder="1" applyAlignment="1">
      <alignment horizontal="center" vertical="center"/>
    </xf>
    <xf numFmtId="1" fontId="1" fillId="11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textRotation="90"/>
    </xf>
    <xf numFmtId="0" fontId="8" fillId="2" borderId="5" xfId="0" applyFont="1" applyFill="1" applyBorder="1" applyAlignment="1">
      <alignment textRotation="90"/>
    </xf>
    <xf numFmtId="0" fontId="2" fillId="2" borderId="5" xfId="0" applyFont="1" applyFill="1" applyBorder="1" applyAlignment="1">
      <alignment textRotation="90"/>
    </xf>
    <xf numFmtId="0" fontId="2" fillId="0" borderId="5" xfId="0" applyFont="1" applyFill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5" xfId="0" applyFont="1" applyBorder="1" applyAlignment="1">
      <alignment textRotation="90"/>
    </xf>
    <xf numFmtId="0" fontId="10" fillId="3" borderId="5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11" fillId="2" borderId="5" xfId="0" applyFont="1" applyFill="1" applyBorder="1" applyAlignment="1">
      <alignment horizontal="center" textRotation="90"/>
    </xf>
    <xf numFmtId="0" fontId="9" fillId="4" borderId="5" xfId="0" applyFont="1" applyFill="1" applyBorder="1" applyAlignment="1">
      <alignment textRotation="90"/>
    </xf>
    <xf numFmtId="0" fontId="8" fillId="2" borderId="5" xfId="0" applyFont="1" applyFill="1" applyBorder="1" applyAlignment="1">
      <alignment horizontal="center" textRotation="90"/>
    </xf>
    <xf numFmtId="0" fontId="9" fillId="5" borderId="5" xfId="0" applyFont="1" applyFill="1" applyBorder="1" applyAlignment="1">
      <alignment textRotation="90"/>
    </xf>
    <xf numFmtId="0" fontId="12" fillId="0" borderId="5" xfId="0" applyFont="1" applyBorder="1" applyAlignment="1">
      <alignment horizontal="center" textRotation="90"/>
    </xf>
    <xf numFmtId="0" fontId="13" fillId="0" borderId="5" xfId="0" applyFont="1" applyBorder="1" applyAlignment="1">
      <alignment horizontal="center" textRotation="90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textRotation="90"/>
    </xf>
    <xf numFmtId="0" fontId="2" fillId="6" borderId="5" xfId="0" applyFont="1" applyFill="1" applyBorder="1" applyAlignment="1">
      <alignment textRotation="90"/>
    </xf>
    <xf numFmtId="0" fontId="28" fillId="2" borderId="5" xfId="0" applyFont="1" applyFill="1" applyBorder="1" applyAlignment="1">
      <alignment textRotation="90"/>
    </xf>
    <xf numFmtId="0" fontId="16" fillId="2" borderId="5" xfId="0" applyFont="1" applyFill="1" applyBorder="1" applyAlignment="1">
      <alignment textRotation="90"/>
    </xf>
    <xf numFmtId="0" fontId="17" fillId="6" borderId="5" xfId="0" applyFont="1" applyFill="1" applyBorder="1" applyAlignment="1">
      <alignment textRotation="90"/>
    </xf>
    <xf numFmtId="0" fontId="24" fillId="0" borderId="5" xfId="0" applyFont="1" applyBorder="1" applyAlignment="1">
      <alignment horizontal="center" textRotation="90"/>
    </xf>
    <xf numFmtId="0" fontId="34" fillId="0" borderId="5" xfId="0" applyFont="1" applyBorder="1" applyAlignment="1">
      <alignment horizontal="center" textRotation="90"/>
    </xf>
    <xf numFmtId="0" fontId="24" fillId="13" borderId="5" xfId="0" applyFont="1" applyFill="1" applyBorder="1" applyAlignment="1">
      <alignment horizontal="center" textRotation="90"/>
    </xf>
    <xf numFmtId="0" fontId="35" fillId="2" borderId="5" xfId="0" applyFont="1" applyFill="1" applyBorder="1" applyAlignment="1">
      <alignment horizontal="center" textRotation="90"/>
    </xf>
    <xf numFmtId="0" fontId="36" fillId="0" borderId="5" xfId="0" applyFont="1" applyBorder="1" applyAlignment="1">
      <alignment horizontal="center" textRotation="90"/>
    </xf>
    <xf numFmtId="0" fontId="11" fillId="0" borderId="5" xfId="0" applyFont="1" applyBorder="1" applyAlignment="1">
      <alignment horizontal="center" textRotation="90"/>
    </xf>
    <xf numFmtId="0" fontId="1" fillId="0" borderId="5" xfId="0" applyFont="1" applyBorder="1"/>
    <xf numFmtId="164" fontId="22" fillId="2" borderId="1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horizontal="center" textRotation="90"/>
    </xf>
    <xf numFmtId="1" fontId="24" fillId="0" borderId="1" xfId="0" applyNumberFormat="1" applyFont="1" applyBorder="1" applyAlignment="1">
      <alignment horizontal="center"/>
    </xf>
    <xf numFmtId="0" fontId="9" fillId="8" borderId="1" xfId="0" applyFont="1" applyFill="1" applyBorder="1" applyAlignment="1">
      <alignment horizontal="center" textRotation="90"/>
    </xf>
    <xf numFmtId="164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13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37" fillId="2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164" fontId="1" fillId="12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 textRotation="90"/>
    </xf>
    <xf numFmtId="0" fontId="30" fillId="5" borderId="1" xfId="0" applyFont="1" applyFill="1" applyBorder="1" applyAlignment="1">
      <alignment horizontal="center" textRotation="90"/>
    </xf>
    <xf numFmtId="164" fontId="26" fillId="8" borderId="1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 textRotation="90"/>
    </xf>
    <xf numFmtId="164" fontId="1" fillId="0" borderId="5" xfId="0" applyNumberFormat="1" applyFont="1" applyBorder="1" applyAlignment="1">
      <alignment horizontal="center" textRotation="90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14" borderId="5" xfId="0" applyFont="1" applyFill="1" applyBorder="1" applyAlignment="1">
      <alignment textRotation="90"/>
    </xf>
    <xf numFmtId="0" fontId="40" fillId="14" borderId="5" xfId="0" applyFont="1" applyFill="1" applyBorder="1" applyAlignment="1">
      <alignment textRotation="90"/>
    </xf>
    <xf numFmtId="0" fontId="17" fillId="14" borderId="5" xfId="0" applyFont="1" applyFill="1" applyBorder="1" applyAlignment="1">
      <alignment textRotation="90"/>
    </xf>
    <xf numFmtId="0" fontId="8" fillId="14" borderId="5" xfId="0" applyFont="1" applyFill="1" applyBorder="1" applyAlignment="1">
      <alignment horizontal="center" vertical="justify" textRotation="90"/>
    </xf>
    <xf numFmtId="0" fontId="9" fillId="14" borderId="5" xfId="0" applyFont="1" applyFill="1" applyBorder="1" applyAlignment="1">
      <alignment textRotation="90"/>
    </xf>
    <xf numFmtId="1" fontId="26" fillId="9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/>
    <xf numFmtId="0" fontId="1" fillId="9" borderId="1" xfId="0" applyFont="1" applyFill="1" applyBorder="1"/>
    <xf numFmtId="165" fontId="26" fillId="0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164" fontId="26" fillId="9" borderId="1" xfId="0" applyNumberFormat="1" applyFont="1" applyFill="1" applyBorder="1" applyAlignment="1">
      <alignment horizontal="center"/>
    </xf>
    <xf numFmtId="1" fontId="26" fillId="9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0" fillId="3" borderId="2" xfId="0" applyFont="1" applyFill="1" applyBorder="1" applyAlignment="1">
      <alignment horizontal="center" vertical="justify" textRotation="90"/>
    </xf>
    <xf numFmtId="0" fontId="8" fillId="2" borderId="3" xfId="0" applyFont="1" applyFill="1" applyBorder="1" applyAlignment="1">
      <alignment horizontal="center" vertical="justify" textRotation="90"/>
    </xf>
    <xf numFmtId="0" fontId="2" fillId="2" borderId="3" xfId="0" applyFont="1" applyFill="1" applyBorder="1" applyAlignment="1">
      <alignment horizontal="center" vertical="justify" textRotation="90"/>
    </xf>
    <xf numFmtId="0" fontId="9" fillId="0" borderId="3" xfId="0" applyFont="1" applyBorder="1" applyAlignment="1">
      <alignment horizontal="center" vertical="justify" textRotation="90"/>
    </xf>
    <xf numFmtId="165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9" borderId="18" xfId="0" applyNumberFormat="1" applyFont="1" applyFill="1" applyBorder="1" applyAlignment="1">
      <alignment horizontal="center"/>
    </xf>
    <xf numFmtId="164" fontId="1" fillId="15" borderId="18" xfId="0" applyNumberFormat="1" applyFont="1" applyFill="1" applyBorder="1" applyAlignment="1">
      <alignment horizontal="center"/>
    </xf>
    <xf numFmtId="1" fontId="1" fillId="15" borderId="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/>
    </xf>
    <xf numFmtId="164" fontId="1" fillId="15" borderId="1" xfId="0" applyNumberFormat="1" applyFont="1" applyFill="1" applyBorder="1" applyAlignment="1">
      <alignment horizontal="center"/>
    </xf>
    <xf numFmtId="164" fontId="1" fillId="12" borderId="18" xfId="0" applyNumberFormat="1" applyFont="1" applyFill="1" applyBorder="1" applyAlignment="1">
      <alignment horizontal="center"/>
    </xf>
    <xf numFmtId="164" fontId="1" fillId="10" borderId="18" xfId="0" applyNumberFormat="1" applyFont="1" applyFill="1" applyBorder="1" applyAlignment="1">
      <alignment horizontal="center"/>
    </xf>
    <xf numFmtId="164" fontId="1" fillId="14" borderId="18" xfId="0" applyNumberFormat="1" applyFont="1" applyFill="1" applyBorder="1" applyAlignment="1">
      <alignment horizontal="center"/>
    </xf>
    <xf numFmtId="1" fontId="1" fillId="14" borderId="1" xfId="0" applyNumberFormat="1" applyFont="1" applyFill="1" applyBorder="1" applyAlignment="1">
      <alignment horizontal="center" vertical="center"/>
    </xf>
    <xf numFmtId="1" fontId="1" fillId="14" borderId="1" xfId="0" applyNumberFormat="1" applyFont="1" applyFill="1" applyBorder="1" applyAlignment="1">
      <alignment horizontal="center"/>
    </xf>
    <xf numFmtId="165" fontId="41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justify" textRotation="90"/>
    </xf>
    <xf numFmtId="164" fontId="1" fillId="0" borderId="5" xfId="0" applyNumberFormat="1" applyFont="1" applyBorder="1" applyAlignment="1">
      <alignment horizontal="center" vertical="justify" textRotation="90"/>
    </xf>
    <xf numFmtId="0" fontId="10" fillId="3" borderId="5" xfId="0" applyFont="1" applyFill="1" applyBorder="1" applyAlignment="1">
      <alignment horizontal="center" vertical="justify" textRotation="90"/>
    </xf>
    <xf numFmtId="0" fontId="8" fillId="2" borderId="5" xfId="0" applyFont="1" applyFill="1" applyBorder="1" applyAlignment="1">
      <alignment horizontal="center" vertical="justify" textRotation="90"/>
    </xf>
    <xf numFmtId="0" fontId="2" fillId="2" borderId="5" xfId="0" applyFont="1" applyFill="1" applyBorder="1" applyAlignment="1">
      <alignment horizontal="center" vertical="justify" textRotation="90"/>
    </xf>
    <xf numFmtId="0" fontId="9" fillId="0" borderId="5" xfId="0" applyFont="1" applyBorder="1" applyAlignment="1">
      <alignment horizontal="center" vertical="justify" textRotation="90"/>
    </xf>
    <xf numFmtId="0" fontId="9" fillId="5" borderId="5" xfId="0" applyFont="1" applyFill="1" applyBorder="1" applyAlignment="1">
      <alignment horizontal="center" vertical="justify" textRotation="90"/>
    </xf>
    <xf numFmtId="0" fontId="1" fillId="2" borderId="5" xfId="0" applyFont="1" applyFill="1" applyBorder="1" applyAlignment="1">
      <alignment horizontal="center" textRotation="90"/>
    </xf>
    <xf numFmtId="0" fontId="1" fillId="14" borderId="2" xfId="0" applyFont="1" applyFill="1" applyBorder="1" applyAlignment="1">
      <alignment textRotation="90"/>
    </xf>
    <xf numFmtId="0" fontId="40" fillId="14" borderId="2" xfId="0" applyFont="1" applyFill="1" applyBorder="1" applyAlignment="1">
      <alignment textRotation="90"/>
    </xf>
    <xf numFmtId="0" fontId="17" fillId="14" borderId="2" xfId="0" applyFont="1" applyFill="1" applyBorder="1" applyAlignment="1">
      <alignment textRotation="90"/>
    </xf>
    <xf numFmtId="0" fontId="8" fillId="14" borderId="2" xfId="0" applyFont="1" applyFill="1" applyBorder="1" applyAlignment="1">
      <alignment horizontal="center" vertical="justify" textRotation="90"/>
    </xf>
    <xf numFmtId="0" fontId="9" fillId="14" borderId="3" xfId="0" applyFont="1" applyFill="1" applyBorder="1" applyAlignment="1">
      <alignment textRotation="90"/>
    </xf>
    <xf numFmtId="0" fontId="9" fillId="14" borderId="9" xfId="0" applyFont="1" applyFill="1" applyBorder="1" applyAlignment="1">
      <alignment textRotation="90"/>
    </xf>
    <xf numFmtId="164" fontId="1" fillId="7" borderId="1" xfId="0" applyNumberFormat="1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164" fontId="20" fillId="7" borderId="16" xfId="0" applyNumberFormat="1" applyFont="1" applyFill="1" applyBorder="1" applyAlignment="1">
      <alignment horizontal="center"/>
    </xf>
    <xf numFmtId="164" fontId="17" fillId="7" borderId="16" xfId="0" applyNumberFormat="1" applyFont="1" applyFill="1" applyBorder="1" applyAlignment="1">
      <alignment horizontal="center"/>
    </xf>
    <xf numFmtId="0" fontId="30" fillId="0" borderId="31" xfId="0" applyFont="1" applyBorder="1" applyAlignment="1">
      <alignment horizontal="center" textRotation="90"/>
    </xf>
    <xf numFmtId="0" fontId="30" fillId="5" borderId="32" xfId="0" applyFont="1" applyFill="1" applyBorder="1" applyAlignment="1">
      <alignment horizontal="center" textRotation="90"/>
    </xf>
    <xf numFmtId="0" fontId="1" fillId="8" borderId="8" xfId="0" applyFont="1" applyFill="1" applyBorder="1"/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26" fillId="11" borderId="1" xfId="0" applyNumberFormat="1" applyFont="1" applyFill="1" applyBorder="1" applyAlignment="1">
      <alignment horizontal="center"/>
    </xf>
    <xf numFmtId="1" fontId="26" fillId="11" borderId="1" xfId="0" applyNumberFormat="1" applyFont="1" applyFill="1" applyBorder="1" applyAlignment="1">
      <alignment horizontal="center" vertical="center"/>
    </xf>
    <xf numFmtId="1" fontId="26" fillId="11" borderId="1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left"/>
    </xf>
    <xf numFmtId="0" fontId="1" fillId="12" borderId="8" xfId="0" applyFont="1" applyFill="1" applyBorder="1"/>
    <xf numFmtId="0" fontId="1" fillId="0" borderId="8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7">
    <cellStyle name="Normal" xfId="0" builtinId="0"/>
    <cellStyle name="Normal 2" xfId="1"/>
    <cellStyle name="Normal 4" xfId="2"/>
    <cellStyle name="Normal 5" xfId="3"/>
    <cellStyle name="Normal 6" xfId="4"/>
    <cellStyle name="Normal 7" xfId="5"/>
    <cellStyle name="Normal 8" xfId="6"/>
  </cellStyles>
  <dxfs count="76">
    <dxf>
      <font>
        <color rgb="FFFF00FF"/>
      </font>
    </dxf>
    <dxf>
      <font>
        <color rgb="FFFF00FF"/>
      </font>
    </dxf>
    <dxf>
      <font>
        <color rgb="FFCC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CC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</dxfs>
  <tableStyles count="0" defaultTableStyle="TableStyleMedium9" defaultPivotStyle="PivotStyleLight16"/>
  <colors>
    <mruColors>
      <color rgb="FFFF00FF"/>
      <color rgb="FFFFFF00"/>
      <color rgb="FF00FFFF"/>
      <color rgb="FFCCECFF"/>
      <color rgb="FF0000CC"/>
      <color rgb="FF99CCFF"/>
      <color rgb="FF66CCFF"/>
      <color rgb="FF009900"/>
      <color rgb="FF3366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06"/>
  <sheetViews>
    <sheetView workbookViewId="0">
      <pane xSplit="5" ySplit="1" topLeftCell="DM2" activePane="bottomRight" state="frozen"/>
      <selection activeCell="A31" sqref="A31:AK51"/>
      <selection pane="topRight" activeCell="A31" sqref="A31:AK51"/>
      <selection pane="bottomLeft" activeCell="A31" sqref="A31:AK51"/>
      <selection pane="bottomRight" activeCell="DZ2" sqref="DZ2"/>
    </sheetView>
  </sheetViews>
  <sheetFormatPr defaultRowHeight="17.25"/>
  <cols>
    <col min="1" max="1" width="7.5703125" style="4" customWidth="1"/>
    <col min="2" max="2" width="10.28515625" style="4" customWidth="1"/>
    <col min="3" max="3" width="14.85546875" style="4" customWidth="1"/>
    <col min="4" max="4" width="23.28515625" style="4" customWidth="1"/>
    <col min="5" max="5" width="14.85546875" style="4" customWidth="1"/>
    <col min="6" max="6" width="10.7109375" style="4" hidden="1" customWidth="1"/>
    <col min="7" max="7" width="14.28515625" style="4" hidden="1" customWidth="1"/>
    <col min="8" max="8" width="9.85546875" style="4" hidden="1" customWidth="1"/>
    <col min="9" max="10" width="32.42578125" style="4" hidden="1" customWidth="1"/>
    <col min="11" max="12" width="5.7109375" style="4" customWidth="1"/>
    <col min="13" max="13" width="5" style="4" customWidth="1"/>
    <col min="14" max="14" width="6" style="4" customWidth="1"/>
    <col min="15" max="15" width="5.7109375" style="4" customWidth="1"/>
    <col min="16" max="18" width="5.140625" style="4" customWidth="1"/>
    <col min="19" max="19" width="4.85546875" style="4" customWidth="1"/>
    <col min="20" max="20" width="5.5703125" style="4" customWidth="1"/>
    <col min="21" max="21" width="6.42578125" style="4" customWidth="1"/>
    <col min="22" max="22" width="5.140625" style="4" customWidth="1"/>
    <col min="23" max="33" width="5.85546875" style="4" customWidth="1"/>
    <col min="34" max="44" width="5.140625" style="4" customWidth="1"/>
    <col min="45" max="55" width="5.85546875" style="4" customWidth="1"/>
    <col min="56" max="88" width="5.42578125" style="4" customWidth="1"/>
    <col min="89" max="89" width="5.28515625" style="4" customWidth="1"/>
    <col min="90" max="91" width="7.7109375" style="4" customWidth="1"/>
    <col min="92" max="92" width="6.7109375" style="4" customWidth="1"/>
    <col min="93" max="93" width="5.28515625" style="4" customWidth="1"/>
    <col min="94" max="94" width="21.42578125" style="4" customWidth="1"/>
    <col min="95" max="95" width="4.85546875" style="90" customWidth="1"/>
    <col min="96" max="98" width="5.7109375" style="90" customWidth="1"/>
    <col min="99" max="99" width="5.28515625" style="90" customWidth="1"/>
    <col min="100" max="100" width="22.28515625" style="4" customWidth="1"/>
    <col min="101" max="122" width="5.28515625" style="89" customWidth="1"/>
    <col min="123" max="148" width="5.28515625" style="4" customWidth="1"/>
    <col min="149" max="149" width="9.140625" style="4" customWidth="1"/>
    <col min="150" max="151" width="5" style="4" customWidth="1"/>
    <col min="152" max="162" width="5.42578125" style="4" customWidth="1"/>
    <col min="163" max="173" width="5.140625" style="4" customWidth="1"/>
    <col min="174" max="195" width="5.42578125" style="4" customWidth="1"/>
    <col min="196" max="206" width="6" style="4" customWidth="1"/>
    <col min="207" max="211" width="7.7109375" style="4" customWidth="1"/>
    <col min="212" max="212" width="19.42578125" style="4" bestFit="1" customWidth="1"/>
    <col min="213" max="217" width="7.7109375" style="4" customWidth="1"/>
    <col min="218" max="218" width="19.42578125" style="4" bestFit="1" customWidth="1"/>
    <col min="219" max="229" width="4.7109375" style="4" customWidth="1"/>
    <col min="230" max="230" width="5.5703125" style="4" customWidth="1"/>
    <col min="231" max="240" width="4.7109375" style="4" customWidth="1"/>
    <col min="241" max="16384" width="9.140625" style="4"/>
  </cols>
  <sheetData>
    <row r="1" spans="1:240" ht="171.75" customHeight="1">
      <c r="A1" s="1" t="s">
        <v>0</v>
      </c>
      <c r="B1" s="2" t="s">
        <v>2</v>
      </c>
      <c r="C1" s="2" t="s">
        <v>1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224</v>
      </c>
      <c r="I1" s="1" t="s">
        <v>16</v>
      </c>
      <c r="J1" s="1" t="s">
        <v>7</v>
      </c>
      <c r="K1" s="13" t="s">
        <v>17</v>
      </c>
      <c r="L1" s="13" t="s">
        <v>18</v>
      </c>
      <c r="M1" s="14" t="s">
        <v>19</v>
      </c>
      <c r="N1" s="15" t="s">
        <v>20</v>
      </c>
      <c r="O1" s="15" t="s">
        <v>21</v>
      </c>
      <c r="P1" s="16" t="s">
        <v>22</v>
      </c>
      <c r="Q1" s="17" t="s">
        <v>23</v>
      </c>
      <c r="R1" s="17" t="s">
        <v>24</v>
      </c>
      <c r="S1" s="14" t="s">
        <v>25</v>
      </c>
      <c r="T1" s="15" t="s">
        <v>26</v>
      </c>
      <c r="U1" s="15" t="s">
        <v>27</v>
      </c>
      <c r="V1" s="16" t="s">
        <v>28</v>
      </c>
      <c r="W1" s="18" t="s">
        <v>29</v>
      </c>
      <c r="X1" s="19" t="s">
        <v>30</v>
      </c>
      <c r="Y1" s="19" t="s">
        <v>31</v>
      </c>
      <c r="Z1" s="20" t="s">
        <v>32</v>
      </c>
      <c r="AA1" s="21" t="s">
        <v>33</v>
      </c>
      <c r="AB1" s="22" t="s">
        <v>34</v>
      </c>
      <c r="AC1" s="14" t="s">
        <v>35</v>
      </c>
      <c r="AD1" s="15" t="s">
        <v>36</v>
      </c>
      <c r="AE1" s="23" t="s">
        <v>37</v>
      </c>
      <c r="AF1" s="24" t="s">
        <v>38</v>
      </c>
      <c r="AG1" s="25" t="s">
        <v>39</v>
      </c>
      <c r="AH1" s="18" t="s">
        <v>29</v>
      </c>
      <c r="AI1" s="19" t="s">
        <v>40</v>
      </c>
      <c r="AJ1" s="19" t="s">
        <v>41</v>
      </c>
      <c r="AK1" s="20" t="s">
        <v>42</v>
      </c>
      <c r="AL1" s="21" t="s">
        <v>43</v>
      </c>
      <c r="AM1" s="22" t="s">
        <v>44</v>
      </c>
      <c r="AN1" s="14" t="s">
        <v>45</v>
      </c>
      <c r="AO1" s="15" t="s">
        <v>46</v>
      </c>
      <c r="AP1" s="26" t="s">
        <v>47</v>
      </c>
      <c r="AQ1" s="27" t="s">
        <v>48</v>
      </c>
      <c r="AR1" s="28" t="s">
        <v>49</v>
      </c>
      <c r="AS1" s="18" t="s">
        <v>29</v>
      </c>
      <c r="AT1" s="19" t="s">
        <v>50</v>
      </c>
      <c r="AU1" s="19" t="s">
        <v>51</v>
      </c>
      <c r="AV1" s="20" t="s">
        <v>52</v>
      </c>
      <c r="AW1" s="21" t="s">
        <v>53</v>
      </c>
      <c r="AX1" s="22" t="s">
        <v>54</v>
      </c>
      <c r="AY1" s="14" t="s">
        <v>55</v>
      </c>
      <c r="AZ1" s="15" t="s">
        <v>56</v>
      </c>
      <c r="BA1" s="23" t="s">
        <v>57</v>
      </c>
      <c r="BB1" s="24" t="s">
        <v>58</v>
      </c>
      <c r="BC1" s="29" t="s">
        <v>59</v>
      </c>
      <c r="BD1" s="18" t="s">
        <v>29</v>
      </c>
      <c r="BE1" s="19" t="s">
        <v>60</v>
      </c>
      <c r="BF1" s="19" t="s">
        <v>61</v>
      </c>
      <c r="BG1" s="20" t="s">
        <v>62</v>
      </c>
      <c r="BH1" s="21" t="s">
        <v>63</v>
      </c>
      <c r="BI1" s="22" t="s">
        <v>64</v>
      </c>
      <c r="BJ1" s="14" t="s">
        <v>65</v>
      </c>
      <c r="BK1" s="15" t="s">
        <v>66</v>
      </c>
      <c r="BL1" s="23" t="s">
        <v>67</v>
      </c>
      <c r="BM1" s="24" t="s">
        <v>68</v>
      </c>
      <c r="BN1" s="30" t="s">
        <v>69</v>
      </c>
      <c r="BO1" s="18" t="s">
        <v>29</v>
      </c>
      <c r="BP1" s="19" t="s">
        <v>70</v>
      </c>
      <c r="BQ1" s="19" t="s">
        <v>71</v>
      </c>
      <c r="BR1" s="20" t="s">
        <v>72</v>
      </c>
      <c r="BS1" s="21" t="s">
        <v>73</v>
      </c>
      <c r="BT1" s="22" t="s">
        <v>74</v>
      </c>
      <c r="BU1" s="14" t="s">
        <v>75</v>
      </c>
      <c r="BV1" s="15" t="s">
        <v>76</v>
      </c>
      <c r="BW1" s="26" t="s">
        <v>77</v>
      </c>
      <c r="BX1" s="24" t="s">
        <v>78</v>
      </c>
      <c r="BY1" s="31" t="s">
        <v>79</v>
      </c>
      <c r="BZ1" s="18" t="s">
        <v>29</v>
      </c>
      <c r="CA1" s="19" t="s">
        <v>80</v>
      </c>
      <c r="CB1" s="19" t="s">
        <v>81</v>
      </c>
      <c r="CC1" s="20" t="s">
        <v>82</v>
      </c>
      <c r="CD1" s="21" t="s">
        <v>83</v>
      </c>
      <c r="CE1" s="22" t="s">
        <v>84</v>
      </c>
      <c r="CF1" s="14" t="s">
        <v>85</v>
      </c>
      <c r="CG1" s="15" t="s">
        <v>86</v>
      </c>
      <c r="CH1" s="23" t="s">
        <v>87</v>
      </c>
      <c r="CI1" s="24" t="s">
        <v>88</v>
      </c>
      <c r="CJ1" s="29" t="s">
        <v>89</v>
      </c>
      <c r="CK1" s="32" t="s">
        <v>90</v>
      </c>
      <c r="CL1" s="33" t="s">
        <v>91</v>
      </c>
      <c r="CM1" s="33" t="s">
        <v>92</v>
      </c>
      <c r="CN1" s="33" t="s">
        <v>93</v>
      </c>
      <c r="CO1" s="34" t="s">
        <v>94</v>
      </c>
      <c r="CP1" s="35" t="s">
        <v>95</v>
      </c>
      <c r="CQ1" s="36" t="s">
        <v>96</v>
      </c>
      <c r="CR1" s="36" t="s">
        <v>97</v>
      </c>
      <c r="CS1" s="36" t="s">
        <v>98</v>
      </c>
      <c r="CT1" s="36" t="s">
        <v>99</v>
      </c>
      <c r="CU1" s="36" t="s">
        <v>100</v>
      </c>
      <c r="CV1" s="37" t="s">
        <v>101</v>
      </c>
      <c r="CW1" s="38" t="s">
        <v>29</v>
      </c>
      <c r="CX1" s="39" t="s">
        <v>102</v>
      </c>
      <c r="CY1" s="39" t="s">
        <v>103</v>
      </c>
      <c r="CZ1" s="40" t="s">
        <v>104</v>
      </c>
      <c r="DA1" s="41" t="s">
        <v>105</v>
      </c>
      <c r="DB1" s="41" t="s">
        <v>106</v>
      </c>
      <c r="DC1" s="42" t="s">
        <v>107</v>
      </c>
      <c r="DD1" s="43" t="s">
        <v>108</v>
      </c>
      <c r="DE1" s="43" t="s">
        <v>109</v>
      </c>
      <c r="DF1" s="44" t="s">
        <v>110</v>
      </c>
      <c r="DG1" s="44" t="s">
        <v>111</v>
      </c>
      <c r="DH1" s="38" t="s">
        <v>29</v>
      </c>
      <c r="DI1" s="39" t="s">
        <v>112</v>
      </c>
      <c r="DJ1" s="39" t="s">
        <v>113</v>
      </c>
      <c r="DK1" s="40" t="s">
        <v>114</v>
      </c>
      <c r="DL1" s="41" t="s">
        <v>115</v>
      </c>
      <c r="DM1" s="41" t="s">
        <v>116</v>
      </c>
      <c r="DN1" s="42" t="s">
        <v>117</v>
      </c>
      <c r="DO1" s="43" t="s">
        <v>118</v>
      </c>
      <c r="DP1" s="43" t="s">
        <v>119</v>
      </c>
      <c r="DQ1" s="44" t="s">
        <v>120</v>
      </c>
      <c r="DR1" s="44" t="s">
        <v>121</v>
      </c>
      <c r="DS1" s="45" t="s">
        <v>122</v>
      </c>
      <c r="DT1" s="45" t="s">
        <v>123</v>
      </c>
      <c r="DU1" s="42" t="s">
        <v>124</v>
      </c>
      <c r="DV1" s="43" t="s">
        <v>125</v>
      </c>
      <c r="DW1" s="43" t="s">
        <v>126</v>
      </c>
      <c r="DX1" s="44" t="s">
        <v>127</v>
      </c>
      <c r="DY1" s="44" t="s">
        <v>128</v>
      </c>
      <c r="DZ1" s="38" t="s">
        <v>29</v>
      </c>
      <c r="EA1" s="39" t="s">
        <v>129</v>
      </c>
      <c r="EB1" s="39" t="s">
        <v>130</v>
      </c>
      <c r="EC1" s="40" t="s">
        <v>131</v>
      </c>
      <c r="ED1" s="41" t="s">
        <v>132</v>
      </c>
      <c r="EE1" s="41" t="s">
        <v>133</v>
      </c>
      <c r="EF1" s="42" t="s">
        <v>134</v>
      </c>
      <c r="EG1" s="43" t="s">
        <v>135</v>
      </c>
      <c r="EH1" s="43" t="s">
        <v>136</v>
      </c>
      <c r="EI1" s="44" t="s">
        <v>137</v>
      </c>
      <c r="EJ1" s="44" t="s">
        <v>138</v>
      </c>
      <c r="EK1" s="38" t="s">
        <v>29</v>
      </c>
      <c r="EL1" s="39" t="s">
        <v>139</v>
      </c>
      <c r="EM1" s="39" t="s">
        <v>140</v>
      </c>
      <c r="EN1" s="40" t="s">
        <v>141</v>
      </c>
      <c r="EO1" s="41" t="s">
        <v>142</v>
      </c>
      <c r="EP1" s="41" t="s">
        <v>143</v>
      </c>
      <c r="EQ1" s="42" t="s">
        <v>144</v>
      </c>
      <c r="ER1" s="43" t="s">
        <v>145</v>
      </c>
      <c r="ES1" s="43" t="s">
        <v>146</v>
      </c>
      <c r="ET1" s="44" t="s">
        <v>147</v>
      </c>
      <c r="EU1" s="44" t="s">
        <v>148</v>
      </c>
      <c r="EV1" s="38" t="s">
        <v>29</v>
      </c>
      <c r="EW1" s="39" t="s">
        <v>149</v>
      </c>
      <c r="EX1" s="39" t="s">
        <v>150</v>
      </c>
      <c r="EY1" s="40" t="s">
        <v>151</v>
      </c>
      <c r="EZ1" s="41" t="s">
        <v>152</v>
      </c>
      <c r="FA1" s="41" t="s">
        <v>153</v>
      </c>
      <c r="FB1" s="42" t="s">
        <v>154</v>
      </c>
      <c r="FC1" s="43" t="s">
        <v>155</v>
      </c>
      <c r="FD1" s="43" t="s">
        <v>156</v>
      </c>
      <c r="FE1" s="44" t="s">
        <v>157</v>
      </c>
      <c r="FF1" s="44" t="s">
        <v>158</v>
      </c>
      <c r="FG1" s="38" t="s">
        <v>29</v>
      </c>
      <c r="FH1" s="39" t="s">
        <v>159</v>
      </c>
      <c r="FI1" s="39" t="s">
        <v>160</v>
      </c>
      <c r="FJ1" s="40" t="s">
        <v>161</v>
      </c>
      <c r="FK1" s="41" t="s">
        <v>162</v>
      </c>
      <c r="FL1" s="41" t="s">
        <v>163</v>
      </c>
      <c r="FM1" s="42" t="s">
        <v>164</v>
      </c>
      <c r="FN1" s="43" t="s">
        <v>165</v>
      </c>
      <c r="FO1" s="43" t="s">
        <v>166</v>
      </c>
      <c r="FP1" s="44" t="s">
        <v>167</v>
      </c>
      <c r="FQ1" s="44" t="s">
        <v>168</v>
      </c>
      <c r="FR1" s="38" t="s">
        <v>29</v>
      </c>
      <c r="FS1" s="39" t="s">
        <v>169</v>
      </c>
      <c r="FT1" s="39" t="s">
        <v>170</v>
      </c>
      <c r="FU1" s="40" t="s">
        <v>171</v>
      </c>
      <c r="FV1" s="41" t="s">
        <v>172</v>
      </c>
      <c r="FW1" s="41" t="s">
        <v>173</v>
      </c>
      <c r="FX1" s="42" t="s">
        <v>174</v>
      </c>
      <c r="FY1" s="43" t="s">
        <v>175</v>
      </c>
      <c r="FZ1" s="43" t="s">
        <v>176</v>
      </c>
      <c r="GA1" s="44" t="s">
        <v>177</v>
      </c>
      <c r="GB1" s="44" t="s">
        <v>178</v>
      </c>
      <c r="GC1" s="38" t="s">
        <v>29</v>
      </c>
      <c r="GD1" s="39" t="s">
        <v>179</v>
      </c>
      <c r="GE1" s="39" t="s">
        <v>180</v>
      </c>
      <c r="GF1" s="40" t="s">
        <v>181</v>
      </c>
      <c r="GG1" s="41" t="s">
        <v>182</v>
      </c>
      <c r="GH1" s="41" t="s">
        <v>183</v>
      </c>
      <c r="GI1" s="42" t="s">
        <v>184</v>
      </c>
      <c r="GJ1" s="43" t="s">
        <v>185</v>
      </c>
      <c r="GK1" s="43" t="s">
        <v>186</v>
      </c>
      <c r="GL1" s="44" t="s">
        <v>187</v>
      </c>
      <c r="GM1" s="44" t="s">
        <v>188</v>
      </c>
      <c r="GN1" s="38" t="s">
        <v>29</v>
      </c>
      <c r="GO1" s="39" t="s">
        <v>189</v>
      </c>
      <c r="GP1" s="39" t="s">
        <v>190</v>
      </c>
      <c r="GQ1" s="40" t="s">
        <v>191</v>
      </c>
      <c r="GR1" s="41" t="s">
        <v>192</v>
      </c>
      <c r="GS1" s="41" t="s">
        <v>193</v>
      </c>
      <c r="GT1" s="42" t="s">
        <v>194</v>
      </c>
      <c r="GU1" s="43" t="s">
        <v>195</v>
      </c>
      <c r="GV1" s="43" t="s">
        <v>196</v>
      </c>
      <c r="GW1" s="44" t="s">
        <v>197</v>
      </c>
      <c r="GX1" s="44" t="s">
        <v>198</v>
      </c>
      <c r="GY1" s="32" t="s">
        <v>199</v>
      </c>
      <c r="GZ1" s="33" t="s">
        <v>200</v>
      </c>
      <c r="HA1" s="33" t="s">
        <v>201</v>
      </c>
      <c r="HB1" s="33" t="s">
        <v>202</v>
      </c>
      <c r="HC1" s="34" t="s">
        <v>203</v>
      </c>
      <c r="HD1" s="35" t="s">
        <v>204</v>
      </c>
      <c r="HE1" s="36" t="s">
        <v>96</v>
      </c>
      <c r="HF1" s="36" t="s">
        <v>97</v>
      </c>
      <c r="HG1" s="36" t="s">
        <v>98</v>
      </c>
      <c r="HH1" s="36" t="s">
        <v>99</v>
      </c>
      <c r="HI1" s="36" t="s">
        <v>100</v>
      </c>
      <c r="HJ1" s="37" t="s">
        <v>205</v>
      </c>
      <c r="HK1" s="18" t="s">
        <v>29</v>
      </c>
      <c r="HL1" s="19" t="s">
        <v>225</v>
      </c>
      <c r="HM1" s="19" t="s">
        <v>226</v>
      </c>
      <c r="HN1" s="20" t="s">
        <v>227</v>
      </c>
      <c r="HO1" s="21" t="s">
        <v>228</v>
      </c>
      <c r="HP1" s="21" t="s">
        <v>229</v>
      </c>
      <c r="HQ1" s="14" t="s">
        <v>230</v>
      </c>
      <c r="HR1" s="15" t="s">
        <v>231</v>
      </c>
      <c r="HS1" s="15" t="s">
        <v>232</v>
      </c>
      <c r="HT1" s="24" t="s">
        <v>233</v>
      </c>
      <c r="HU1" s="24" t="s">
        <v>234</v>
      </c>
      <c r="HV1" s="18" t="s">
        <v>29</v>
      </c>
      <c r="HW1" s="19" t="s">
        <v>235</v>
      </c>
      <c r="HX1" s="19" t="s">
        <v>236</v>
      </c>
      <c r="HY1" s="20" t="s">
        <v>237</v>
      </c>
      <c r="HZ1" s="21" t="s">
        <v>238</v>
      </c>
      <c r="IA1" s="21" t="s">
        <v>239</v>
      </c>
      <c r="IB1" s="14" t="s">
        <v>240</v>
      </c>
      <c r="IC1" s="15" t="s">
        <v>241</v>
      </c>
      <c r="ID1" s="15" t="s">
        <v>242</v>
      </c>
      <c r="IE1" s="24" t="s">
        <v>243</v>
      </c>
      <c r="IF1" s="29" t="s">
        <v>244</v>
      </c>
    </row>
    <row r="2" spans="1:240" ht="18">
      <c r="A2" s="5">
        <v>1</v>
      </c>
      <c r="B2" s="9" t="s">
        <v>11</v>
      </c>
      <c r="C2" s="10" t="s">
        <v>12</v>
      </c>
      <c r="D2" s="11" t="s">
        <v>13</v>
      </c>
      <c r="E2" s="12" t="s">
        <v>9</v>
      </c>
      <c r="F2" s="46"/>
      <c r="G2" s="47"/>
      <c r="H2" s="6"/>
      <c r="I2" s="48"/>
      <c r="J2" s="48"/>
      <c r="K2" s="49"/>
      <c r="L2" s="50" t="str">
        <f t="shared" ref="L2:L9" si="0">TEXT(K2,"0,0")</f>
        <v>00</v>
      </c>
      <c r="M2" s="51" t="str">
        <f t="shared" ref="M2:M3" si="1">IF(K2&gt;=8.5,"A",IF(K2&gt;=8,"B+",IF(K2&gt;=7,"B",IF(K2&gt;=6.5,"C+",IF(K2&gt;=5.5,"C",IF(K2&gt;=5,"D+",IF(K2&gt;=4,"D","F")))))))</f>
        <v>F</v>
      </c>
      <c r="N2" s="52">
        <f t="shared" ref="N2:N3" si="2">IF(M2="A",4,IF(M2="B+",3.5,IF(M2="B",3,IF(M2="C+",2.5,IF(M2="C",2,IF(M2="D+",1.5,IF(M2="D",1,0)))))))</f>
        <v>0</v>
      </c>
      <c r="O2" s="53" t="str">
        <f t="shared" ref="O2:O9" si="3">TEXT(N2,"0,0")</f>
        <v>00</v>
      </c>
      <c r="P2" s="54">
        <v>2</v>
      </c>
      <c r="Q2" s="55"/>
      <c r="R2" s="50" t="str">
        <f t="shared" ref="R2:R9" si="4">TEXT(Q2,"0,0")</f>
        <v>00</v>
      </c>
      <c r="S2" s="51" t="str">
        <f t="shared" ref="S2:S3" si="5">IF(Q2&gt;=8.5,"A",IF(Q2&gt;=8,"B+",IF(Q2&gt;=7,"B",IF(Q2&gt;=6.5,"C+",IF(Q2&gt;=5.5,"C",IF(Q2&gt;=5,"D+",IF(Q2&gt;=4,"D","F")))))))</f>
        <v>F</v>
      </c>
      <c r="T2" s="52">
        <f t="shared" ref="T2:T3" si="6">IF(S2="A",4,IF(S2="B+",3.5,IF(S2="B",3,IF(S2="C+",2.5,IF(S2="C",2,IF(S2="D+",1.5,IF(S2="D",1,0)))))))</f>
        <v>0</v>
      </c>
      <c r="U2" s="53" t="str">
        <f t="shared" ref="U2:U9" si="7">TEXT(T2,"0,0")</f>
        <v>00</v>
      </c>
      <c r="V2" s="54">
        <v>3</v>
      </c>
      <c r="W2" s="99"/>
      <c r="X2" s="103"/>
      <c r="Y2" s="104"/>
      <c r="Z2" s="59">
        <f t="shared" ref="Z2:Z9" si="8">ROUND((W2*0.4+X2*0.6),1)</f>
        <v>0</v>
      </c>
      <c r="AA2" s="50">
        <f t="shared" ref="AA2:AA9" si="9">ROUND(MAX((W2*0.4+X2*0.6),(W2*0.4+Y2*0.6)),1)</f>
        <v>0</v>
      </c>
      <c r="AB2" s="50" t="str">
        <f t="shared" ref="AB2:AB9" si="10">TEXT(AA2,"0,0")</f>
        <v>00</v>
      </c>
      <c r="AC2" s="51" t="str">
        <f t="shared" ref="AC2:AC9" si="11">IF(AA2&gt;=8.5,"A",IF(AA2&gt;=8,"B+",IF(AA2&gt;=7,"B",IF(AA2&gt;=6.5,"C+",IF(AA2&gt;=5.5,"C",IF(AA2&gt;=5,"D+",IF(AA2&gt;=4,"D","F")))))))</f>
        <v>F</v>
      </c>
      <c r="AD2" s="60">
        <f t="shared" ref="AD2:AD3" si="12">IF(AC2="A",4,IF(AC2="B+",3.5,IF(AC2="B",3,IF(AC2="C+",2.5,IF(AC2="C",2,IF(AC2="D+",1.5,IF(AC2="D",1,0)))))))</f>
        <v>0</v>
      </c>
      <c r="AE2" s="53" t="str">
        <f t="shared" ref="AE2:AE9" si="13">TEXT(AD2,"0,0")</f>
        <v>00</v>
      </c>
      <c r="AF2" s="61">
        <v>4</v>
      </c>
      <c r="AG2" s="62">
        <v>4</v>
      </c>
      <c r="AH2" s="99">
        <v>6</v>
      </c>
      <c r="AI2" s="103">
        <v>5</v>
      </c>
      <c r="AJ2" s="58"/>
      <c r="AK2" s="59">
        <f t="shared" ref="AK2:AK9" si="14">ROUND((AH2*0.4+AI2*0.6),1)</f>
        <v>5.4</v>
      </c>
      <c r="AL2" s="50">
        <f t="shared" ref="AL2:AL9" si="15">ROUND(MAX((AH2*0.4+AI2*0.6),(AH2*0.4+AJ2*0.6)),1)</f>
        <v>5.4</v>
      </c>
      <c r="AM2" s="50" t="str">
        <f t="shared" ref="AM2:AM9" si="16">TEXT(AL2,"0,0")</f>
        <v>05</v>
      </c>
      <c r="AN2" s="51" t="str">
        <f t="shared" ref="AN2:AN3" si="17">IF(AL2&gt;=8.5,"A",IF(AL2&gt;=8,"B+",IF(AL2&gt;=7,"B",IF(AL2&gt;=6.5,"C+",IF(AL2&gt;=5.5,"C",IF(AL2&gt;=5,"D+",IF(AL2&gt;=4,"D","F")))))))</f>
        <v>D+</v>
      </c>
      <c r="AO2" s="60">
        <f t="shared" ref="AO2:AO3" si="18">IF(AN2="A",4,IF(AN2="B+",3.5,IF(AN2="B",3,IF(AN2="C+",2.5,IF(AN2="C",2,IF(AN2="D+",1.5,IF(AN2="D",1,0)))))))</f>
        <v>1.5</v>
      </c>
      <c r="AP2" s="53" t="str">
        <f t="shared" ref="AP2:AP9" si="19">TEXT(AO2,"0,0")</f>
        <v>02</v>
      </c>
      <c r="AQ2" s="63">
        <v>2</v>
      </c>
      <c r="AR2" s="64">
        <v>2</v>
      </c>
      <c r="AS2" s="65"/>
      <c r="AT2" s="57"/>
      <c r="AU2" s="58"/>
      <c r="AV2" s="66">
        <f>ROUND((AS2*0.4+AT2*0.6),1)</f>
        <v>0</v>
      </c>
      <c r="AW2" s="67">
        <f>ROUND(MAX((AS2*0.4+AT2*0.6),(AS2*0.4+AU2*0.6)),1)</f>
        <v>0</v>
      </c>
      <c r="AX2" s="50" t="str">
        <f>TEXT(AW2,"0,0")</f>
        <v>00</v>
      </c>
      <c r="AY2" s="51" t="str">
        <f>IF(AW2&gt;=8.5,"A",IF(AW2&gt;=8,"B+",IF(AW2&gt;=7,"B",IF(AW2&gt;=6.5,"C+",IF(AW2&gt;=5.5,"C",IF(AW2&gt;=5,"D+",IF(AW2&gt;=4,"D","F")))))))</f>
        <v>F</v>
      </c>
      <c r="AZ2" s="60">
        <f>IF(AY2="A",4,IF(AY2="B+",3.5,IF(AY2="B",3,IF(AY2="C+",2.5,IF(AY2="C",2,IF(AY2="D+",1.5,IF(AY2="D",1,0)))))))</f>
        <v>0</v>
      </c>
      <c r="BA2" s="53" t="str">
        <f>TEXT(AZ2,"0,0")</f>
        <v>00</v>
      </c>
      <c r="BB2" s="61">
        <v>3</v>
      </c>
      <c r="BC2" s="62">
        <v>3</v>
      </c>
      <c r="BD2" s="99"/>
      <c r="BE2" s="103"/>
      <c r="BF2" s="104"/>
      <c r="BG2" s="66">
        <f>ROUND((BD2*0.4+BE2*0.6),1)</f>
        <v>0</v>
      </c>
      <c r="BH2" s="67">
        <f>ROUND(MAX((BD2*0.4+BE2*0.6),(BD2*0.4+BF2*0.6)),1)</f>
        <v>0</v>
      </c>
      <c r="BI2" s="50" t="str">
        <f>TEXT(BH2,"0,0")</f>
        <v>00</v>
      </c>
      <c r="BJ2" s="51" t="str">
        <f>IF(BH2&gt;=8.5,"A",IF(BH2&gt;=8,"B+",IF(BH2&gt;=7,"B",IF(BH2&gt;=6.5,"C+",IF(BH2&gt;=5.5,"C",IF(BH2&gt;=5,"D+",IF(BH2&gt;=4,"D","F")))))))</f>
        <v>F</v>
      </c>
      <c r="BK2" s="60">
        <f>IF(BJ2="A",4,IF(BJ2="B+",3.5,IF(BJ2="B",3,IF(BJ2="C+",2.5,IF(BJ2="C",2,IF(BJ2="D+",1.5,IF(BJ2="D",1,0)))))))</f>
        <v>0</v>
      </c>
      <c r="BL2" s="53" t="str">
        <f>TEXT(BK2,"0,0")</f>
        <v>00</v>
      </c>
      <c r="BM2" s="61">
        <v>3</v>
      </c>
      <c r="BN2" s="62">
        <v>3</v>
      </c>
      <c r="BO2" s="99"/>
      <c r="BP2" s="103"/>
      <c r="BQ2" s="104"/>
      <c r="BR2" s="59">
        <f t="shared" ref="BR2:BR9" si="20">ROUND((BO2*0.4+BP2*0.6),1)</f>
        <v>0</v>
      </c>
      <c r="BS2" s="50">
        <f t="shared" ref="BS2:BS9" si="21">ROUND(MAX((BO2*0.4+BP2*0.6),(BO2*0.4+BQ2*0.6)),1)</f>
        <v>0</v>
      </c>
      <c r="BT2" s="50" t="str">
        <f>TEXT(BS2,"0,0")</f>
        <v>00</v>
      </c>
      <c r="BU2" s="51" t="str">
        <f t="shared" ref="BU2:BU9" si="22">IF(BS2&gt;=8.5,"A",IF(BS2&gt;=8,"B+",IF(BS2&gt;=7,"B",IF(BS2&gt;=6.5,"C+",IF(BS2&gt;=5.5,"C",IF(BS2&gt;=5,"D+",IF(BS2&gt;=4,"D","F")))))))</f>
        <v>F</v>
      </c>
      <c r="BV2" s="68">
        <f t="shared" ref="BV2:BV9" si="23">IF(BU2="A",4,IF(BU2="B+",3.5,IF(BU2="B",3,IF(BU2="C+",2.5,IF(BU2="C",2,IF(BU2="D+",1.5,IF(BU2="D",1,0)))))))</f>
        <v>0</v>
      </c>
      <c r="BW2" s="53" t="str">
        <f>TEXT(BV2,"0,0")</f>
        <v>00</v>
      </c>
      <c r="BX2" s="61">
        <v>2</v>
      </c>
      <c r="BY2" s="69">
        <v>2</v>
      </c>
      <c r="BZ2" s="99"/>
      <c r="CA2" s="103"/>
      <c r="CB2" s="104"/>
      <c r="CC2" s="66">
        <f>ROUND((BZ2*0.4+CA2*0.6),1)</f>
        <v>0</v>
      </c>
      <c r="CD2" s="67">
        <f>ROUND(MAX((BZ2*0.4+CA2*0.6),(BZ2*0.4+CB2*0.6)),1)</f>
        <v>0</v>
      </c>
      <c r="CE2" s="50" t="str">
        <f>TEXT(CD2,"0,0")</f>
        <v>00</v>
      </c>
      <c r="CF2" s="51" t="str">
        <f>IF(CD2&gt;=8.5,"A",IF(CD2&gt;=8,"B+",IF(CD2&gt;=7,"B",IF(CD2&gt;=6.5,"C+",IF(CD2&gt;=5.5,"C",IF(CD2&gt;=5,"D+",IF(CD2&gt;=4,"D","F")))))))</f>
        <v>F</v>
      </c>
      <c r="CG2" s="60">
        <f>IF(CF2="A",4,IF(CF2="B+",3.5,IF(CF2="B",3,IF(CF2="C+",2.5,IF(CF2="C",2,IF(CF2="D+",1.5,IF(CF2="D",1,0)))))))</f>
        <v>0</v>
      </c>
      <c r="CH2" s="53" t="str">
        <f>TEXT(CG2,"0,0")</f>
        <v>00</v>
      </c>
      <c r="CI2" s="61">
        <v>3</v>
      </c>
      <c r="CJ2" s="62">
        <v>3</v>
      </c>
      <c r="CK2" s="71">
        <f>AQ2+AF2+BB2+BM2+BX2+CI2</f>
        <v>17</v>
      </c>
      <c r="CL2" s="72">
        <f t="shared" ref="CL2:CL9" si="24">(AL2*AQ2+AA2*AF2+AW2*BB2+BH2*BM2+BS2*BX2+CD2*CI2)/CK2</f>
        <v>0.6352941176470589</v>
      </c>
      <c r="CM2" s="73" t="str">
        <f>TEXT(CL2,"0,00")</f>
        <v>001</v>
      </c>
      <c r="CN2" s="72">
        <f t="shared" ref="CN2:CN9" si="25">(AO2*AQ2+AD2*AF2+AZ2*BB2+BK2*BM2+BV2*BX2+CG2*CI2)/CK2</f>
        <v>0.17647058823529413</v>
      </c>
      <c r="CO2" s="73" t="str">
        <f>TEXT(CN2,"0,00")</f>
        <v>000</v>
      </c>
      <c r="CP2" s="74" t="str">
        <f>IF(AND(CN2&lt;0.8),"Cảnh báo KQHT","Lên lớp")</f>
        <v>Cảnh báo KQHT</v>
      </c>
      <c r="CQ2" s="74">
        <f t="shared" ref="CQ2:CQ9" si="26">CJ2+BY2+BN2+BC2+AG2+AR2</f>
        <v>17</v>
      </c>
      <c r="CR2" s="72">
        <f t="shared" ref="CR2:CR9" si="27">(AL2*AR2+AA2*AG2+AW2*BC2+BH2*BN2+BS2*BY2+CD2*CJ2)/CQ2</f>
        <v>0.6352941176470589</v>
      </c>
      <c r="CS2" s="74" t="str">
        <f>TEXT(CR2,"0,00")</f>
        <v>001</v>
      </c>
      <c r="CT2" s="75">
        <f t="shared" ref="CT2:CT9" si="28">(AO2*AR2+AD2*AG2+AZ2*BC2+BK2*BN2+BV2*BY2+CG2*CJ2)/CQ2</f>
        <v>0.17647058823529413</v>
      </c>
      <c r="CU2" s="74" t="str">
        <f>TEXT(CT2,"0,00")</f>
        <v>000</v>
      </c>
      <c r="CV2" s="7" t="str">
        <f t="shared" ref="CV2:CV4" si="29">IF(AND(CT2&lt;1.2),"Cảnh báo KQHT","Lên lớp")</f>
        <v>Cảnh báo KQHT</v>
      </c>
      <c r="CW2" s="76">
        <v>6</v>
      </c>
      <c r="CX2" s="74">
        <v>7</v>
      </c>
      <c r="CY2" s="74"/>
      <c r="CZ2" s="77">
        <f>ROUND((CW2*0.4+CX2*0.6),1)</f>
        <v>6.6</v>
      </c>
      <c r="DA2" s="78">
        <f>ROUND(MAX((CW2*0.4+CX2*0.6),(CW2*0.4+CY2*0.6)),1)</f>
        <v>6.6</v>
      </c>
      <c r="DB2" s="79" t="str">
        <f>TEXT(DA2,"0,0")</f>
        <v>07</v>
      </c>
      <c r="DC2" s="80" t="str">
        <f>IF(DA2&gt;=8.5,"A",IF(DA2&gt;=8,"B+",IF(DA2&gt;=7,"B",IF(DA2&gt;=6.5,"C+",IF(DA2&gt;=5.5,"C",IF(DA2&gt;=5,"D+",IF(DA2&gt;=4,"D","F")))))))</f>
        <v>C+</v>
      </c>
      <c r="DD2" s="79">
        <f>IF(DC2="A",4,IF(DC2="B+",3.5,IF(DC2="B",3,IF(DC2="C+",2.5,IF(DC2="C",2,IF(DC2="D+",1.5,IF(DC2="D",1,0)))))))</f>
        <v>2.5</v>
      </c>
      <c r="DE2" s="79" t="str">
        <f>TEXT(DD2,"0,0")</f>
        <v>03</v>
      </c>
      <c r="DF2" s="81"/>
      <c r="DG2" s="82"/>
      <c r="DH2" s="83">
        <v>6</v>
      </c>
      <c r="DI2" s="84">
        <v>9</v>
      </c>
      <c r="DJ2" s="84"/>
      <c r="DK2" s="66">
        <f>ROUND((DH2*0.4+DI2*0.6),1)</f>
        <v>7.8</v>
      </c>
      <c r="DL2" s="67">
        <f>ROUND(MAX((DH2*0.4+DI2*0.6),(DH2*0.4+DJ2*0.6)),1)</f>
        <v>7.8</v>
      </c>
      <c r="DM2" s="67"/>
      <c r="DN2" s="51" t="str">
        <f>IF(DL2&gt;=8.5,"A",IF(DL2&gt;=8,"B+",IF(DL2&gt;=7,"B",IF(DL2&gt;=6.5,"C+",IF(DL2&gt;=5.5,"C",IF(DL2&gt;=5,"D+",IF(DL2&gt;=4,"D","F")))))))</f>
        <v>B</v>
      </c>
      <c r="DO2" s="60">
        <f>IF(DN2="A",4,IF(DN2="B+",3.5,IF(DN2="B",3,IF(DN2="C+",2.5,IF(DN2="C",2,IF(DN2="D+",1.5,IF(DN2="D",1,0)))))))</f>
        <v>3</v>
      </c>
      <c r="DP2" s="60" t="str">
        <f>TEXT(DO2,"0,0")</f>
        <v>03</v>
      </c>
      <c r="DQ2" s="81"/>
      <c r="DR2" s="82"/>
      <c r="DS2" s="85">
        <f t="shared" ref="DS2:DS9" si="30">(DA2+DL2)/2</f>
        <v>7.1999999999999993</v>
      </c>
      <c r="DT2" s="67"/>
      <c r="DU2" s="51" t="str">
        <f>IF(DS2&gt;=8.5,"A",IF(DS2&gt;=8,"B+",IF(DS2&gt;=7,"B",IF(DS2&gt;=6.5,"C+",IF(DS2&gt;=5.5,"C",IF(DS2&gt;=5,"D+",IF(DS2&gt;=4,"D","F")))))))</f>
        <v>B</v>
      </c>
      <c r="DV2" s="60">
        <f>IF(DU2="A",4,IF(DU2="B+",3.5,IF(DU2="B",3,IF(DU2="C+",2.5,IF(DU2="C",2,IF(DU2="D+",1.5,IF(DU2="D",1,0)))))))</f>
        <v>3</v>
      </c>
      <c r="DW2" s="60" t="str">
        <f>TEXT(DV2,"0,0")</f>
        <v>03</v>
      </c>
      <c r="DX2" s="63">
        <v>3</v>
      </c>
      <c r="DY2" s="86">
        <v>3</v>
      </c>
      <c r="DZ2" s="76">
        <v>5</v>
      </c>
      <c r="EA2" s="74">
        <v>7</v>
      </c>
      <c r="EB2" s="74"/>
      <c r="EC2" s="77">
        <f>ROUND((DZ2*0.4+EA2*0.6),1)</f>
        <v>6.2</v>
      </c>
      <c r="ED2" s="78">
        <f>ROUND(MAX((DZ2*0.4+EA2*0.6),(DZ2*0.4+EB2*0.6)),1)</f>
        <v>6.2</v>
      </c>
      <c r="EE2" s="79" t="str">
        <f>TEXT(ED2,"0,0")</f>
        <v>06</v>
      </c>
      <c r="EF2" s="80" t="str">
        <f>IF(ED2&gt;=8.5,"A",IF(ED2&gt;=8,"B+",IF(ED2&gt;=7,"B",IF(ED2&gt;=6.5,"C+",IF(ED2&gt;=5.5,"C",IF(ED2&gt;=5,"D+",IF(ED2&gt;=4,"D","F")))))))</f>
        <v>C</v>
      </c>
      <c r="EG2" s="79">
        <f>IF(EF2="A",4,IF(EF2="B+",3.5,IF(EF2="B",3,IF(EF2="C+",2.5,IF(EF2="C",2,IF(EF2="D+",1.5,IF(EF2="D",1,0)))))))</f>
        <v>2</v>
      </c>
      <c r="EH2" s="79" t="str">
        <f>TEXT(EG2,"0,0")</f>
        <v>02</v>
      </c>
      <c r="EI2" s="81">
        <v>3</v>
      </c>
      <c r="EJ2" s="82">
        <v>3</v>
      </c>
      <c r="EK2" s="106">
        <v>0.7</v>
      </c>
      <c r="EL2" s="107"/>
      <c r="EM2" s="107"/>
      <c r="EN2" s="77">
        <f>ROUND((EK2*0.4+EL2*0.6),1)</f>
        <v>0.3</v>
      </c>
      <c r="EO2" s="78">
        <f>ROUND(MAX((EK2*0.4+EL2*0.6),(EK2*0.4+EM2*0.6)),1)</f>
        <v>0.3</v>
      </c>
      <c r="EP2" s="79" t="str">
        <f>TEXT(EO2,"0,0")</f>
        <v>00</v>
      </c>
      <c r="EQ2" s="80" t="str">
        <f>IF(EO2&gt;=8.5,"A",IF(EO2&gt;=8,"B+",IF(EO2&gt;=7,"B",IF(EO2&gt;=6.5,"C+",IF(EO2&gt;=5.5,"C",IF(EO2&gt;=5,"D+",IF(EO2&gt;=4,"D","F")))))))</f>
        <v>F</v>
      </c>
      <c r="ER2" s="79">
        <f>IF(EQ2="A",4,IF(EQ2="B+",3.5,IF(EQ2="B",3,IF(EQ2="C+",2.5,IF(EQ2="C",2,IF(EQ2="D+",1.5,IF(EQ2="D",1,0)))))))</f>
        <v>0</v>
      </c>
      <c r="ES2" s="79" t="str">
        <f>TEXT(ER2,"0,0")</f>
        <v>00</v>
      </c>
      <c r="ET2" s="81">
        <v>3</v>
      </c>
      <c r="EU2" s="82">
        <v>3</v>
      </c>
      <c r="EV2" s="76">
        <v>6.3</v>
      </c>
      <c r="EW2" s="74">
        <v>8</v>
      </c>
      <c r="EX2" s="74"/>
      <c r="EY2" s="77">
        <f>ROUND((EV2*0.4+EW2*0.6),1)</f>
        <v>7.3</v>
      </c>
      <c r="EZ2" s="78">
        <f>ROUND(MAX((EV2*0.4+EW2*0.6),(EV2*0.4+EX2*0.6)),1)</f>
        <v>7.3</v>
      </c>
      <c r="FA2" s="79" t="str">
        <f>TEXT(EZ2,"0,0")</f>
        <v>07</v>
      </c>
      <c r="FB2" s="80" t="str">
        <f>IF(EZ2&gt;=8.5,"A",IF(EZ2&gt;=8,"B+",IF(EZ2&gt;=7,"B",IF(EZ2&gt;=6.5,"C+",IF(EZ2&gt;=5.5,"C",IF(EZ2&gt;=5,"D+",IF(EZ2&gt;=4,"D","F")))))))</f>
        <v>B</v>
      </c>
      <c r="FC2" s="79">
        <f>IF(FB2="A",4,IF(FB2="B+",3.5,IF(FB2="B",3,IF(FB2="C+",2.5,IF(FB2="C",2,IF(FB2="D+",1.5,IF(FB2="D",1,0)))))))</f>
        <v>3</v>
      </c>
      <c r="FD2" s="79" t="str">
        <f>TEXT(FC2,"0,0")</f>
        <v>03</v>
      </c>
      <c r="FE2" s="81">
        <v>2</v>
      </c>
      <c r="FF2" s="82">
        <v>2</v>
      </c>
      <c r="FG2" s="96">
        <v>6.9</v>
      </c>
      <c r="FH2" s="97">
        <v>7</v>
      </c>
      <c r="FI2" s="97"/>
      <c r="FJ2" s="77">
        <f>ROUND((FG2*0.4+FH2*0.6),1)</f>
        <v>7</v>
      </c>
      <c r="FK2" s="78">
        <f>ROUND(MAX((FG2*0.4+FH2*0.6),(FG2*0.4+FI2*0.6)),1)</f>
        <v>7</v>
      </c>
      <c r="FL2" s="79" t="str">
        <f>TEXT(FK2,"0,0")</f>
        <v>07</v>
      </c>
      <c r="FM2" s="80" t="str">
        <f>IF(FK2&gt;=8.5,"A",IF(FK2&gt;=8,"B+",IF(FK2&gt;=7,"B",IF(FK2&gt;=6.5,"C+",IF(FK2&gt;=5.5,"C",IF(FK2&gt;=5,"D+",IF(FK2&gt;=4,"D","F")))))))</f>
        <v>B</v>
      </c>
      <c r="FN2" s="79">
        <f>IF(FM2="A",4,IF(FM2="B+",3.5,IF(FM2="B",3,IF(FM2="C+",2.5,IF(FM2="C",2,IF(FM2="D+",1.5,IF(FM2="D",1,0)))))))</f>
        <v>3</v>
      </c>
      <c r="FO2" s="79" t="str">
        <f>TEXT(FN2,"0,0")</f>
        <v>03</v>
      </c>
      <c r="FP2" s="81">
        <v>3</v>
      </c>
      <c r="FQ2" s="82">
        <v>3</v>
      </c>
      <c r="FR2" s="83">
        <v>6.9</v>
      </c>
      <c r="FS2" s="74">
        <v>8</v>
      </c>
      <c r="FT2" s="74"/>
      <c r="FU2" s="77">
        <f>ROUND((FR2*0.4+FS2*0.6),1)</f>
        <v>7.6</v>
      </c>
      <c r="FV2" s="78">
        <f>ROUND(MAX((FR2*0.4+FS2*0.6),(FR2*0.4+FT2*0.6)),1)</f>
        <v>7.6</v>
      </c>
      <c r="FW2" s="79" t="str">
        <f>TEXT(FV2,"0,0")</f>
        <v>08</v>
      </c>
      <c r="FX2" s="80" t="str">
        <f>IF(FV2&gt;=8.5,"A",IF(FV2&gt;=8,"B+",IF(FV2&gt;=7,"B",IF(FV2&gt;=6.5,"C+",IF(FV2&gt;=5.5,"C",IF(FV2&gt;=5,"D+",IF(FV2&gt;=4,"D","F")))))))</f>
        <v>B</v>
      </c>
      <c r="FY2" s="79">
        <f>IF(FX2="A",4,IF(FX2="B+",3.5,IF(FX2="B",3,IF(FX2="C+",2.5,IF(FX2="C",2,IF(FX2="D+",1.5,IF(FX2="D",1,0)))))))</f>
        <v>3</v>
      </c>
      <c r="FZ2" s="79" t="str">
        <f>TEXT(FY2,"0,0")</f>
        <v>03</v>
      </c>
      <c r="GA2" s="81">
        <v>2</v>
      </c>
      <c r="GB2" s="82">
        <v>2</v>
      </c>
      <c r="GC2" s="76">
        <v>7.3</v>
      </c>
      <c r="GD2" s="74">
        <v>9</v>
      </c>
      <c r="GE2" s="74"/>
      <c r="GF2" s="77">
        <f>ROUND((GC2*0.4+GD2*0.6),1)</f>
        <v>8.3000000000000007</v>
      </c>
      <c r="GG2" s="78">
        <f>ROUND(MAX((GC2*0.4+GD2*0.6),(GC2*0.4+GE2*0.6)),1)</f>
        <v>8.3000000000000007</v>
      </c>
      <c r="GH2" s="79" t="str">
        <f>TEXT(GG2,"0,0")</f>
        <v>08</v>
      </c>
      <c r="GI2" s="80" t="str">
        <f>IF(GG2&gt;=8.5,"A",IF(GG2&gt;=8,"B+",IF(GG2&gt;=7,"B",IF(GG2&gt;=6.5,"C+",IF(GG2&gt;=5.5,"C",IF(GG2&gt;=5,"D+",IF(GG2&gt;=4,"D","F")))))))</f>
        <v>B+</v>
      </c>
      <c r="GJ2" s="79">
        <f>IF(GI2="A",4,IF(GI2="B+",3.5,IF(GI2="B",3,IF(GI2="C+",2.5,IF(GI2="C",2,IF(GI2="D+",1.5,IF(GI2="D",1,0)))))))</f>
        <v>3.5</v>
      </c>
      <c r="GK2" s="79" t="str">
        <f>TEXT(GJ2,"0,0")</f>
        <v>04</v>
      </c>
      <c r="GL2" s="81">
        <v>2</v>
      </c>
      <c r="GM2" s="82">
        <v>2</v>
      </c>
      <c r="GN2" s="96">
        <v>5</v>
      </c>
      <c r="GO2" s="97">
        <v>1</v>
      </c>
      <c r="GP2" s="97">
        <v>2</v>
      </c>
      <c r="GQ2" s="77">
        <f>ROUND((GN2*0.4+GO2*0.6),1)</f>
        <v>2.6</v>
      </c>
      <c r="GR2" s="78">
        <f>ROUND(MAX((GN2*0.4+GO2*0.6),(GN2*0.4+GP2*0.6)),1)</f>
        <v>3.2</v>
      </c>
      <c r="GS2" s="79" t="str">
        <f>TEXT(GR2,"0,0")</f>
        <v>03</v>
      </c>
      <c r="GT2" s="80" t="str">
        <f>IF(GR2&gt;=8.5,"A",IF(GR2&gt;=8,"B+",IF(GR2&gt;=7,"B",IF(GR2&gt;=6.5,"C+",IF(GR2&gt;=5.5,"C",IF(GR2&gt;=5,"D+",IF(GR2&gt;=4,"D","F")))))))</f>
        <v>F</v>
      </c>
      <c r="GU2" s="79">
        <f>IF(GT2="A",4,IF(GT2="B+",3.5,IF(GT2="B",3,IF(GT2="C+",2.5,IF(GT2="C",2,IF(GT2="D+",1.5,IF(GT2="D",1,0)))))))</f>
        <v>0</v>
      </c>
      <c r="GV2" s="79" t="str">
        <f>TEXT(GU2,"0,0")</f>
        <v>00</v>
      </c>
      <c r="GW2" s="81">
        <v>2</v>
      </c>
      <c r="GX2" s="82">
        <v>2</v>
      </c>
      <c r="GY2" s="71">
        <f>DX2+EI2+FE2+ET2+FP2+GA2+GL2+GW2</f>
        <v>20</v>
      </c>
      <c r="GZ2" s="72">
        <f>(DS2*DX2+ED2*EI2+EZ2*FE2+EO2*ET2+FK2*FP2+FV2*GA2+GG2*GL2+GR2*GW2)/GY2</f>
        <v>5.7450000000000001</v>
      </c>
      <c r="HA2" s="73" t="str">
        <f>TEXT(GZ2,"0,00")</f>
        <v>006</v>
      </c>
      <c r="HB2" s="72">
        <f>(DV2*DX2+EG2*EI2+FC2*FE2+ER2*ET2+FN2*FP2+FY2*GA2+GJ2*GL2+GU2*GW2)/GY2</f>
        <v>2.15</v>
      </c>
      <c r="HC2" s="73" t="str">
        <f>TEXT(HB2,"0,00")</f>
        <v>002</v>
      </c>
      <c r="HD2" s="74" t="str">
        <f>IF(AND(HB2&lt;1),"Cảnh báo KQHT","Lên lớp")</f>
        <v>Lên lớp</v>
      </c>
      <c r="HE2" s="74">
        <f>DY2+EJ2+GX2+GM2+GB2+FQ2+EU2+FF2</f>
        <v>20</v>
      </c>
      <c r="HF2" s="72">
        <f>(DS2*DY2+ED2*EJ2+EZ2*FF2+EO2*EU2+FK2*FQ2+FV2*GB2+GG2*GM2+GR2*GX2)/HE2</f>
        <v>5.7450000000000001</v>
      </c>
      <c r="HG2" s="74" t="str">
        <f>TEXT(HF2,"0,00")</f>
        <v>006</v>
      </c>
      <c r="HH2" s="75">
        <f>(DV2*DY2+EG2*EJ2+FC2*FF2+ER2*EU2+FN2*FQ2+FY2*GB2+GJ2*GM2+GU2*GX2)/HE2</f>
        <v>2.15</v>
      </c>
      <c r="HI2" s="74" t="str">
        <f>TEXT(HH2,"0,00")</f>
        <v>002</v>
      </c>
      <c r="HJ2" s="7" t="str">
        <f t="shared" ref="HJ2:HJ9" si="31">IF(AND(HH2&lt;1.2),"Cảnh báo KQHT","Lên lớp")</f>
        <v>Lên lớp</v>
      </c>
      <c r="HK2" s="65">
        <v>6</v>
      </c>
      <c r="HL2" s="57"/>
      <c r="HM2" s="58"/>
      <c r="HN2" s="66">
        <f>ROUND((HK2*0.4+HL2*0.6),1)</f>
        <v>2.4</v>
      </c>
      <c r="HO2" s="110">
        <f>ROUND(MAX((HK2*0.4+HL2*0.6),(HK2*0.4+HM2*0.6)),1)</f>
        <v>2.4</v>
      </c>
      <c r="HP2" s="50" t="str">
        <f>TEXT(HO2,"0.0")</f>
        <v>2.4</v>
      </c>
      <c r="HQ2" s="111" t="str">
        <f>IF(HO2&gt;=8.5,"A",IF(HO2&gt;=8,"B+",IF(HO2&gt;=7,"B",IF(HO2&gt;=6.5,"C+",IF(HO2&gt;=5.5,"C",IF(HO2&gt;=5,"D+",IF(HO2&gt;=4,"D","F")))))))</f>
        <v>F</v>
      </c>
      <c r="HR2" s="112">
        <f>IF(HQ2="A",4,IF(HQ2="B+",3.5,IF(HQ2="B",3,IF(HQ2="C+",2.5,IF(HQ2="C",2,IF(HQ2="D+",1.5,IF(HQ2="D",1,0)))))))</f>
        <v>0</v>
      </c>
      <c r="HS2" s="113" t="str">
        <f>TEXT(HR2,"0.0")</f>
        <v>0.0</v>
      </c>
      <c r="HT2" s="61">
        <v>3</v>
      </c>
      <c r="HU2" s="62">
        <v>3</v>
      </c>
      <c r="HV2" s="65"/>
      <c r="HW2" s="57"/>
      <c r="HX2" s="58"/>
      <c r="HY2" s="66">
        <f>ROUND((HV2*0.4+HW2*0.6),1)</f>
        <v>0</v>
      </c>
      <c r="HZ2" s="110">
        <f>ROUND(MAX((HV2*0.4+HW2*0.6),(HV2*0.4+HX2*0.6)),1)</f>
        <v>0</v>
      </c>
      <c r="IA2" s="50" t="str">
        <f>TEXT(HZ2,"0.0")</f>
        <v>0.0</v>
      </c>
      <c r="IB2" s="111" t="str">
        <f>IF(HZ2&gt;=8.5,"A",IF(HZ2&gt;=8,"B+",IF(HZ2&gt;=7,"B",IF(HZ2&gt;=6.5,"C+",IF(HZ2&gt;=5.5,"C",IF(HZ2&gt;=5,"D+",IF(HZ2&gt;=4,"D","F")))))))</f>
        <v>F</v>
      </c>
      <c r="IC2" s="112">
        <f>IF(IB2="A",4,IF(IB2="B+",3.5,IF(IB2="B",3,IF(IB2="C+",2.5,IF(IB2="C",2,IF(IB2="D+",1.5,IF(IB2="D",1,0)))))))</f>
        <v>0</v>
      </c>
      <c r="ID2" s="113" t="str">
        <f>TEXT(IC2,"0.0")</f>
        <v>0.0</v>
      </c>
      <c r="IE2" s="61">
        <v>1</v>
      </c>
      <c r="IF2" s="62">
        <v>1</v>
      </c>
    </row>
    <row r="3" spans="1:240" ht="18">
      <c r="A3" s="5">
        <v>2</v>
      </c>
      <c r="B3" s="9" t="s">
        <v>11</v>
      </c>
      <c r="C3" s="10" t="s">
        <v>14</v>
      </c>
      <c r="D3" s="11" t="s">
        <v>15</v>
      </c>
      <c r="E3" s="12" t="s">
        <v>10</v>
      </c>
      <c r="F3" s="87"/>
      <c r="G3" s="47"/>
      <c r="H3" s="6"/>
      <c r="I3" s="48"/>
      <c r="J3" s="48"/>
      <c r="K3" s="49"/>
      <c r="L3" s="50" t="str">
        <f t="shared" si="0"/>
        <v>00</v>
      </c>
      <c r="M3" s="51" t="str">
        <f t="shared" si="1"/>
        <v>F</v>
      </c>
      <c r="N3" s="52">
        <f t="shared" si="2"/>
        <v>0</v>
      </c>
      <c r="O3" s="53" t="str">
        <f t="shared" si="3"/>
        <v>00</v>
      </c>
      <c r="P3" s="54">
        <v>2</v>
      </c>
      <c r="Q3" s="55"/>
      <c r="R3" s="50" t="str">
        <f t="shared" si="4"/>
        <v>00</v>
      </c>
      <c r="S3" s="51" t="str">
        <f t="shared" si="5"/>
        <v>F</v>
      </c>
      <c r="T3" s="52">
        <f t="shared" si="6"/>
        <v>0</v>
      </c>
      <c r="U3" s="53" t="str">
        <f t="shared" si="7"/>
        <v>00</v>
      </c>
      <c r="V3" s="54">
        <v>3</v>
      </c>
      <c r="W3" s="99">
        <v>9.3000000000000007</v>
      </c>
      <c r="X3" s="103">
        <v>8</v>
      </c>
      <c r="Y3" s="104"/>
      <c r="Z3" s="59">
        <f t="shared" si="8"/>
        <v>8.5</v>
      </c>
      <c r="AA3" s="50">
        <f t="shared" si="9"/>
        <v>8.5</v>
      </c>
      <c r="AB3" s="50" t="str">
        <f t="shared" si="10"/>
        <v>09</v>
      </c>
      <c r="AC3" s="51" t="str">
        <f t="shared" si="11"/>
        <v>A</v>
      </c>
      <c r="AD3" s="60">
        <f t="shared" si="12"/>
        <v>4</v>
      </c>
      <c r="AE3" s="53" t="str">
        <f t="shared" si="13"/>
        <v>04</v>
      </c>
      <c r="AF3" s="61">
        <v>4</v>
      </c>
      <c r="AG3" s="62">
        <v>4</v>
      </c>
      <c r="AH3" s="99"/>
      <c r="AI3" s="103"/>
      <c r="AJ3" s="58"/>
      <c r="AK3" s="59">
        <f t="shared" si="14"/>
        <v>0</v>
      </c>
      <c r="AL3" s="50">
        <f t="shared" si="15"/>
        <v>0</v>
      </c>
      <c r="AM3" s="50" t="str">
        <f t="shared" si="16"/>
        <v>00</v>
      </c>
      <c r="AN3" s="51" t="str">
        <f t="shared" si="17"/>
        <v>F</v>
      </c>
      <c r="AO3" s="60">
        <f t="shared" si="18"/>
        <v>0</v>
      </c>
      <c r="AP3" s="53" t="str">
        <f t="shared" si="19"/>
        <v>00</v>
      </c>
      <c r="AQ3" s="63">
        <v>2</v>
      </c>
      <c r="AR3" s="64">
        <v>2</v>
      </c>
      <c r="AS3" s="65"/>
      <c r="AT3" s="57"/>
      <c r="AU3" s="58"/>
      <c r="AV3" s="59">
        <f t="shared" ref="AV3:AV9" si="32">ROUND((AS3*0.4+AT3*0.6),1)</f>
        <v>0</v>
      </c>
      <c r="AW3" s="50">
        <f t="shared" ref="AW3:AW9" si="33">ROUND(MAX((AS3*0.4+AT3*0.6),(AS3*0.4+AU3*0.6)),1)</f>
        <v>0</v>
      </c>
      <c r="AX3" s="50" t="str">
        <f t="shared" ref="AX3:AX9" si="34">TEXT(AW3,"0,0")</f>
        <v>00</v>
      </c>
      <c r="AY3" s="51" t="str">
        <f t="shared" ref="AY3:AY9" si="35">IF(AW3&gt;=8.5,"A",IF(AW3&gt;=8,"B+",IF(AW3&gt;=7,"B",IF(AW3&gt;=6.5,"C+",IF(AW3&gt;=5.5,"C",IF(AW3&gt;=5,"D+",IF(AW3&gt;=4,"D","F")))))))</f>
        <v>F</v>
      </c>
      <c r="AZ3" s="60">
        <f t="shared" ref="AZ3" si="36">IF(AY3="A",4,IF(AY3="B+",3.5,IF(AY3="B",3,IF(AY3="C+",2.5,IF(AY3="C",2,IF(AY3="D+",1.5,IF(AY3="D",1,0)))))))</f>
        <v>0</v>
      </c>
      <c r="BA3" s="53" t="str">
        <f t="shared" ref="BA3:BA9" si="37">TEXT(AZ3,"0,0")</f>
        <v>00</v>
      </c>
      <c r="BB3" s="61">
        <v>3</v>
      </c>
      <c r="BC3" s="62">
        <v>3</v>
      </c>
      <c r="BD3" s="99">
        <v>7.2</v>
      </c>
      <c r="BE3" s="103">
        <v>0</v>
      </c>
      <c r="BF3" s="104">
        <v>9</v>
      </c>
      <c r="BG3" s="59">
        <f>ROUND((BD3*0.4+BE3*0.6),1)</f>
        <v>2.9</v>
      </c>
      <c r="BH3" s="50">
        <f>ROUND(MAX((BD3*0.4+BE3*0.6),(BD3*0.4+BF3*0.6)),1)</f>
        <v>8.3000000000000007</v>
      </c>
      <c r="BI3" s="50" t="str">
        <f t="shared" ref="BI3:BI9" si="38">TEXT(BH3,"0,0")</f>
        <v>08</v>
      </c>
      <c r="BJ3" s="51" t="str">
        <f t="shared" ref="BJ3" si="39">IF(BH3&gt;=8.5,"A",IF(BH3&gt;=8,"B+",IF(BH3&gt;=7,"B",IF(BH3&gt;=6.5,"C+",IF(BH3&gt;=5.5,"C",IF(BH3&gt;=5,"D+",IF(BH3&gt;=4,"D","F")))))))</f>
        <v>B+</v>
      </c>
      <c r="BK3" s="60">
        <f t="shared" ref="BK3" si="40">IF(BJ3="A",4,IF(BJ3="B+",3.5,IF(BJ3="B",3,IF(BJ3="C+",2.5,IF(BJ3="C",2,IF(BJ3="D+",1.5,IF(BJ3="D",1,0)))))))</f>
        <v>3.5</v>
      </c>
      <c r="BL3" s="53" t="str">
        <f t="shared" ref="BL3:BL9" si="41">TEXT(BK3,"0,0")</f>
        <v>04</v>
      </c>
      <c r="BM3" s="61">
        <v>3</v>
      </c>
      <c r="BN3" s="62">
        <v>3</v>
      </c>
      <c r="BO3" s="99"/>
      <c r="BP3" s="103"/>
      <c r="BQ3" s="104"/>
      <c r="BR3" s="59">
        <f t="shared" si="20"/>
        <v>0</v>
      </c>
      <c r="BS3" s="50">
        <f t="shared" si="21"/>
        <v>0</v>
      </c>
      <c r="BT3" s="50" t="str">
        <f t="shared" ref="BT3:BT9" si="42">TEXT(BS3,"0,0")</f>
        <v>00</v>
      </c>
      <c r="BU3" s="51" t="str">
        <f t="shared" si="22"/>
        <v>F</v>
      </c>
      <c r="BV3" s="68">
        <f t="shared" si="23"/>
        <v>0</v>
      </c>
      <c r="BW3" s="53" t="str">
        <f t="shared" ref="BW3:BW9" si="43">TEXT(BV3,"0,0")</f>
        <v>00</v>
      </c>
      <c r="BX3" s="61"/>
      <c r="BY3" s="69"/>
      <c r="BZ3" s="99"/>
      <c r="CA3" s="103"/>
      <c r="CB3" s="104"/>
      <c r="CC3" s="59">
        <f>ROUND((BZ3*0.4+CA3*0.6),1)</f>
        <v>0</v>
      </c>
      <c r="CD3" s="50">
        <f>ROUND(MAX((BZ3*0.4+CA3*0.6),(BZ3*0.4+CB3*0.6)),1)</f>
        <v>0</v>
      </c>
      <c r="CE3" s="50" t="str">
        <f t="shared" ref="CE3:CE9" si="44">TEXT(CD3,"0,0")</f>
        <v>00</v>
      </c>
      <c r="CF3" s="51" t="str">
        <f t="shared" ref="CF3" si="45">IF(CD3&gt;=8.5,"A",IF(CD3&gt;=8,"B+",IF(CD3&gt;=7,"B",IF(CD3&gt;=6.5,"C+",IF(CD3&gt;=5.5,"C",IF(CD3&gt;=5,"D+",IF(CD3&gt;=4,"D","F")))))))</f>
        <v>F</v>
      </c>
      <c r="CG3" s="60">
        <f t="shared" ref="CG3" si="46">IF(CF3="A",4,IF(CF3="B+",3.5,IF(CF3="B",3,IF(CF3="C+",2.5,IF(CF3="C",2,IF(CF3="D+",1.5,IF(CF3="D",1,0)))))))</f>
        <v>0</v>
      </c>
      <c r="CH3" s="53" t="str">
        <f t="shared" ref="CH3:CH9" si="47">TEXT(CG3,"0,0")</f>
        <v>00</v>
      </c>
      <c r="CI3" s="61">
        <v>3</v>
      </c>
      <c r="CJ3" s="62">
        <v>3</v>
      </c>
      <c r="CK3" s="71">
        <f t="shared" ref="CK3:CK9" si="48">AQ3+BB3+BM3+BX3+CI3+AF3</f>
        <v>15</v>
      </c>
      <c r="CL3" s="72">
        <f t="shared" si="24"/>
        <v>3.9266666666666672</v>
      </c>
      <c r="CM3" s="73" t="str">
        <f t="shared" ref="CM3:CM35" si="49">TEXT(CL3,"0,00")</f>
        <v>004</v>
      </c>
      <c r="CN3" s="72">
        <f t="shared" si="25"/>
        <v>1.7666666666666666</v>
      </c>
      <c r="CO3" s="93" t="str">
        <f t="shared" ref="CO3:CO9" si="50">TEXT(CN3,"0,00")</f>
        <v>002</v>
      </c>
      <c r="CP3" s="7" t="str">
        <f>IF(AND(CN3&lt;0.8),"Cảnh báo KQHT","Lên lớp")</f>
        <v>Lên lớp</v>
      </c>
      <c r="CQ3" s="7">
        <f t="shared" si="26"/>
        <v>15</v>
      </c>
      <c r="CR3" s="72">
        <f t="shared" si="27"/>
        <v>3.9266666666666672</v>
      </c>
      <c r="CS3" s="74" t="str">
        <f t="shared" ref="CS3:CS9" si="51">TEXT(CR3,"0,00")</f>
        <v>004</v>
      </c>
      <c r="CT3" s="72">
        <f t="shared" si="28"/>
        <v>1.7666666666666666</v>
      </c>
      <c r="CU3" s="7" t="str">
        <f>TEXT(CT3,"0,00")</f>
        <v>002</v>
      </c>
      <c r="CV3" s="7" t="str">
        <f t="shared" si="29"/>
        <v>Lên lớp</v>
      </c>
      <c r="CW3" s="76">
        <v>8.6</v>
      </c>
      <c r="CX3" s="74">
        <v>7</v>
      </c>
      <c r="CY3" s="74"/>
      <c r="CZ3" s="77">
        <f t="shared" ref="CZ3:CZ9" si="52">ROUND((CW3*0.4+CX3*0.6),1)</f>
        <v>7.6</v>
      </c>
      <c r="DA3" s="78">
        <f t="shared" ref="DA3:DA9" si="53">ROUND(MAX((CW3*0.4+CX3*0.6),(CW3*0.4+CY3*0.6)),1)</f>
        <v>7.6</v>
      </c>
      <c r="DB3" s="79" t="str">
        <f t="shared" ref="DB3:DB9" si="54">TEXT(DA3,"0,0")</f>
        <v>08</v>
      </c>
      <c r="DC3" s="80" t="str">
        <f t="shared" ref="DC3:DC9" si="55">IF(DA3&gt;=8.5,"A",IF(DA3&gt;=8,"B+",IF(DA3&gt;=7,"B",IF(DA3&gt;=6.5,"C+",IF(DA3&gt;=5.5,"C",IF(DA3&gt;=5,"D+",IF(DA3&gt;=4,"D","F")))))))</f>
        <v>B</v>
      </c>
      <c r="DD3" s="79">
        <f t="shared" ref="DD3:DD9" si="56">IF(DC3="A",4,IF(DC3="B+",3.5,IF(DC3="B",3,IF(DC3="C+",2.5,IF(DC3="C",2,IF(DC3="D+",1.5,IF(DC3="D",1,0)))))))</f>
        <v>3</v>
      </c>
      <c r="DE3" s="79" t="str">
        <f t="shared" ref="DE3:DE9" si="57">TEXT(DD3,"0,0")</f>
        <v>03</v>
      </c>
      <c r="DF3" s="81"/>
      <c r="DG3" s="82"/>
      <c r="DH3" s="83">
        <v>6.4</v>
      </c>
      <c r="DI3" s="84">
        <v>7</v>
      </c>
      <c r="DJ3" s="84"/>
      <c r="DK3" s="66">
        <f t="shared" ref="DK3:DK9" si="58">ROUND((DH3*0.4+DI3*0.6),1)</f>
        <v>6.8</v>
      </c>
      <c r="DL3" s="67">
        <f t="shared" ref="DL3:DL9" si="59">ROUND(MAX((DH3*0.4+DI3*0.6),(DH3*0.4+DJ3*0.6)),1)</f>
        <v>6.8</v>
      </c>
      <c r="DM3" s="67"/>
      <c r="DN3" s="51" t="str">
        <f t="shared" ref="DN3:DN9" si="60">IF(DL3&gt;=8.5,"A",IF(DL3&gt;=8,"B+",IF(DL3&gt;=7,"B",IF(DL3&gt;=6.5,"C+",IF(DL3&gt;=5.5,"C",IF(DL3&gt;=5,"D+",IF(DL3&gt;=4,"D","F")))))))</f>
        <v>C+</v>
      </c>
      <c r="DO3" s="60">
        <f t="shared" ref="DO3:DO9" si="61">IF(DN3="A",4,IF(DN3="B+",3.5,IF(DN3="B",3,IF(DN3="C+",2.5,IF(DN3="C",2,IF(DN3="D+",1.5,IF(DN3="D",1,0)))))))</f>
        <v>2.5</v>
      </c>
      <c r="DP3" s="60" t="str">
        <f t="shared" ref="DP3:DP9" si="62">TEXT(DO3,"0,0")</f>
        <v>03</v>
      </c>
      <c r="DQ3" s="81"/>
      <c r="DR3" s="82"/>
      <c r="DS3" s="85">
        <f t="shared" si="30"/>
        <v>7.1999999999999993</v>
      </c>
      <c r="DT3" s="67"/>
      <c r="DU3" s="51" t="str">
        <f t="shared" ref="DU3:DU9" si="63">IF(DS3&gt;=8.5,"A",IF(DS3&gt;=8,"B+",IF(DS3&gt;=7,"B",IF(DS3&gt;=6.5,"C+",IF(DS3&gt;=5.5,"C",IF(DS3&gt;=5,"D+",IF(DS3&gt;=4,"D","F")))))))</f>
        <v>B</v>
      </c>
      <c r="DV3" s="60">
        <f t="shared" ref="DV3:DV9" si="64">IF(DU3="A",4,IF(DU3="B+",3.5,IF(DU3="B",3,IF(DU3="C+",2.5,IF(DU3="C",2,IF(DU3="D+",1.5,IF(DU3="D",1,0)))))))</f>
        <v>3</v>
      </c>
      <c r="DW3" s="60" t="str">
        <f t="shared" ref="DW3:DW9" si="65">TEXT(DV3,"0,0")</f>
        <v>03</v>
      </c>
      <c r="DX3" s="63">
        <v>3</v>
      </c>
      <c r="DY3" s="86">
        <v>3</v>
      </c>
      <c r="DZ3" s="76"/>
      <c r="EA3" s="74"/>
      <c r="EB3" s="74"/>
      <c r="EC3" s="77">
        <f t="shared" ref="EC3:EC9" si="66">ROUND((DZ3*0.4+EA3*0.6),1)</f>
        <v>0</v>
      </c>
      <c r="ED3" s="78">
        <f t="shared" ref="ED3:ED9" si="67">ROUND(MAX((DZ3*0.4+EA3*0.6),(DZ3*0.4+EB3*0.6)),1)</f>
        <v>0</v>
      </c>
      <c r="EE3" s="79" t="str">
        <f t="shared" ref="EE3:EE9" si="68">TEXT(ED3,"0,0")</f>
        <v>00</v>
      </c>
      <c r="EF3" s="80" t="str">
        <f t="shared" ref="EF3:EF9" si="69">IF(ED3&gt;=8.5,"A",IF(ED3&gt;=8,"B+",IF(ED3&gt;=7,"B",IF(ED3&gt;=6.5,"C+",IF(ED3&gt;=5.5,"C",IF(ED3&gt;=5,"D+",IF(ED3&gt;=4,"D","F")))))))</f>
        <v>F</v>
      </c>
      <c r="EG3" s="79">
        <f t="shared" ref="EG3:EG9" si="70">IF(EF3="A",4,IF(EF3="B+",3.5,IF(EF3="B",3,IF(EF3="C+",2.5,IF(EF3="C",2,IF(EF3="D+",1.5,IF(EF3="D",1,0)))))))</f>
        <v>0</v>
      </c>
      <c r="EH3" s="79" t="str">
        <f t="shared" ref="EH3:EH9" si="71">TEXT(EG3,"0,0")</f>
        <v>00</v>
      </c>
      <c r="EI3" s="81">
        <v>3</v>
      </c>
      <c r="EJ3" s="82">
        <v>3</v>
      </c>
      <c r="EK3" s="106">
        <v>5.3</v>
      </c>
      <c r="EL3" s="107">
        <v>5</v>
      </c>
      <c r="EM3" s="107"/>
      <c r="EN3" s="77">
        <f t="shared" ref="EN3:EN9" si="72">ROUND((EK3*0.4+EL3*0.6),1)</f>
        <v>5.0999999999999996</v>
      </c>
      <c r="EO3" s="78">
        <f t="shared" ref="EO3:EO9" si="73">ROUND(MAX((EK3*0.4+EL3*0.6),(EK3*0.4+EM3*0.6)),1)</f>
        <v>5.0999999999999996</v>
      </c>
      <c r="EP3" s="79" t="str">
        <f t="shared" ref="EP3:EP9" si="74">TEXT(EO3,"0,0")</f>
        <v>05</v>
      </c>
      <c r="EQ3" s="80" t="str">
        <f t="shared" ref="EQ3:EQ9" si="75">IF(EO3&gt;=8.5,"A",IF(EO3&gt;=8,"B+",IF(EO3&gt;=7,"B",IF(EO3&gt;=6.5,"C+",IF(EO3&gt;=5.5,"C",IF(EO3&gt;=5,"D+",IF(EO3&gt;=4,"D","F")))))))</f>
        <v>D+</v>
      </c>
      <c r="ER3" s="79">
        <f t="shared" ref="ER3:ER9" si="76">IF(EQ3="A",4,IF(EQ3="B+",3.5,IF(EQ3="B",3,IF(EQ3="C+",2.5,IF(EQ3="C",2,IF(EQ3="D+",1.5,IF(EQ3="D",1,0)))))))</f>
        <v>1.5</v>
      </c>
      <c r="ES3" s="79" t="str">
        <f t="shared" ref="ES3:ES9" si="77">TEXT(ER3,"0,0")</f>
        <v>02</v>
      </c>
      <c r="ET3" s="81">
        <v>3</v>
      </c>
      <c r="EU3" s="82">
        <v>3</v>
      </c>
      <c r="EV3" s="76"/>
      <c r="EW3" s="74"/>
      <c r="EX3" s="74"/>
      <c r="EY3" s="77">
        <f t="shared" ref="EY3:EY9" si="78">ROUND((EV3*0.4+EW3*0.6),1)</f>
        <v>0</v>
      </c>
      <c r="EZ3" s="78">
        <f t="shared" ref="EZ3:EZ9" si="79">ROUND(MAX((EV3*0.4+EW3*0.6),(EV3*0.4+EX3*0.6)),1)</f>
        <v>0</v>
      </c>
      <c r="FA3" s="79" t="str">
        <f t="shared" ref="FA3:FA9" si="80">TEXT(EZ3,"0,0")</f>
        <v>00</v>
      </c>
      <c r="FB3" s="80" t="str">
        <f t="shared" ref="FB3:FB9" si="81">IF(EZ3&gt;=8.5,"A",IF(EZ3&gt;=8,"B+",IF(EZ3&gt;=7,"B",IF(EZ3&gt;=6.5,"C+",IF(EZ3&gt;=5.5,"C",IF(EZ3&gt;=5,"D+",IF(EZ3&gt;=4,"D","F")))))))</f>
        <v>F</v>
      </c>
      <c r="FC3" s="79">
        <f t="shared" ref="FC3:FC9" si="82">IF(FB3="A",4,IF(FB3="B+",3.5,IF(FB3="B",3,IF(FB3="C+",2.5,IF(FB3="C",2,IF(FB3="D+",1.5,IF(FB3="D",1,0)))))))</f>
        <v>0</v>
      </c>
      <c r="FD3" s="79" t="str">
        <f t="shared" ref="FD3:FD9" si="83">TEXT(FC3,"0,0")</f>
        <v>00</v>
      </c>
      <c r="FE3" s="81">
        <v>2</v>
      </c>
      <c r="FF3" s="82">
        <v>2</v>
      </c>
      <c r="FG3" s="96">
        <v>0.9</v>
      </c>
      <c r="FH3" s="97"/>
      <c r="FI3" s="97"/>
      <c r="FJ3" s="77">
        <f t="shared" ref="FJ3:FJ9" si="84">ROUND((FG3*0.4+FH3*0.6),1)</f>
        <v>0.4</v>
      </c>
      <c r="FK3" s="78">
        <f t="shared" ref="FK3:FK9" si="85">ROUND(MAX((FG3*0.4+FH3*0.6),(FG3*0.4+FI3*0.6)),1)</f>
        <v>0.4</v>
      </c>
      <c r="FL3" s="79" t="str">
        <f t="shared" ref="FL3:FL9" si="86">TEXT(FK3,"0,0")</f>
        <v>00</v>
      </c>
      <c r="FM3" s="80" t="str">
        <f t="shared" ref="FM3:FM9" si="87">IF(FK3&gt;=8.5,"A",IF(FK3&gt;=8,"B+",IF(FK3&gt;=7,"B",IF(FK3&gt;=6.5,"C+",IF(FK3&gt;=5.5,"C",IF(FK3&gt;=5,"D+",IF(FK3&gt;=4,"D","F")))))))</f>
        <v>F</v>
      </c>
      <c r="FN3" s="79">
        <f t="shared" ref="FN3:FN9" si="88">IF(FM3="A",4,IF(FM3="B+",3.5,IF(FM3="B",3,IF(FM3="C+",2.5,IF(FM3="C",2,IF(FM3="D+",1.5,IF(FM3="D",1,0)))))))</f>
        <v>0</v>
      </c>
      <c r="FO3" s="79" t="str">
        <f t="shared" ref="FO3:FO9" si="89">TEXT(FN3,"0,0")</f>
        <v>00</v>
      </c>
      <c r="FP3" s="81">
        <v>3</v>
      </c>
      <c r="FQ3" s="82">
        <v>3</v>
      </c>
      <c r="FR3" s="83">
        <v>6.7</v>
      </c>
      <c r="FS3" s="74">
        <v>8</v>
      </c>
      <c r="FT3" s="74"/>
      <c r="FU3" s="77">
        <f t="shared" ref="FU3:FU9" si="90">ROUND((FR3*0.4+FS3*0.6),1)</f>
        <v>7.5</v>
      </c>
      <c r="FV3" s="78">
        <f t="shared" ref="FV3:FV9" si="91">ROUND(MAX((FR3*0.4+FS3*0.6),(FR3*0.4+FT3*0.6)),1)</f>
        <v>7.5</v>
      </c>
      <c r="FW3" s="79" t="str">
        <f t="shared" ref="FW3:FW9" si="92">TEXT(FV3,"0,0")</f>
        <v>08</v>
      </c>
      <c r="FX3" s="80" t="str">
        <f t="shared" ref="FX3:FX9" si="93">IF(FV3&gt;=8.5,"A",IF(FV3&gt;=8,"B+",IF(FV3&gt;=7,"B",IF(FV3&gt;=6.5,"C+",IF(FV3&gt;=5.5,"C",IF(FV3&gt;=5,"D+",IF(FV3&gt;=4,"D","F")))))))</f>
        <v>B</v>
      </c>
      <c r="FY3" s="79">
        <f t="shared" ref="FY3:FY9" si="94">IF(FX3="A",4,IF(FX3="B+",3.5,IF(FX3="B",3,IF(FX3="C+",2.5,IF(FX3="C",2,IF(FX3="D+",1.5,IF(FX3="D",1,0)))))))</f>
        <v>3</v>
      </c>
      <c r="FZ3" s="79" t="str">
        <f t="shared" ref="FZ3:FZ9" si="95">TEXT(FY3,"0,0")</f>
        <v>03</v>
      </c>
      <c r="GA3" s="81">
        <v>2</v>
      </c>
      <c r="GB3" s="82">
        <v>2</v>
      </c>
      <c r="GC3" s="76">
        <v>7.7</v>
      </c>
      <c r="GD3" s="74">
        <v>8</v>
      </c>
      <c r="GE3" s="74"/>
      <c r="GF3" s="77">
        <f t="shared" ref="GF3:GF9" si="96">ROUND((GC3*0.4+GD3*0.6),1)</f>
        <v>7.9</v>
      </c>
      <c r="GG3" s="78">
        <f t="shared" ref="GG3:GG9" si="97">ROUND(MAX((GC3*0.4+GD3*0.6),(GC3*0.4+GE3*0.6)),1)</f>
        <v>7.9</v>
      </c>
      <c r="GH3" s="79" t="str">
        <f t="shared" ref="GH3:GH9" si="98">TEXT(GG3,"0,0")</f>
        <v>08</v>
      </c>
      <c r="GI3" s="80" t="str">
        <f t="shared" ref="GI3:GI9" si="99">IF(GG3&gt;=8.5,"A",IF(GG3&gt;=8,"B+",IF(GG3&gt;=7,"B",IF(GG3&gt;=6.5,"C+",IF(GG3&gt;=5.5,"C",IF(GG3&gt;=5,"D+",IF(GG3&gt;=4,"D","F")))))))</f>
        <v>B</v>
      </c>
      <c r="GJ3" s="79">
        <f t="shared" ref="GJ3:GJ9" si="100">IF(GI3="A",4,IF(GI3="B+",3.5,IF(GI3="B",3,IF(GI3="C+",2.5,IF(GI3="C",2,IF(GI3="D+",1.5,IF(GI3="D",1,0)))))))</f>
        <v>3</v>
      </c>
      <c r="GK3" s="79" t="str">
        <f t="shared" ref="GK3:GK9" si="101">TEXT(GJ3,"0,0")</f>
        <v>03</v>
      </c>
      <c r="GL3" s="81">
        <v>2</v>
      </c>
      <c r="GM3" s="82">
        <v>2</v>
      </c>
      <c r="GN3" s="96"/>
      <c r="GO3" s="97"/>
      <c r="GP3" s="97"/>
      <c r="GQ3" s="77">
        <f t="shared" ref="GQ3:GQ9" si="102">ROUND((GN3*0.4+GO3*0.6),1)</f>
        <v>0</v>
      </c>
      <c r="GR3" s="78">
        <f t="shared" ref="GR3:GR9" si="103">ROUND(MAX((GN3*0.4+GO3*0.6),(GN3*0.4+GP3*0.6)),1)</f>
        <v>0</v>
      </c>
      <c r="GS3" s="79" t="str">
        <f t="shared" ref="GS3:GS9" si="104">TEXT(GR3,"0,0")</f>
        <v>00</v>
      </c>
      <c r="GT3" s="80" t="str">
        <f t="shared" ref="GT3:GT9" si="105">IF(GR3&gt;=8.5,"A",IF(GR3&gt;=8,"B+",IF(GR3&gt;=7,"B",IF(GR3&gt;=6.5,"C+",IF(GR3&gt;=5.5,"C",IF(GR3&gt;=5,"D+",IF(GR3&gt;=4,"D","F")))))))</f>
        <v>F</v>
      </c>
      <c r="GU3" s="79">
        <f t="shared" ref="GU3:GU9" si="106">IF(GT3="A",4,IF(GT3="B+",3.5,IF(GT3="B",3,IF(GT3="C+",2.5,IF(GT3="C",2,IF(GT3="D+",1.5,IF(GT3="D",1,0)))))))</f>
        <v>0</v>
      </c>
      <c r="GV3" s="79" t="str">
        <f t="shared" ref="GV3:GV9" si="107">TEXT(GU3,"0,0")</f>
        <v>00</v>
      </c>
      <c r="GW3" s="81">
        <v>2</v>
      </c>
      <c r="GX3" s="82">
        <v>2</v>
      </c>
      <c r="GY3" s="71">
        <f t="shared" ref="GY3:GY9" si="108">DX3+EI3+FE3+ET3+FP3+GA3+GL3+GW3</f>
        <v>20</v>
      </c>
      <c r="GZ3" s="72">
        <f t="shared" ref="GZ3:GZ9" si="109">(DS3*DX3+ED3*EI3+EZ3*FE3+EO3*ET3+FK3*FP3+FV3*GA3+GG3*GL3+GR3*GW3)/GY3</f>
        <v>3.4450000000000003</v>
      </c>
      <c r="HA3" s="73" t="str">
        <f t="shared" ref="HA3:HA9" si="110">TEXT(GZ3,"0,00")</f>
        <v>003</v>
      </c>
      <c r="HB3" s="72">
        <f t="shared" ref="HB3:HB9" si="111">(DV3*DX3+EG3*EI3+FC3*FE3+ER3*ET3+FN3*FP3+FY3*GA3+GJ3*GL3+GU3*GW3)/GY3</f>
        <v>1.2749999999999999</v>
      </c>
      <c r="HC3" s="73" t="str">
        <f t="shared" ref="HC3:HC9" si="112">TEXT(HB3,"0,00")</f>
        <v>001</v>
      </c>
      <c r="HD3" s="74" t="str">
        <f t="shared" ref="HD3:HD9" si="113">IF(AND(HB3&lt;1),"Cảnh báo KQHT","Lên lớp")</f>
        <v>Lên lớp</v>
      </c>
      <c r="HE3" s="74">
        <f t="shared" ref="HE3:HE9" si="114">DY3+EJ3+GX3+GM3+GB3+FQ3+EU3+FF3</f>
        <v>20</v>
      </c>
      <c r="HF3" s="72">
        <f t="shared" ref="HF3:HF9" si="115">(DS3*DY3+ED3*EJ3+EZ3*FF3+EO3*EU3+FK3*FQ3+FV3*GB3+GG3*GM3+GR3*GX3)/HE3</f>
        <v>3.4450000000000003</v>
      </c>
      <c r="HG3" s="74" t="str">
        <f t="shared" ref="HG3:HG9" si="116">TEXT(HF3,"0,00")</f>
        <v>003</v>
      </c>
      <c r="HH3" s="75">
        <f t="shared" ref="HH3:HH9" si="117">(DV3*DY3+EG3*EJ3+FC3*FF3+ER3*EU3+FN3*FQ3+FY3*GB3+GJ3*GM3+GU3*GX3)/HE3</f>
        <v>1.2749999999999999</v>
      </c>
      <c r="HI3" s="74" t="str">
        <f t="shared" ref="HI3:HI9" si="118">TEXT(HH3,"0,00")</f>
        <v>001</v>
      </c>
      <c r="HJ3" s="7" t="str">
        <f t="shared" si="31"/>
        <v>Lên lớp</v>
      </c>
      <c r="HK3" s="65"/>
      <c r="HL3" s="57"/>
      <c r="HM3" s="58"/>
      <c r="HN3" s="66">
        <f>ROUND((HK3*0.4+HL3*0.6),1)</f>
        <v>0</v>
      </c>
      <c r="HO3" s="110">
        <f>ROUND(MAX((HK3*0.4+HL3*0.6),(HK3*0.4+HM3*0.6)),1)</f>
        <v>0</v>
      </c>
      <c r="HP3" s="67" t="str">
        <f>TEXT(HO3,"0.0")</f>
        <v>0.0</v>
      </c>
      <c r="HQ3" s="111" t="str">
        <f>IF(HO3&gt;=8.5,"A",IF(HO3&gt;=8,"B+",IF(HO3&gt;=7,"B",IF(HO3&gt;=6.5,"C+",IF(HO3&gt;=5.5,"C",IF(HO3&gt;=5,"D+",IF(HO3&gt;=4,"D","F")))))))</f>
        <v>F</v>
      </c>
      <c r="HR3" s="112">
        <f>IF(HQ3="A",4,IF(HQ3="B+",3.5,IF(HQ3="B",3,IF(HQ3="C+",2.5,IF(HQ3="C",2,IF(HQ3="D+",1.5,IF(HQ3="D",1,0)))))))</f>
        <v>0</v>
      </c>
      <c r="HS3" s="113" t="str">
        <f>TEXT(HR3,"0.0")</f>
        <v>0.0</v>
      </c>
      <c r="HT3" s="61">
        <v>3</v>
      </c>
      <c r="HU3" s="62">
        <v>3</v>
      </c>
      <c r="HV3" s="65"/>
      <c r="HW3" s="57"/>
      <c r="HX3" s="58"/>
      <c r="HY3" s="66">
        <f>ROUND((HV3*0.4+HW3*0.6),1)</f>
        <v>0</v>
      </c>
      <c r="HZ3" s="110">
        <f>ROUND(MAX((HV3*0.4+HW3*0.6),(HV3*0.4+HX3*0.6)),1)</f>
        <v>0</v>
      </c>
      <c r="IA3" s="50" t="str">
        <f>TEXT(HZ3,"0.0")</f>
        <v>0.0</v>
      </c>
      <c r="IB3" s="111" t="str">
        <f>IF(HZ3&gt;=8.5,"A",IF(HZ3&gt;=8,"B+",IF(HZ3&gt;=7,"B",IF(HZ3&gt;=6.5,"C+",IF(HZ3&gt;=5.5,"C",IF(HZ3&gt;=5,"D+",IF(HZ3&gt;=4,"D","F")))))))</f>
        <v>F</v>
      </c>
      <c r="IC3" s="112">
        <f>IF(IB3="A",4,IF(IB3="B+",3.5,IF(IB3="B",3,IF(IB3="C+",2.5,IF(IB3="C",2,IF(IB3="D+",1.5,IF(IB3="D",1,0)))))))</f>
        <v>0</v>
      </c>
      <c r="ID3" s="113" t="str">
        <f>TEXT(IC3,"0.0")</f>
        <v>0.0</v>
      </c>
      <c r="IE3" s="61">
        <v>1</v>
      </c>
      <c r="IF3" s="62">
        <v>1</v>
      </c>
    </row>
    <row r="4" spans="1:240" ht="18">
      <c r="A4" s="5">
        <v>3</v>
      </c>
      <c r="B4" s="9" t="s">
        <v>11</v>
      </c>
      <c r="C4" s="10" t="s">
        <v>209</v>
      </c>
      <c r="D4" s="11" t="s">
        <v>210</v>
      </c>
      <c r="E4" s="12" t="s">
        <v>211</v>
      </c>
      <c r="F4" s="87"/>
      <c r="G4" s="47"/>
      <c r="H4" s="6"/>
      <c r="I4" s="48"/>
      <c r="J4" s="48"/>
      <c r="K4" s="49"/>
      <c r="L4" s="50" t="str">
        <f t="shared" si="0"/>
        <v>00</v>
      </c>
      <c r="M4" s="51" t="str">
        <f>IF(K4&gt;=8.5,"A",IF(K4&gt;=8,"B+",IF(K4&gt;=7,"B",IF(K4&gt;=6.5,"C+",IF(K4&gt;=5.5,"C",IF(K4&gt;=5,"D+",IF(K4&gt;=4,"D","F")))))))</f>
        <v>F</v>
      </c>
      <c r="N4" s="52">
        <f>IF(M4="A",4,IF(M4="B+",3.5,IF(M4="B",3,IF(M4="C+",2.5,IF(M4="C",2,IF(M4="D+",1.5,IF(M4="D",1,0)))))))</f>
        <v>0</v>
      </c>
      <c r="O4" s="53" t="str">
        <f t="shared" si="3"/>
        <v>00</v>
      </c>
      <c r="P4" s="54">
        <v>2</v>
      </c>
      <c r="Q4" s="94"/>
      <c r="R4" s="50" t="str">
        <f t="shared" si="4"/>
        <v>00</v>
      </c>
      <c r="S4" s="51" t="str">
        <f>IF(Q4&gt;=8.5,"A",IF(Q4&gt;=8,"B+",IF(Q4&gt;=7,"B",IF(Q4&gt;=6.5,"C+",IF(Q4&gt;=5.5,"C",IF(Q4&gt;=5,"D+",IF(Q4&gt;=4,"D","F")))))))</f>
        <v>F</v>
      </c>
      <c r="T4" s="52">
        <f>IF(S4="A",4,IF(S4="B+",3.5,IF(S4="B",3,IF(S4="C+",2.5,IF(S4="C",2,IF(S4="D+",1.5,IF(S4="D",1,0)))))))</f>
        <v>0</v>
      </c>
      <c r="U4" s="53" t="str">
        <f t="shared" si="7"/>
        <v>00</v>
      </c>
      <c r="V4" s="54">
        <v>3</v>
      </c>
      <c r="W4" s="99"/>
      <c r="X4" s="103"/>
      <c r="Y4" s="104"/>
      <c r="Z4" s="59">
        <f t="shared" si="8"/>
        <v>0</v>
      </c>
      <c r="AA4" s="50">
        <f t="shared" si="9"/>
        <v>0</v>
      </c>
      <c r="AB4" s="50" t="str">
        <f t="shared" si="10"/>
        <v>00</v>
      </c>
      <c r="AC4" s="51" t="str">
        <f t="shared" si="11"/>
        <v>F</v>
      </c>
      <c r="AD4" s="60">
        <f>IF(AC4="A",4,IF(AC4="B+",3.5,IF(AC4="B",3,IF(AC4="C+",2.5,IF(AC4="C",2,IF(AC4="D+",1.5,IF(AC4="D",1,0)))))))</f>
        <v>0</v>
      </c>
      <c r="AE4" s="53" t="str">
        <f t="shared" si="13"/>
        <v>00</v>
      </c>
      <c r="AF4" s="61">
        <v>4</v>
      </c>
      <c r="AG4" s="62">
        <v>4</v>
      </c>
      <c r="AH4" s="99">
        <v>6.3</v>
      </c>
      <c r="AI4" s="103">
        <v>6</v>
      </c>
      <c r="AJ4" s="58"/>
      <c r="AK4" s="59">
        <f t="shared" si="14"/>
        <v>6.1</v>
      </c>
      <c r="AL4" s="50">
        <f t="shared" si="15"/>
        <v>6.1</v>
      </c>
      <c r="AM4" s="50" t="str">
        <f t="shared" si="16"/>
        <v>06</v>
      </c>
      <c r="AN4" s="51" t="str">
        <f>IF(AL4&gt;=8.5,"A",IF(AL4&gt;=8,"B+",IF(AL4&gt;=7,"B",IF(AL4&gt;=6.5,"C+",IF(AL4&gt;=5.5,"C",IF(AL4&gt;=5,"D+",IF(AL4&gt;=4,"D","F")))))))</f>
        <v>C</v>
      </c>
      <c r="AO4" s="60">
        <f>IF(AN4="A",4,IF(AN4="B+",3.5,IF(AN4="B",3,IF(AN4="C+",2.5,IF(AN4="C",2,IF(AN4="D+",1.5,IF(AN4="D",1,0)))))))</f>
        <v>2</v>
      </c>
      <c r="AP4" s="53" t="str">
        <f t="shared" si="19"/>
        <v>02</v>
      </c>
      <c r="AQ4" s="63">
        <v>2</v>
      </c>
      <c r="AR4" s="64">
        <v>2</v>
      </c>
      <c r="AS4" s="65"/>
      <c r="AT4" s="57"/>
      <c r="AU4" s="58"/>
      <c r="AV4" s="59">
        <f t="shared" si="32"/>
        <v>0</v>
      </c>
      <c r="AW4" s="50">
        <f t="shared" si="33"/>
        <v>0</v>
      </c>
      <c r="AX4" s="50" t="str">
        <f t="shared" si="34"/>
        <v>00</v>
      </c>
      <c r="AY4" s="51" t="str">
        <f t="shared" si="35"/>
        <v>F</v>
      </c>
      <c r="AZ4" s="60">
        <f>IF(AY4="A",4,IF(AY4="B+",3.5,IF(AY4="B",3,IF(AY4="C+",2.5,IF(AY4="C",2,IF(AY4="D+",1.5,IF(AY4="D",1,0)))))))</f>
        <v>0</v>
      </c>
      <c r="BA4" s="53" t="str">
        <f t="shared" si="37"/>
        <v>00</v>
      </c>
      <c r="BB4" s="61">
        <v>3</v>
      </c>
      <c r="BC4" s="62">
        <v>3</v>
      </c>
      <c r="BD4" s="99">
        <v>5.4</v>
      </c>
      <c r="BE4" s="103">
        <v>0</v>
      </c>
      <c r="BF4" s="104">
        <v>0</v>
      </c>
      <c r="BG4" s="59">
        <f>ROUND((BD4*0.4+BE4*0.6),1)</f>
        <v>2.2000000000000002</v>
      </c>
      <c r="BH4" s="50">
        <f>ROUND(MAX((BD4*0.4+BE4*0.6),(BD4*0.4+BF4*0.6)),1)</f>
        <v>2.2000000000000002</v>
      </c>
      <c r="BI4" s="50" t="str">
        <f t="shared" si="38"/>
        <v>02</v>
      </c>
      <c r="BJ4" s="51" t="str">
        <f>IF(BH4&gt;=8.5,"A",IF(BH4&gt;=8,"B+",IF(BH4&gt;=7,"B",IF(BH4&gt;=6.5,"C+",IF(BH4&gt;=5.5,"C",IF(BH4&gt;=5,"D+",IF(BH4&gt;=4,"D","F")))))))</f>
        <v>F</v>
      </c>
      <c r="BK4" s="60">
        <f>IF(BJ4="A",4,IF(BJ4="B+",3.5,IF(BJ4="B",3,IF(BJ4="C+",2.5,IF(BJ4="C",2,IF(BJ4="D+",1.5,IF(BJ4="D",1,0)))))))</f>
        <v>0</v>
      </c>
      <c r="BL4" s="53" t="str">
        <f t="shared" si="41"/>
        <v>00</v>
      </c>
      <c r="BM4" s="61">
        <v>3</v>
      </c>
      <c r="BN4" s="62">
        <v>3</v>
      </c>
      <c r="BO4" s="99"/>
      <c r="BP4" s="103"/>
      <c r="BQ4" s="104"/>
      <c r="BR4" s="59">
        <f t="shared" si="20"/>
        <v>0</v>
      </c>
      <c r="BS4" s="50">
        <f t="shared" si="21"/>
        <v>0</v>
      </c>
      <c r="BT4" s="50" t="str">
        <f t="shared" si="42"/>
        <v>00</v>
      </c>
      <c r="BU4" s="51" t="str">
        <f t="shared" si="22"/>
        <v>F</v>
      </c>
      <c r="BV4" s="68">
        <f t="shared" si="23"/>
        <v>0</v>
      </c>
      <c r="BW4" s="53" t="str">
        <f t="shared" si="43"/>
        <v>00</v>
      </c>
      <c r="BX4" s="61">
        <v>2</v>
      </c>
      <c r="BY4" s="69">
        <v>2</v>
      </c>
      <c r="BZ4" s="99"/>
      <c r="CA4" s="103"/>
      <c r="CB4" s="104"/>
      <c r="CC4" s="59">
        <f>ROUND((BZ4*0.4+CA4*0.6),1)</f>
        <v>0</v>
      </c>
      <c r="CD4" s="50">
        <f>ROUND(MAX((BZ4*0.4+CA4*0.6),(BZ4*0.4+CB4*0.6)),1)</f>
        <v>0</v>
      </c>
      <c r="CE4" s="50" t="str">
        <f t="shared" si="44"/>
        <v>00</v>
      </c>
      <c r="CF4" s="51" t="str">
        <f>IF(CD4&gt;=8.5,"A",IF(CD4&gt;=8,"B+",IF(CD4&gt;=7,"B",IF(CD4&gt;=6.5,"C+",IF(CD4&gt;=5.5,"C",IF(CD4&gt;=5,"D+",IF(CD4&gt;=4,"D","F")))))))</f>
        <v>F</v>
      </c>
      <c r="CG4" s="60">
        <f>IF(CF4="A",4,IF(CF4="B+",3.5,IF(CF4="B",3,IF(CF4="C+",2.5,IF(CF4="C",2,IF(CF4="D+",1.5,IF(CF4="D",1,0)))))))</f>
        <v>0</v>
      </c>
      <c r="CH4" s="53" t="str">
        <f t="shared" si="47"/>
        <v>00</v>
      </c>
      <c r="CI4" s="61">
        <v>3</v>
      </c>
      <c r="CJ4" s="62">
        <v>3</v>
      </c>
      <c r="CK4" s="71">
        <f t="shared" si="48"/>
        <v>17</v>
      </c>
      <c r="CL4" s="72">
        <f t="shared" si="24"/>
        <v>1.1058823529411765</v>
      </c>
      <c r="CM4" s="73" t="str">
        <f t="shared" si="49"/>
        <v>001</v>
      </c>
      <c r="CN4" s="72">
        <f t="shared" si="25"/>
        <v>0.23529411764705882</v>
      </c>
      <c r="CO4" s="95" t="str">
        <f t="shared" si="50"/>
        <v>000</v>
      </c>
      <c r="CP4" s="7" t="str">
        <f t="shared" ref="CP4:CP9" si="119">IF(AND(CN4&lt;0.8),"Cảnh báo KQHT","Lên lớp")</f>
        <v>Cảnh báo KQHT</v>
      </c>
      <c r="CQ4" s="7">
        <f t="shared" si="26"/>
        <v>17</v>
      </c>
      <c r="CR4" s="72">
        <f t="shared" si="27"/>
        <v>1.1058823529411765</v>
      </c>
      <c r="CS4" s="74" t="str">
        <f t="shared" si="51"/>
        <v>001</v>
      </c>
      <c r="CT4" s="72">
        <f t="shared" si="28"/>
        <v>0.23529411764705882</v>
      </c>
      <c r="CU4" s="7" t="str">
        <f t="shared" ref="CU4:CU9" si="120">TEXT(CT4,"0,00")</f>
        <v>000</v>
      </c>
      <c r="CV4" s="7" t="str">
        <f t="shared" si="29"/>
        <v>Cảnh báo KQHT</v>
      </c>
      <c r="CW4" s="76">
        <v>7</v>
      </c>
      <c r="CX4" s="74">
        <v>7</v>
      </c>
      <c r="CY4" s="74"/>
      <c r="CZ4" s="77">
        <f t="shared" si="52"/>
        <v>7</v>
      </c>
      <c r="DA4" s="78">
        <f t="shared" si="53"/>
        <v>7</v>
      </c>
      <c r="DB4" s="79" t="str">
        <f t="shared" si="54"/>
        <v>07</v>
      </c>
      <c r="DC4" s="80" t="str">
        <f t="shared" si="55"/>
        <v>B</v>
      </c>
      <c r="DD4" s="79">
        <f t="shared" si="56"/>
        <v>3</v>
      </c>
      <c r="DE4" s="79" t="str">
        <f t="shared" si="57"/>
        <v>03</v>
      </c>
      <c r="DF4" s="81"/>
      <c r="DG4" s="82"/>
      <c r="DH4" s="83">
        <v>6.6</v>
      </c>
      <c r="DI4" s="84">
        <v>6</v>
      </c>
      <c r="DJ4" s="84"/>
      <c r="DK4" s="66">
        <f t="shared" si="58"/>
        <v>6.2</v>
      </c>
      <c r="DL4" s="67">
        <f t="shared" si="59"/>
        <v>6.2</v>
      </c>
      <c r="DM4" s="67"/>
      <c r="DN4" s="51" t="str">
        <f t="shared" si="60"/>
        <v>C</v>
      </c>
      <c r="DO4" s="60">
        <f t="shared" si="61"/>
        <v>2</v>
      </c>
      <c r="DP4" s="60" t="str">
        <f t="shared" si="62"/>
        <v>02</v>
      </c>
      <c r="DQ4" s="81"/>
      <c r="DR4" s="82"/>
      <c r="DS4" s="85">
        <f t="shared" si="30"/>
        <v>6.6</v>
      </c>
      <c r="DT4" s="67"/>
      <c r="DU4" s="51" t="str">
        <f t="shared" si="63"/>
        <v>C+</v>
      </c>
      <c r="DV4" s="60">
        <f t="shared" si="64"/>
        <v>2.5</v>
      </c>
      <c r="DW4" s="60" t="str">
        <f t="shared" si="65"/>
        <v>03</v>
      </c>
      <c r="DX4" s="63">
        <v>3</v>
      </c>
      <c r="DY4" s="86">
        <v>3</v>
      </c>
      <c r="DZ4" s="76">
        <v>7.4</v>
      </c>
      <c r="EA4" s="74">
        <v>1</v>
      </c>
      <c r="EB4" s="74">
        <v>0</v>
      </c>
      <c r="EC4" s="77">
        <f t="shared" si="66"/>
        <v>3.6</v>
      </c>
      <c r="ED4" s="78">
        <f t="shared" si="67"/>
        <v>3.6</v>
      </c>
      <c r="EE4" s="79" t="str">
        <f t="shared" si="68"/>
        <v>04</v>
      </c>
      <c r="EF4" s="80" t="str">
        <f t="shared" si="69"/>
        <v>F</v>
      </c>
      <c r="EG4" s="79">
        <f t="shared" si="70"/>
        <v>0</v>
      </c>
      <c r="EH4" s="79" t="str">
        <f t="shared" si="71"/>
        <v>00</v>
      </c>
      <c r="EI4" s="81">
        <v>3</v>
      </c>
      <c r="EJ4" s="82">
        <v>3</v>
      </c>
      <c r="EK4" s="106">
        <v>6</v>
      </c>
      <c r="EL4" s="107">
        <v>2</v>
      </c>
      <c r="EM4" s="107">
        <v>0</v>
      </c>
      <c r="EN4" s="77">
        <f t="shared" si="72"/>
        <v>3.6</v>
      </c>
      <c r="EO4" s="78">
        <f t="shared" si="73"/>
        <v>3.6</v>
      </c>
      <c r="EP4" s="79" t="str">
        <f t="shared" si="74"/>
        <v>04</v>
      </c>
      <c r="EQ4" s="80" t="str">
        <f t="shared" si="75"/>
        <v>F</v>
      </c>
      <c r="ER4" s="79">
        <f t="shared" si="76"/>
        <v>0</v>
      </c>
      <c r="ES4" s="79" t="str">
        <f t="shared" si="77"/>
        <v>00</v>
      </c>
      <c r="ET4" s="81">
        <v>3</v>
      </c>
      <c r="EU4" s="82">
        <v>3</v>
      </c>
      <c r="EV4" s="76">
        <v>7</v>
      </c>
      <c r="EW4" s="74">
        <v>5</v>
      </c>
      <c r="EX4" s="74"/>
      <c r="EY4" s="77">
        <f t="shared" si="78"/>
        <v>5.8</v>
      </c>
      <c r="EZ4" s="78">
        <f t="shared" si="79"/>
        <v>5.8</v>
      </c>
      <c r="FA4" s="79" t="str">
        <f t="shared" si="80"/>
        <v>06</v>
      </c>
      <c r="FB4" s="80" t="str">
        <f t="shared" si="81"/>
        <v>C</v>
      </c>
      <c r="FC4" s="79">
        <f t="shared" si="82"/>
        <v>2</v>
      </c>
      <c r="FD4" s="79" t="str">
        <f t="shared" si="83"/>
        <v>02</v>
      </c>
      <c r="FE4" s="81">
        <v>2</v>
      </c>
      <c r="FF4" s="82">
        <v>2</v>
      </c>
      <c r="FG4" s="96">
        <v>6.6</v>
      </c>
      <c r="FH4" s="97">
        <v>0</v>
      </c>
      <c r="FI4" s="97">
        <v>0</v>
      </c>
      <c r="FJ4" s="77">
        <f t="shared" si="84"/>
        <v>2.6</v>
      </c>
      <c r="FK4" s="78">
        <f t="shared" si="85"/>
        <v>2.6</v>
      </c>
      <c r="FL4" s="79" t="str">
        <f t="shared" si="86"/>
        <v>03</v>
      </c>
      <c r="FM4" s="80" t="str">
        <f t="shared" si="87"/>
        <v>F</v>
      </c>
      <c r="FN4" s="79">
        <f t="shared" si="88"/>
        <v>0</v>
      </c>
      <c r="FO4" s="79" t="str">
        <f t="shared" si="89"/>
        <v>00</v>
      </c>
      <c r="FP4" s="81">
        <v>3</v>
      </c>
      <c r="FQ4" s="82">
        <v>3</v>
      </c>
      <c r="FR4" s="83">
        <v>7.3</v>
      </c>
      <c r="FS4" s="74">
        <v>8</v>
      </c>
      <c r="FT4" s="74"/>
      <c r="FU4" s="77">
        <f t="shared" si="90"/>
        <v>7.7</v>
      </c>
      <c r="FV4" s="78">
        <f t="shared" si="91"/>
        <v>7.7</v>
      </c>
      <c r="FW4" s="79" t="str">
        <f t="shared" si="92"/>
        <v>08</v>
      </c>
      <c r="FX4" s="80" t="str">
        <f t="shared" si="93"/>
        <v>B</v>
      </c>
      <c r="FY4" s="79">
        <f t="shared" si="94"/>
        <v>3</v>
      </c>
      <c r="FZ4" s="79" t="str">
        <f t="shared" si="95"/>
        <v>03</v>
      </c>
      <c r="GA4" s="81">
        <v>2</v>
      </c>
      <c r="GB4" s="82">
        <v>2</v>
      </c>
      <c r="GC4" s="76">
        <v>7</v>
      </c>
      <c r="GD4" s="74">
        <v>5</v>
      </c>
      <c r="GE4" s="74"/>
      <c r="GF4" s="77">
        <f t="shared" si="96"/>
        <v>5.8</v>
      </c>
      <c r="GG4" s="78">
        <f t="shared" si="97"/>
        <v>5.8</v>
      </c>
      <c r="GH4" s="79" t="str">
        <f t="shared" si="98"/>
        <v>06</v>
      </c>
      <c r="GI4" s="80" t="str">
        <f t="shared" si="99"/>
        <v>C</v>
      </c>
      <c r="GJ4" s="79">
        <f t="shared" si="100"/>
        <v>2</v>
      </c>
      <c r="GK4" s="79" t="str">
        <f t="shared" si="101"/>
        <v>02</v>
      </c>
      <c r="GL4" s="81">
        <v>2</v>
      </c>
      <c r="GM4" s="82">
        <v>2</v>
      </c>
      <c r="GN4" s="96">
        <v>7.8</v>
      </c>
      <c r="GO4" s="97">
        <v>0</v>
      </c>
      <c r="GP4" s="97">
        <v>0</v>
      </c>
      <c r="GQ4" s="77">
        <f t="shared" si="102"/>
        <v>3.1</v>
      </c>
      <c r="GR4" s="78">
        <f t="shared" si="103"/>
        <v>3.1</v>
      </c>
      <c r="GS4" s="79" t="str">
        <f t="shared" si="104"/>
        <v>03</v>
      </c>
      <c r="GT4" s="80" t="str">
        <f t="shared" si="105"/>
        <v>F</v>
      </c>
      <c r="GU4" s="79">
        <f t="shared" si="106"/>
        <v>0</v>
      </c>
      <c r="GV4" s="79" t="str">
        <f t="shared" si="107"/>
        <v>00</v>
      </c>
      <c r="GW4" s="81">
        <v>2</v>
      </c>
      <c r="GX4" s="82">
        <v>2</v>
      </c>
      <c r="GY4" s="71">
        <f t="shared" si="108"/>
        <v>20</v>
      </c>
      <c r="GZ4" s="72">
        <f t="shared" si="109"/>
        <v>4.7</v>
      </c>
      <c r="HA4" s="73" t="str">
        <f t="shared" si="110"/>
        <v>005</v>
      </c>
      <c r="HB4" s="72">
        <f t="shared" si="111"/>
        <v>1.075</v>
      </c>
      <c r="HC4" s="73" t="str">
        <f t="shared" si="112"/>
        <v>001</v>
      </c>
      <c r="HD4" s="74" t="str">
        <f t="shared" si="113"/>
        <v>Lên lớp</v>
      </c>
      <c r="HE4" s="74">
        <f t="shared" si="114"/>
        <v>20</v>
      </c>
      <c r="HF4" s="72">
        <f t="shared" si="115"/>
        <v>4.7</v>
      </c>
      <c r="HG4" s="74" t="str">
        <f t="shared" si="116"/>
        <v>005</v>
      </c>
      <c r="HH4" s="75">
        <f t="shared" si="117"/>
        <v>1.075</v>
      </c>
      <c r="HI4" s="74" t="str">
        <f t="shared" si="118"/>
        <v>001</v>
      </c>
      <c r="HJ4" s="7" t="str">
        <f t="shared" si="31"/>
        <v>Cảnh báo KQHT</v>
      </c>
      <c r="HK4" s="65">
        <v>6</v>
      </c>
      <c r="HL4" s="57"/>
      <c r="HM4" s="58"/>
      <c r="HN4" s="59">
        <f t="shared" ref="HN4:HN30" si="121">ROUND((HK4*0.4+HL4*0.6),1)</f>
        <v>2.4</v>
      </c>
      <c r="HO4" s="114">
        <f t="shared" ref="HO4:HO30" si="122">ROUND(MAX((HK4*0.4+HL4*0.6),(HK4*0.4+HM4*0.6)),1)</f>
        <v>2.4</v>
      </c>
      <c r="HP4" s="50" t="str">
        <f>TEXT(HO4,"0.0")</f>
        <v>2.4</v>
      </c>
      <c r="HQ4" s="111" t="str">
        <f t="shared" ref="HQ4:HQ30" si="123">IF(HO4&gt;=8.5,"A",IF(HO4&gt;=8,"B+",IF(HO4&gt;=7,"B",IF(HO4&gt;=6.5,"C+",IF(HO4&gt;=5.5,"C",IF(HO4&gt;=5,"D+",IF(HO4&gt;=4,"D","F")))))))</f>
        <v>F</v>
      </c>
      <c r="HR4" s="112">
        <f t="shared" ref="HR4:HR30" si="124">IF(HQ4="A",4,IF(HQ4="B+",3.5,IF(HQ4="B",3,IF(HQ4="C+",2.5,IF(HQ4="C",2,IF(HQ4="D+",1.5,IF(HQ4="D",1,0)))))))</f>
        <v>0</v>
      </c>
      <c r="HS4" s="113" t="str">
        <f t="shared" ref="HS4:HS30" si="125">TEXT(HR4,"0.0")</f>
        <v>0.0</v>
      </c>
      <c r="HT4" s="61">
        <v>3</v>
      </c>
      <c r="HU4" s="62">
        <v>3</v>
      </c>
      <c r="HV4" s="65"/>
      <c r="HW4" s="57"/>
      <c r="HX4" s="58"/>
      <c r="HY4" s="59">
        <f t="shared" ref="HY4:HY30" si="126">ROUND((HV4*0.4+HW4*0.6),1)</f>
        <v>0</v>
      </c>
      <c r="HZ4" s="114">
        <f t="shared" ref="HZ4:HZ30" si="127">ROUND(MAX((HV4*0.4+HW4*0.6),(HV4*0.4+HX4*0.6)),1)</f>
        <v>0</v>
      </c>
      <c r="IA4" s="50" t="str">
        <f>TEXT(HZ4,"0.0")</f>
        <v>0.0</v>
      </c>
      <c r="IB4" s="111" t="str">
        <f t="shared" ref="IB4:IB30" si="128">IF(HZ4&gt;=8.5,"A",IF(HZ4&gt;=8,"B+",IF(HZ4&gt;=7,"B",IF(HZ4&gt;=6.5,"C+",IF(HZ4&gt;=5.5,"C",IF(HZ4&gt;=5,"D+",IF(HZ4&gt;=4,"D","F")))))))</f>
        <v>F</v>
      </c>
      <c r="IC4" s="112">
        <f t="shared" ref="IC4:IC30" si="129">IF(IB4="A",4,IF(IB4="B+",3.5,IF(IB4="B",3,IF(IB4="C+",2.5,IF(IB4="C",2,IF(IB4="D+",1.5,IF(IB4="D",1,0)))))))</f>
        <v>0</v>
      </c>
      <c r="ID4" s="113" t="str">
        <f t="shared" ref="ID4:ID30" si="130">TEXT(IC4,"0.0")</f>
        <v>0.0</v>
      </c>
      <c r="IE4" s="61">
        <v>1</v>
      </c>
      <c r="IF4" s="62">
        <v>1</v>
      </c>
    </row>
    <row r="5" spans="1:240" ht="18">
      <c r="A5" s="5">
        <v>4</v>
      </c>
      <c r="B5" s="9" t="s">
        <v>11</v>
      </c>
      <c r="C5" s="10" t="s">
        <v>212</v>
      </c>
      <c r="D5" s="11" t="s">
        <v>213</v>
      </c>
      <c r="E5" s="12" t="s">
        <v>214</v>
      </c>
      <c r="F5" s="87"/>
      <c r="G5" s="47"/>
      <c r="H5" s="6"/>
      <c r="I5" s="48"/>
      <c r="J5" s="48"/>
      <c r="K5" s="49"/>
      <c r="L5" s="50" t="str">
        <f t="shared" si="0"/>
        <v>00</v>
      </c>
      <c r="M5" s="51" t="str">
        <f t="shared" ref="M5:M9" si="131">IF(K5&gt;=8.5,"A",IF(K5&gt;=8,"B+",IF(K5&gt;=7,"B",IF(K5&gt;=6.5,"C+",IF(K5&gt;=5.5,"C",IF(K5&gt;=5,"D+",IF(K5&gt;=4,"D","F")))))))</f>
        <v>F</v>
      </c>
      <c r="N5" s="52">
        <f t="shared" ref="N5:N9" si="132">IF(M5="A",4,IF(M5="B+",3.5,IF(M5="B",3,IF(M5="C+",2.5,IF(M5="C",2,IF(M5="D+",1.5,IF(M5="D",1,0)))))))</f>
        <v>0</v>
      </c>
      <c r="O5" s="53" t="str">
        <f t="shared" si="3"/>
        <v>00</v>
      </c>
      <c r="P5" s="54">
        <v>2</v>
      </c>
      <c r="Q5" s="94"/>
      <c r="R5" s="50" t="str">
        <f t="shared" si="4"/>
        <v>00</v>
      </c>
      <c r="S5" s="51" t="str">
        <f t="shared" ref="S5:S9" si="133">IF(Q5&gt;=8.5,"A",IF(Q5&gt;=8,"B+",IF(Q5&gt;=7,"B",IF(Q5&gt;=6.5,"C+",IF(Q5&gt;=5.5,"C",IF(Q5&gt;=5,"D+",IF(Q5&gt;=4,"D","F")))))))</f>
        <v>F</v>
      </c>
      <c r="T5" s="52">
        <f t="shared" ref="T5:T9" si="134">IF(S5="A",4,IF(S5="B+",3.5,IF(S5="B",3,IF(S5="C+",2.5,IF(S5="C",2,IF(S5="D+",1.5,IF(S5="D",1,0)))))))</f>
        <v>0</v>
      </c>
      <c r="U5" s="53" t="str">
        <f t="shared" si="7"/>
        <v>00</v>
      </c>
      <c r="V5" s="54">
        <v>3</v>
      </c>
      <c r="W5" s="99"/>
      <c r="X5" s="103"/>
      <c r="Y5" s="104"/>
      <c r="Z5" s="59">
        <f t="shared" si="8"/>
        <v>0</v>
      </c>
      <c r="AA5" s="50">
        <f t="shared" si="9"/>
        <v>0</v>
      </c>
      <c r="AB5" s="50" t="str">
        <f t="shared" si="10"/>
        <v>00</v>
      </c>
      <c r="AC5" s="51" t="str">
        <f t="shared" si="11"/>
        <v>F</v>
      </c>
      <c r="AD5" s="60">
        <f t="shared" ref="AD5:AD9" si="135">IF(AC5="A",4,IF(AC5="B+",3.5,IF(AC5="B",3,IF(AC5="C+",2.5,IF(AC5="C",2,IF(AC5="D+",1.5,IF(AC5="D",1,0)))))))</f>
        <v>0</v>
      </c>
      <c r="AE5" s="53" t="str">
        <f t="shared" si="13"/>
        <v>00</v>
      </c>
      <c r="AF5" s="61">
        <v>4</v>
      </c>
      <c r="AG5" s="62">
        <v>4</v>
      </c>
      <c r="AH5" s="99"/>
      <c r="AI5" s="103"/>
      <c r="AJ5" s="58"/>
      <c r="AK5" s="59">
        <f t="shared" si="14"/>
        <v>0</v>
      </c>
      <c r="AL5" s="50">
        <f t="shared" si="15"/>
        <v>0</v>
      </c>
      <c r="AM5" s="50" t="str">
        <f t="shared" si="16"/>
        <v>00</v>
      </c>
      <c r="AN5" s="51" t="str">
        <f t="shared" ref="AN5:AN9" si="136">IF(AL5&gt;=8.5,"A",IF(AL5&gt;=8,"B+",IF(AL5&gt;=7,"B",IF(AL5&gt;=6.5,"C+",IF(AL5&gt;=5.5,"C",IF(AL5&gt;=5,"D+",IF(AL5&gt;=4,"D","F")))))))</f>
        <v>F</v>
      </c>
      <c r="AO5" s="60">
        <f t="shared" ref="AO5:AO9" si="137">IF(AN5="A",4,IF(AN5="B+",3.5,IF(AN5="B",3,IF(AN5="C+",2.5,IF(AN5="C",2,IF(AN5="D+",1.5,IF(AN5="D",1,0)))))))</f>
        <v>0</v>
      </c>
      <c r="AP5" s="53" t="str">
        <f t="shared" si="19"/>
        <v>00</v>
      </c>
      <c r="AQ5" s="63">
        <v>2</v>
      </c>
      <c r="AR5" s="64">
        <v>2</v>
      </c>
      <c r="AS5" s="65"/>
      <c r="AT5" s="57"/>
      <c r="AU5" s="58"/>
      <c r="AV5" s="59">
        <f t="shared" si="32"/>
        <v>0</v>
      </c>
      <c r="AW5" s="50">
        <f t="shared" si="33"/>
        <v>0</v>
      </c>
      <c r="AX5" s="50" t="str">
        <f t="shared" si="34"/>
        <v>00</v>
      </c>
      <c r="AY5" s="51" t="str">
        <f t="shared" si="35"/>
        <v>F</v>
      </c>
      <c r="AZ5" s="60">
        <f t="shared" ref="AZ5:AZ9" si="138">IF(AY5="A",4,IF(AY5="B+",3.5,IF(AY5="B",3,IF(AY5="C+",2.5,IF(AY5="C",2,IF(AY5="D+",1.5,IF(AY5="D",1,0)))))))</f>
        <v>0</v>
      </c>
      <c r="BA5" s="53" t="str">
        <f t="shared" si="37"/>
        <v>00</v>
      </c>
      <c r="BB5" s="61">
        <v>3</v>
      </c>
      <c r="BC5" s="62">
        <v>3</v>
      </c>
      <c r="BD5" s="99"/>
      <c r="BE5" s="103"/>
      <c r="BF5" s="104"/>
      <c r="BG5" s="66">
        <f t="shared" ref="BG5:BG9" si="139">ROUND((BD5*0.4+BE5*0.6),1)</f>
        <v>0</v>
      </c>
      <c r="BH5" s="67">
        <f t="shared" ref="BH5:BH9" si="140">ROUND(MAX((BD5*0.4+BE5*0.6),(BD5*0.4+BF5*0.6)),1)</f>
        <v>0</v>
      </c>
      <c r="BI5" s="50" t="str">
        <f t="shared" si="38"/>
        <v>00</v>
      </c>
      <c r="BJ5" s="51" t="str">
        <f t="shared" ref="BJ5:BJ9" si="141">IF(BH5&gt;=8.5,"A",IF(BH5&gt;=8,"B+",IF(BH5&gt;=7,"B",IF(BH5&gt;=6.5,"C+",IF(BH5&gt;=5.5,"C",IF(BH5&gt;=5,"D+",IF(BH5&gt;=4,"D","F")))))))</f>
        <v>F</v>
      </c>
      <c r="BK5" s="60">
        <f t="shared" ref="BK5:BK9" si="142">IF(BJ5="A",4,IF(BJ5="B+",3.5,IF(BJ5="B",3,IF(BJ5="C+",2.5,IF(BJ5="C",2,IF(BJ5="D+",1.5,IF(BJ5="D",1,0)))))))</f>
        <v>0</v>
      </c>
      <c r="BL5" s="53" t="str">
        <f t="shared" si="41"/>
        <v>00</v>
      </c>
      <c r="BM5" s="61">
        <v>3</v>
      </c>
      <c r="BN5" s="62">
        <v>3</v>
      </c>
      <c r="BO5" s="99"/>
      <c r="BP5" s="103"/>
      <c r="BQ5" s="104"/>
      <c r="BR5" s="59">
        <f t="shared" si="20"/>
        <v>0</v>
      </c>
      <c r="BS5" s="50">
        <f t="shared" si="21"/>
        <v>0</v>
      </c>
      <c r="BT5" s="50" t="str">
        <f t="shared" si="42"/>
        <v>00</v>
      </c>
      <c r="BU5" s="51" t="str">
        <f t="shared" si="22"/>
        <v>F</v>
      </c>
      <c r="BV5" s="68">
        <f t="shared" si="23"/>
        <v>0</v>
      </c>
      <c r="BW5" s="53" t="str">
        <f t="shared" si="43"/>
        <v>00</v>
      </c>
      <c r="BX5" s="61">
        <v>2</v>
      </c>
      <c r="BY5" s="69">
        <v>2</v>
      </c>
      <c r="BZ5" s="99"/>
      <c r="CA5" s="103"/>
      <c r="CB5" s="104"/>
      <c r="CC5" s="66">
        <f t="shared" ref="CC5:CC9" si="143">ROUND((BZ5*0.4+CA5*0.6),1)</f>
        <v>0</v>
      </c>
      <c r="CD5" s="67">
        <f t="shared" ref="CD5:CD9" si="144">ROUND(MAX((BZ5*0.4+CA5*0.6),(BZ5*0.4+CB5*0.6)),1)</f>
        <v>0</v>
      </c>
      <c r="CE5" s="50" t="str">
        <f t="shared" si="44"/>
        <v>00</v>
      </c>
      <c r="CF5" s="51" t="str">
        <f t="shared" ref="CF5:CF9" si="145">IF(CD5&gt;=8.5,"A",IF(CD5&gt;=8,"B+",IF(CD5&gt;=7,"B",IF(CD5&gt;=6.5,"C+",IF(CD5&gt;=5.5,"C",IF(CD5&gt;=5,"D+",IF(CD5&gt;=4,"D","F")))))))</f>
        <v>F</v>
      </c>
      <c r="CG5" s="60">
        <f t="shared" ref="CG5:CG9" si="146">IF(CF5="A",4,IF(CF5="B+",3.5,IF(CF5="B",3,IF(CF5="C+",2.5,IF(CF5="C",2,IF(CF5="D+",1.5,IF(CF5="D",1,0)))))))</f>
        <v>0</v>
      </c>
      <c r="CH5" s="53" t="str">
        <f t="shared" si="47"/>
        <v>00</v>
      </c>
      <c r="CI5" s="61">
        <v>3</v>
      </c>
      <c r="CJ5" s="62">
        <v>3</v>
      </c>
      <c r="CK5" s="71">
        <f t="shared" si="48"/>
        <v>17</v>
      </c>
      <c r="CL5" s="72">
        <f t="shared" si="24"/>
        <v>0</v>
      </c>
      <c r="CM5" s="73" t="str">
        <f t="shared" si="49"/>
        <v>000</v>
      </c>
      <c r="CN5" s="72">
        <f t="shared" si="25"/>
        <v>0</v>
      </c>
      <c r="CO5" s="95" t="str">
        <f t="shared" si="50"/>
        <v>000</v>
      </c>
      <c r="CP5" s="7" t="str">
        <f t="shared" si="119"/>
        <v>Cảnh báo KQHT</v>
      </c>
      <c r="CQ5" s="7">
        <f t="shared" si="26"/>
        <v>17</v>
      </c>
      <c r="CR5" s="72">
        <f t="shared" si="27"/>
        <v>0</v>
      </c>
      <c r="CS5" s="74" t="str">
        <f t="shared" si="51"/>
        <v>000</v>
      </c>
      <c r="CT5" s="72">
        <f t="shared" si="28"/>
        <v>0</v>
      </c>
      <c r="CU5" s="7" t="str">
        <f t="shared" si="120"/>
        <v>000</v>
      </c>
      <c r="CV5" s="7" t="str">
        <f>IF(AND(CT5&lt;1.2),"Cảnh báo KQHT","Lên lớp")</f>
        <v>Cảnh báo KQHT</v>
      </c>
      <c r="CW5" s="76"/>
      <c r="CX5" s="74"/>
      <c r="CY5" s="74"/>
      <c r="CZ5" s="77">
        <f t="shared" si="52"/>
        <v>0</v>
      </c>
      <c r="DA5" s="78">
        <f t="shared" si="53"/>
        <v>0</v>
      </c>
      <c r="DB5" s="79" t="str">
        <f t="shared" si="54"/>
        <v>00</v>
      </c>
      <c r="DC5" s="80" t="str">
        <f t="shared" si="55"/>
        <v>F</v>
      </c>
      <c r="DD5" s="79">
        <f t="shared" si="56"/>
        <v>0</v>
      </c>
      <c r="DE5" s="79" t="str">
        <f t="shared" si="57"/>
        <v>00</v>
      </c>
      <c r="DF5" s="81"/>
      <c r="DG5" s="82"/>
      <c r="DH5" s="83"/>
      <c r="DI5" s="84"/>
      <c r="DJ5" s="84"/>
      <c r="DK5" s="66">
        <f t="shared" si="58"/>
        <v>0</v>
      </c>
      <c r="DL5" s="67">
        <f t="shared" si="59"/>
        <v>0</v>
      </c>
      <c r="DM5" s="67"/>
      <c r="DN5" s="51" t="str">
        <f t="shared" si="60"/>
        <v>F</v>
      </c>
      <c r="DO5" s="60">
        <f t="shared" si="61"/>
        <v>0</v>
      </c>
      <c r="DP5" s="60" t="str">
        <f t="shared" si="62"/>
        <v>00</v>
      </c>
      <c r="DQ5" s="81"/>
      <c r="DR5" s="82"/>
      <c r="DS5" s="85">
        <f t="shared" si="30"/>
        <v>0</v>
      </c>
      <c r="DT5" s="67"/>
      <c r="DU5" s="51" t="str">
        <f t="shared" si="63"/>
        <v>F</v>
      </c>
      <c r="DV5" s="60">
        <f t="shared" si="64"/>
        <v>0</v>
      </c>
      <c r="DW5" s="60" t="str">
        <f t="shared" si="65"/>
        <v>00</v>
      </c>
      <c r="DX5" s="63">
        <v>3</v>
      </c>
      <c r="DY5" s="86">
        <v>3</v>
      </c>
      <c r="DZ5" s="76"/>
      <c r="EA5" s="74"/>
      <c r="EB5" s="74"/>
      <c r="EC5" s="77">
        <f t="shared" si="66"/>
        <v>0</v>
      </c>
      <c r="ED5" s="78">
        <f t="shared" si="67"/>
        <v>0</v>
      </c>
      <c r="EE5" s="79" t="str">
        <f t="shared" si="68"/>
        <v>00</v>
      </c>
      <c r="EF5" s="80" t="str">
        <f t="shared" si="69"/>
        <v>F</v>
      </c>
      <c r="EG5" s="79">
        <f t="shared" si="70"/>
        <v>0</v>
      </c>
      <c r="EH5" s="79" t="str">
        <f t="shared" si="71"/>
        <v>00</v>
      </c>
      <c r="EI5" s="81">
        <v>3</v>
      </c>
      <c r="EJ5" s="82">
        <v>3</v>
      </c>
      <c r="EK5" s="106"/>
      <c r="EL5" s="107"/>
      <c r="EM5" s="107"/>
      <c r="EN5" s="77">
        <f t="shared" si="72"/>
        <v>0</v>
      </c>
      <c r="EO5" s="78">
        <f t="shared" si="73"/>
        <v>0</v>
      </c>
      <c r="EP5" s="79" t="str">
        <f t="shared" si="74"/>
        <v>00</v>
      </c>
      <c r="EQ5" s="80" t="str">
        <f t="shared" si="75"/>
        <v>F</v>
      </c>
      <c r="ER5" s="79">
        <f t="shared" si="76"/>
        <v>0</v>
      </c>
      <c r="ES5" s="79" t="str">
        <f t="shared" si="77"/>
        <v>00</v>
      </c>
      <c r="ET5" s="81">
        <v>3</v>
      </c>
      <c r="EU5" s="82">
        <v>3</v>
      </c>
      <c r="EV5" s="76"/>
      <c r="EW5" s="74"/>
      <c r="EX5" s="74"/>
      <c r="EY5" s="77">
        <f t="shared" si="78"/>
        <v>0</v>
      </c>
      <c r="EZ5" s="78">
        <f t="shared" si="79"/>
        <v>0</v>
      </c>
      <c r="FA5" s="79" t="str">
        <f t="shared" si="80"/>
        <v>00</v>
      </c>
      <c r="FB5" s="80" t="str">
        <f t="shared" si="81"/>
        <v>F</v>
      </c>
      <c r="FC5" s="79">
        <f t="shared" si="82"/>
        <v>0</v>
      </c>
      <c r="FD5" s="79" t="str">
        <f t="shared" si="83"/>
        <v>00</v>
      </c>
      <c r="FE5" s="81">
        <v>2</v>
      </c>
      <c r="FF5" s="82">
        <v>2</v>
      </c>
      <c r="FG5" s="96"/>
      <c r="FH5" s="97"/>
      <c r="FI5" s="97"/>
      <c r="FJ5" s="77">
        <f t="shared" si="84"/>
        <v>0</v>
      </c>
      <c r="FK5" s="78">
        <f t="shared" si="85"/>
        <v>0</v>
      </c>
      <c r="FL5" s="79" t="str">
        <f t="shared" si="86"/>
        <v>00</v>
      </c>
      <c r="FM5" s="80" t="str">
        <f t="shared" si="87"/>
        <v>F</v>
      </c>
      <c r="FN5" s="79">
        <f t="shared" si="88"/>
        <v>0</v>
      </c>
      <c r="FO5" s="79" t="str">
        <f t="shared" si="89"/>
        <v>00</v>
      </c>
      <c r="FP5" s="81">
        <v>3</v>
      </c>
      <c r="FQ5" s="82">
        <v>3</v>
      </c>
      <c r="FR5" s="83"/>
      <c r="FS5" s="74"/>
      <c r="FT5" s="74"/>
      <c r="FU5" s="77">
        <f t="shared" si="90"/>
        <v>0</v>
      </c>
      <c r="FV5" s="78">
        <f t="shared" si="91"/>
        <v>0</v>
      </c>
      <c r="FW5" s="79" t="str">
        <f t="shared" si="92"/>
        <v>00</v>
      </c>
      <c r="FX5" s="80" t="str">
        <f t="shared" si="93"/>
        <v>F</v>
      </c>
      <c r="FY5" s="79">
        <f t="shared" si="94"/>
        <v>0</v>
      </c>
      <c r="FZ5" s="79" t="str">
        <f t="shared" si="95"/>
        <v>00</v>
      </c>
      <c r="GA5" s="81">
        <v>2</v>
      </c>
      <c r="GB5" s="82">
        <v>2</v>
      </c>
      <c r="GC5" s="76"/>
      <c r="GD5" s="74"/>
      <c r="GE5" s="74"/>
      <c r="GF5" s="77">
        <f t="shared" si="96"/>
        <v>0</v>
      </c>
      <c r="GG5" s="78">
        <f t="shared" si="97"/>
        <v>0</v>
      </c>
      <c r="GH5" s="79" t="str">
        <f t="shared" si="98"/>
        <v>00</v>
      </c>
      <c r="GI5" s="80" t="str">
        <f t="shared" si="99"/>
        <v>F</v>
      </c>
      <c r="GJ5" s="79">
        <f t="shared" si="100"/>
        <v>0</v>
      </c>
      <c r="GK5" s="79" t="str">
        <f t="shared" si="101"/>
        <v>00</v>
      </c>
      <c r="GL5" s="81">
        <v>2</v>
      </c>
      <c r="GM5" s="82">
        <v>2</v>
      </c>
      <c r="GN5" s="96"/>
      <c r="GO5" s="97"/>
      <c r="GP5" s="97"/>
      <c r="GQ5" s="77">
        <f t="shared" si="102"/>
        <v>0</v>
      </c>
      <c r="GR5" s="78">
        <f t="shared" si="103"/>
        <v>0</v>
      </c>
      <c r="GS5" s="79" t="str">
        <f t="shared" si="104"/>
        <v>00</v>
      </c>
      <c r="GT5" s="80" t="str">
        <f t="shared" si="105"/>
        <v>F</v>
      </c>
      <c r="GU5" s="79">
        <f t="shared" si="106"/>
        <v>0</v>
      </c>
      <c r="GV5" s="79" t="str">
        <f t="shared" si="107"/>
        <v>00</v>
      </c>
      <c r="GW5" s="81">
        <v>2</v>
      </c>
      <c r="GX5" s="82">
        <v>2</v>
      </c>
      <c r="GY5" s="71">
        <f t="shared" si="108"/>
        <v>20</v>
      </c>
      <c r="GZ5" s="72">
        <f t="shared" si="109"/>
        <v>0</v>
      </c>
      <c r="HA5" s="73" t="str">
        <f t="shared" si="110"/>
        <v>000</v>
      </c>
      <c r="HB5" s="72">
        <f t="shared" si="111"/>
        <v>0</v>
      </c>
      <c r="HC5" s="73" t="str">
        <f t="shared" si="112"/>
        <v>000</v>
      </c>
      <c r="HD5" s="74" t="str">
        <f t="shared" si="113"/>
        <v>Cảnh báo KQHT</v>
      </c>
      <c r="HE5" s="74">
        <f t="shared" si="114"/>
        <v>20</v>
      </c>
      <c r="HF5" s="72">
        <f t="shared" si="115"/>
        <v>0</v>
      </c>
      <c r="HG5" s="74" t="str">
        <f t="shared" si="116"/>
        <v>000</v>
      </c>
      <c r="HH5" s="75">
        <f t="shared" si="117"/>
        <v>0</v>
      </c>
      <c r="HI5" s="74" t="str">
        <f t="shared" si="118"/>
        <v>000</v>
      </c>
      <c r="HJ5" s="7" t="str">
        <f t="shared" si="31"/>
        <v>Cảnh báo KQHT</v>
      </c>
      <c r="HK5" s="65"/>
      <c r="HL5" s="57"/>
      <c r="HM5" s="58"/>
      <c r="HN5" s="59">
        <f t="shared" si="121"/>
        <v>0</v>
      </c>
      <c r="HO5" s="114">
        <f t="shared" si="122"/>
        <v>0</v>
      </c>
      <c r="HP5" s="50" t="str">
        <f t="shared" ref="HP5:HP30" si="147">TEXT(HO5,"0.0")</f>
        <v>0.0</v>
      </c>
      <c r="HQ5" s="111" t="str">
        <f t="shared" si="123"/>
        <v>F</v>
      </c>
      <c r="HR5" s="112">
        <f t="shared" si="124"/>
        <v>0</v>
      </c>
      <c r="HS5" s="113" t="str">
        <f t="shared" si="125"/>
        <v>0.0</v>
      </c>
      <c r="HT5" s="61">
        <v>3</v>
      </c>
      <c r="HU5" s="62">
        <v>3</v>
      </c>
      <c r="HV5" s="65"/>
      <c r="HW5" s="57"/>
      <c r="HX5" s="58"/>
      <c r="HY5" s="59">
        <f t="shared" si="126"/>
        <v>0</v>
      </c>
      <c r="HZ5" s="114">
        <f t="shared" si="127"/>
        <v>0</v>
      </c>
      <c r="IA5" s="50" t="str">
        <f t="shared" ref="IA5:IA30" si="148">TEXT(HZ5,"0.0")</f>
        <v>0.0</v>
      </c>
      <c r="IB5" s="111" t="str">
        <f t="shared" si="128"/>
        <v>F</v>
      </c>
      <c r="IC5" s="112">
        <f t="shared" si="129"/>
        <v>0</v>
      </c>
      <c r="ID5" s="113" t="str">
        <f t="shared" si="130"/>
        <v>0.0</v>
      </c>
      <c r="IE5" s="61">
        <v>1</v>
      </c>
      <c r="IF5" s="62">
        <v>1</v>
      </c>
    </row>
    <row r="6" spans="1:240" ht="18">
      <c r="A6" s="5">
        <v>5</v>
      </c>
      <c r="B6" s="9" t="s">
        <v>11</v>
      </c>
      <c r="C6" s="10" t="s">
        <v>215</v>
      </c>
      <c r="D6" s="11" t="s">
        <v>216</v>
      </c>
      <c r="E6" s="12" t="s">
        <v>207</v>
      </c>
      <c r="F6" s="8"/>
      <c r="G6" s="47"/>
      <c r="H6" s="6"/>
      <c r="I6" s="48"/>
      <c r="J6" s="48"/>
      <c r="K6" s="49"/>
      <c r="L6" s="50" t="str">
        <f t="shared" si="0"/>
        <v>00</v>
      </c>
      <c r="M6" s="51" t="str">
        <f t="shared" si="131"/>
        <v>F</v>
      </c>
      <c r="N6" s="52">
        <f t="shared" si="132"/>
        <v>0</v>
      </c>
      <c r="O6" s="53" t="str">
        <f t="shared" si="3"/>
        <v>00</v>
      </c>
      <c r="P6" s="54">
        <v>2</v>
      </c>
      <c r="Q6" s="94"/>
      <c r="R6" s="50" t="str">
        <f t="shared" si="4"/>
        <v>00</v>
      </c>
      <c r="S6" s="51" t="str">
        <f t="shared" si="133"/>
        <v>F</v>
      </c>
      <c r="T6" s="52">
        <f t="shared" si="134"/>
        <v>0</v>
      </c>
      <c r="U6" s="53" t="str">
        <f t="shared" si="7"/>
        <v>00</v>
      </c>
      <c r="V6" s="54">
        <v>3</v>
      </c>
      <c r="W6" s="99"/>
      <c r="X6" s="103"/>
      <c r="Y6" s="104"/>
      <c r="Z6" s="59">
        <f t="shared" si="8"/>
        <v>0</v>
      </c>
      <c r="AA6" s="50">
        <f t="shared" si="9"/>
        <v>0</v>
      </c>
      <c r="AB6" s="50" t="str">
        <f t="shared" si="10"/>
        <v>00</v>
      </c>
      <c r="AC6" s="51" t="str">
        <f t="shared" si="11"/>
        <v>F</v>
      </c>
      <c r="AD6" s="60">
        <f t="shared" si="135"/>
        <v>0</v>
      </c>
      <c r="AE6" s="53" t="str">
        <f t="shared" si="13"/>
        <v>00</v>
      </c>
      <c r="AF6" s="61">
        <v>4</v>
      </c>
      <c r="AG6" s="62">
        <v>4</v>
      </c>
      <c r="AH6" s="99"/>
      <c r="AI6" s="103"/>
      <c r="AJ6" s="58"/>
      <c r="AK6" s="59">
        <f t="shared" si="14"/>
        <v>0</v>
      </c>
      <c r="AL6" s="50">
        <f t="shared" si="15"/>
        <v>0</v>
      </c>
      <c r="AM6" s="50" t="str">
        <f t="shared" si="16"/>
        <v>00</v>
      </c>
      <c r="AN6" s="51" t="str">
        <f t="shared" si="136"/>
        <v>F</v>
      </c>
      <c r="AO6" s="60">
        <f t="shared" si="137"/>
        <v>0</v>
      </c>
      <c r="AP6" s="53" t="str">
        <f t="shared" si="19"/>
        <v>00</v>
      </c>
      <c r="AQ6" s="63">
        <v>2</v>
      </c>
      <c r="AR6" s="64">
        <v>2</v>
      </c>
      <c r="AS6" s="65"/>
      <c r="AT6" s="57"/>
      <c r="AU6" s="58"/>
      <c r="AV6" s="59">
        <f t="shared" si="32"/>
        <v>0</v>
      </c>
      <c r="AW6" s="50">
        <f t="shared" si="33"/>
        <v>0</v>
      </c>
      <c r="AX6" s="50" t="str">
        <f t="shared" si="34"/>
        <v>00</v>
      </c>
      <c r="AY6" s="51" t="str">
        <f t="shared" si="35"/>
        <v>F</v>
      </c>
      <c r="AZ6" s="60">
        <f t="shared" si="138"/>
        <v>0</v>
      </c>
      <c r="BA6" s="53" t="str">
        <f t="shared" si="37"/>
        <v>00</v>
      </c>
      <c r="BB6" s="61">
        <v>3</v>
      </c>
      <c r="BC6" s="62">
        <v>3</v>
      </c>
      <c r="BD6" s="99"/>
      <c r="BE6" s="103"/>
      <c r="BF6" s="104"/>
      <c r="BG6" s="66">
        <f t="shared" si="139"/>
        <v>0</v>
      </c>
      <c r="BH6" s="67">
        <f t="shared" si="140"/>
        <v>0</v>
      </c>
      <c r="BI6" s="50" t="str">
        <f t="shared" si="38"/>
        <v>00</v>
      </c>
      <c r="BJ6" s="51" t="str">
        <f t="shared" si="141"/>
        <v>F</v>
      </c>
      <c r="BK6" s="60">
        <f t="shared" si="142"/>
        <v>0</v>
      </c>
      <c r="BL6" s="53" t="str">
        <f t="shared" si="41"/>
        <v>00</v>
      </c>
      <c r="BM6" s="61">
        <v>3</v>
      </c>
      <c r="BN6" s="62">
        <v>3</v>
      </c>
      <c r="BO6" s="99"/>
      <c r="BP6" s="103"/>
      <c r="BQ6" s="104"/>
      <c r="BR6" s="59">
        <f t="shared" si="20"/>
        <v>0</v>
      </c>
      <c r="BS6" s="50">
        <f t="shared" si="21"/>
        <v>0</v>
      </c>
      <c r="BT6" s="50" t="str">
        <f t="shared" si="42"/>
        <v>00</v>
      </c>
      <c r="BU6" s="51" t="str">
        <f t="shared" si="22"/>
        <v>F</v>
      </c>
      <c r="BV6" s="68">
        <f t="shared" si="23"/>
        <v>0</v>
      </c>
      <c r="BW6" s="53" t="str">
        <f t="shared" si="43"/>
        <v>00</v>
      </c>
      <c r="BX6" s="61">
        <v>2</v>
      </c>
      <c r="BY6" s="69">
        <v>2</v>
      </c>
      <c r="BZ6" s="99"/>
      <c r="CA6" s="103"/>
      <c r="CB6" s="104"/>
      <c r="CC6" s="66">
        <f t="shared" si="143"/>
        <v>0</v>
      </c>
      <c r="CD6" s="67">
        <f t="shared" si="144"/>
        <v>0</v>
      </c>
      <c r="CE6" s="50" t="str">
        <f t="shared" si="44"/>
        <v>00</v>
      </c>
      <c r="CF6" s="51" t="str">
        <f t="shared" si="145"/>
        <v>F</v>
      </c>
      <c r="CG6" s="60">
        <f t="shared" si="146"/>
        <v>0</v>
      </c>
      <c r="CH6" s="53" t="str">
        <f t="shared" si="47"/>
        <v>00</v>
      </c>
      <c r="CI6" s="61">
        <v>3</v>
      </c>
      <c r="CJ6" s="62">
        <v>3</v>
      </c>
      <c r="CK6" s="71">
        <f t="shared" si="48"/>
        <v>17</v>
      </c>
      <c r="CL6" s="72">
        <f t="shared" si="24"/>
        <v>0</v>
      </c>
      <c r="CM6" s="73" t="str">
        <f t="shared" si="49"/>
        <v>000</v>
      </c>
      <c r="CN6" s="72">
        <f t="shared" si="25"/>
        <v>0</v>
      </c>
      <c r="CO6" s="95" t="str">
        <f t="shared" si="50"/>
        <v>000</v>
      </c>
      <c r="CP6" s="7" t="str">
        <f t="shared" si="119"/>
        <v>Cảnh báo KQHT</v>
      </c>
      <c r="CQ6" s="7">
        <f t="shared" si="26"/>
        <v>17</v>
      </c>
      <c r="CR6" s="72">
        <f t="shared" si="27"/>
        <v>0</v>
      </c>
      <c r="CS6" s="74" t="str">
        <f t="shared" si="51"/>
        <v>000</v>
      </c>
      <c r="CT6" s="72">
        <f t="shared" si="28"/>
        <v>0</v>
      </c>
      <c r="CU6" s="7" t="str">
        <f t="shared" si="120"/>
        <v>000</v>
      </c>
      <c r="CV6" s="7" t="str">
        <f t="shared" ref="CV6:CV9" si="149">IF(AND(CT6&lt;1.2),"Cảnh báo KQHT","Lên lớp")</f>
        <v>Cảnh báo KQHT</v>
      </c>
      <c r="CW6" s="76"/>
      <c r="CX6" s="74"/>
      <c r="CY6" s="74"/>
      <c r="CZ6" s="77">
        <f t="shared" si="52"/>
        <v>0</v>
      </c>
      <c r="DA6" s="78">
        <f t="shared" si="53"/>
        <v>0</v>
      </c>
      <c r="DB6" s="79" t="str">
        <f t="shared" si="54"/>
        <v>00</v>
      </c>
      <c r="DC6" s="80" t="str">
        <f t="shared" si="55"/>
        <v>F</v>
      </c>
      <c r="DD6" s="79">
        <f t="shared" si="56"/>
        <v>0</v>
      </c>
      <c r="DE6" s="79" t="str">
        <f t="shared" si="57"/>
        <v>00</v>
      </c>
      <c r="DF6" s="81"/>
      <c r="DG6" s="82"/>
      <c r="DH6" s="83"/>
      <c r="DI6" s="84"/>
      <c r="DJ6" s="84"/>
      <c r="DK6" s="66">
        <f t="shared" si="58"/>
        <v>0</v>
      </c>
      <c r="DL6" s="67">
        <f t="shared" si="59"/>
        <v>0</v>
      </c>
      <c r="DM6" s="67"/>
      <c r="DN6" s="51" t="str">
        <f t="shared" si="60"/>
        <v>F</v>
      </c>
      <c r="DO6" s="60">
        <f t="shared" si="61"/>
        <v>0</v>
      </c>
      <c r="DP6" s="60" t="str">
        <f t="shared" si="62"/>
        <v>00</v>
      </c>
      <c r="DQ6" s="81"/>
      <c r="DR6" s="82"/>
      <c r="DS6" s="85">
        <f t="shared" si="30"/>
        <v>0</v>
      </c>
      <c r="DT6" s="67"/>
      <c r="DU6" s="51" t="str">
        <f t="shared" si="63"/>
        <v>F</v>
      </c>
      <c r="DV6" s="60">
        <f t="shared" si="64"/>
        <v>0</v>
      </c>
      <c r="DW6" s="60" t="str">
        <f t="shared" si="65"/>
        <v>00</v>
      </c>
      <c r="DX6" s="63">
        <v>3</v>
      </c>
      <c r="DY6" s="86">
        <v>3</v>
      </c>
      <c r="DZ6" s="76"/>
      <c r="EA6" s="74"/>
      <c r="EB6" s="74"/>
      <c r="EC6" s="77">
        <f t="shared" si="66"/>
        <v>0</v>
      </c>
      <c r="ED6" s="78">
        <f t="shared" si="67"/>
        <v>0</v>
      </c>
      <c r="EE6" s="79" t="str">
        <f t="shared" si="68"/>
        <v>00</v>
      </c>
      <c r="EF6" s="80" t="str">
        <f t="shared" si="69"/>
        <v>F</v>
      </c>
      <c r="EG6" s="79">
        <f t="shared" si="70"/>
        <v>0</v>
      </c>
      <c r="EH6" s="79" t="str">
        <f t="shared" si="71"/>
        <v>00</v>
      </c>
      <c r="EI6" s="81">
        <v>3</v>
      </c>
      <c r="EJ6" s="82">
        <v>3</v>
      </c>
      <c r="EK6" s="106"/>
      <c r="EL6" s="107"/>
      <c r="EM6" s="107"/>
      <c r="EN6" s="77">
        <f t="shared" si="72"/>
        <v>0</v>
      </c>
      <c r="EO6" s="78">
        <f t="shared" si="73"/>
        <v>0</v>
      </c>
      <c r="EP6" s="79" t="str">
        <f t="shared" si="74"/>
        <v>00</v>
      </c>
      <c r="EQ6" s="80" t="str">
        <f t="shared" si="75"/>
        <v>F</v>
      </c>
      <c r="ER6" s="79">
        <f t="shared" si="76"/>
        <v>0</v>
      </c>
      <c r="ES6" s="79" t="str">
        <f t="shared" si="77"/>
        <v>00</v>
      </c>
      <c r="ET6" s="81">
        <v>3</v>
      </c>
      <c r="EU6" s="82">
        <v>3</v>
      </c>
      <c r="EV6" s="76"/>
      <c r="EW6" s="74"/>
      <c r="EX6" s="74"/>
      <c r="EY6" s="77">
        <f t="shared" si="78"/>
        <v>0</v>
      </c>
      <c r="EZ6" s="78">
        <f t="shared" si="79"/>
        <v>0</v>
      </c>
      <c r="FA6" s="79" t="str">
        <f t="shared" si="80"/>
        <v>00</v>
      </c>
      <c r="FB6" s="80" t="str">
        <f t="shared" si="81"/>
        <v>F</v>
      </c>
      <c r="FC6" s="79">
        <f t="shared" si="82"/>
        <v>0</v>
      </c>
      <c r="FD6" s="79" t="str">
        <f t="shared" si="83"/>
        <v>00</v>
      </c>
      <c r="FE6" s="81">
        <v>2</v>
      </c>
      <c r="FF6" s="82">
        <v>2</v>
      </c>
      <c r="FG6" s="96"/>
      <c r="FH6" s="97"/>
      <c r="FI6" s="97"/>
      <c r="FJ6" s="77">
        <f t="shared" si="84"/>
        <v>0</v>
      </c>
      <c r="FK6" s="78">
        <f t="shared" si="85"/>
        <v>0</v>
      </c>
      <c r="FL6" s="79" t="str">
        <f t="shared" si="86"/>
        <v>00</v>
      </c>
      <c r="FM6" s="80" t="str">
        <f t="shared" si="87"/>
        <v>F</v>
      </c>
      <c r="FN6" s="79">
        <f t="shared" si="88"/>
        <v>0</v>
      </c>
      <c r="FO6" s="79" t="str">
        <f t="shared" si="89"/>
        <v>00</v>
      </c>
      <c r="FP6" s="81">
        <v>3</v>
      </c>
      <c r="FQ6" s="82">
        <v>3</v>
      </c>
      <c r="FR6" s="83"/>
      <c r="FS6" s="74"/>
      <c r="FT6" s="74"/>
      <c r="FU6" s="77">
        <f t="shared" si="90"/>
        <v>0</v>
      </c>
      <c r="FV6" s="78">
        <f t="shared" si="91"/>
        <v>0</v>
      </c>
      <c r="FW6" s="79" t="str">
        <f t="shared" si="92"/>
        <v>00</v>
      </c>
      <c r="FX6" s="80" t="str">
        <f t="shared" si="93"/>
        <v>F</v>
      </c>
      <c r="FY6" s="79">
        <f t="shared" si="94"/>
        <v>0</v>
      </c>
      <c r="FZ6" s="79" t="str">
        <f t="shared" si="95"/>
        <v>00</v>
      </c>
      <c r="GA6" s="81">
        <v>2</v>
      </c>
      <c r="GB6" s="82">
        <v>2</v>
      </c>
      <c r="GC6" s="76"/>
      <c r="GD6" s="74"/>
      <c r="GE6" s="74"/>
      <c r="GF6" s="77">
        <f t="shared" si="96"/>
        <v>0</v>
      </c>
      <c r="GG6" s="78">
        <f t="shared" si="97"/>
        <v>0</v>
      </c>
      <c r="GH6" s="79" t="str">
        <f t="shared" si="98"/>
        <v>00</v>
      </c>
      <c r="GI6" s="80" t="str">
        <f t="shared" si="99"/>
        <v>F</v>
      </c>
      <c r="GJ6" s="79">
        <f t="shared" si="100"/>
        <v>0</v>
      </c>
      <c r="GK6" s="79" t="str">
        <f t="shared" si="101"/>
        <v>00</v>
      </c>
      <c r="GL6" s="81">
        <v>2</v>
      </c>
      <c r="GM6" s="82">
        <v>2</v>
      </c>
      <c r="GN6" s="96"/>
      <c r="GO6" s="97"/>
      <c r="GP6" s="97"/>
      <c r="GQ6" s="77">
        <f t="shared" si="102"/>
        <v>0</v>
      </c>
      <c r="GR6" s="78">
        <f t="shared" si="103"/>
        <v>0</v>
      </c>
      <c r="GS6" s="79" t="str">
        <f t="shared" si="104"/>
        <v>00</v>
      </c>
      <c r="GT6" s="80" t="str">
        <f t="shared" si="105"/>
        <v>F</v>
      </c>
      <c r="GU6" s="79">
        <f t="shared" si="106"/>
        <v>0</v>
      </c>
      <c r="GV6" s="79" t="str">
        <f t="shared" si="107"/>
        <v>00</v>
      </c>
      <c r="GW6" s="81">
        <v>2</v>
      </c>
      <c r="GX6" s="82">
        <v>2</v>
      </c>
      <c r="GY6" s="71">
        <f t="shared" si="108"/>
        <v>20</v>
      </c>
      <c r="GZ6" s="72">
        <f t="shared" si="109"/>
        <v>0</v>
      </c>
      <c r="HA6" s="73" t="str">
        <f t="shared" si="110"/>
        <v>000</v>
      </c>
      <c r="HB6" s="72">
        <f t="shared" si="111"/>
        <v>0</v>
      </c>
      <c r="HC6" s="73" t="str">
        <f t="shared" si="112"/>
        <v>000</v>
      </c>
      <c r="HD6" s="74" t="str">
        <f t="shared" si="113"/>
        <v>Cảnh báo KQHT</v>
      </c>
      <c r="HE6" s="74">
        <f t="shared" si="114"/>
        <v>20</v>
      </c>
      <c r="HF6" s="72">
        <f t="shared" si="115"/>
        <v>0</v>
      </c>
      <c r="HG6" s="74" t="str">
        <f t="shared" si="116"/>
        <v>000</v>
      </c>
      <c r="HH6" s="75">
        <f t="shared" si="117"/>
        <v>0</v>
      </c>
      <c r="HI6" s="74" t="str">
        <f t="shared" si="118"/>
        <v>000</v>
      </c>
      <c r="HJ6" s="7" t="str">
        <f t="shared" si="31"/>
        <v>Cảnh báo KQHT</v>
      </c>
      <c r="HK6" s="65"/>
      <c r="HL6" s="57"/>
      <c r="HM6" s="58"/>
      <c r="HN6" s="66">
        <f t="shared" si="121"/>
        <v>0</v>
      </c>
      <c r="HO6" s="110">
        <f t="shared" si="122"/>
        <v>0</v>
      </c>
      <c r="HP6" s="50" t="str">
        <f t="shared" si="147"/>
        <v>0.0</v>
      </c>
      <c r="HQ6" s="111" t="str">
        <f t="shared" si="123"/>
        <v>F</v>
      </c>
      <c r="HR6" s="112">
        <f t="shared" si="124"/>
        <v>0</v>
      </c>
      <c r="HS6" s="113" t="str">
        <f t="shared" si="125"/>
        <v>0.0</v>
      </c>
      <c r="HT6" s="61">
        <v>3</v>
      </c>
      <c r="HU6" s="62">
        <v>3</v>
      </c>
      <c r="HV6" s="65"/>
      <c r="HW6" s="57"/>
      <c r="HX6" s="58"/>
      <c r="HY6" s="66">
        <f t="shared" si="126"/>
        <v>0</v>
      </c>
      <c r="HZ6" s="110">
        <f t="shared" si="127"/>
        <v>0</v>
      </c>
      <c r="IA6" s="50" t="str">
        <f t="shared" si="148"/>
        <v>0.0</v>
      </c>
      <c r="IB6" s="111" t="str">
        <f t="shared" si="128"/>
        <v>F</v>
      </c>
      <c r="IC6" s="112">
        <f t="shared" si="129"/>
        <v>0</v>
      </c>
      <c r="ID6" s="113" t="str">
        <f t="shared" si="130"/>
        <v>0.0</v>
      </c>
      <c r="IE6" s="61">
        <v>1</v>
      </c>
      <c r="IF6" s="62">
        <v>1</v>
      </c>
    </row>
    <row r="7" spans="1:240" ht="18">
      <c r="A7" s="5">
        <v>6</v>
      </c>
      <c r="B7" s="9" t="s">
        <v>11</v>
      </c>
      <c r="C7" s="10" t="s">
        <v>217</v>
      </c>
      <c r="D7" s="11" t="s">
        <v>208</v>
      </c>
      <c r="E7" s="12" t="s">
        <v>218</v>
      </c>
      <c r="F7" s="8"/>
      <c r="G7" s="47"/>
      <c r="H7" s="6"/>
      <c r="I7" s="48"/>
      <c r="J7" s="48"/>
      <c r="K7" s="98"/>
      <c r="L7" s="50" t="str">
        <f t="shared" si="0"/>
        <v>00</v>
      </c>
      <c r="M7" s="51" t="str">
        <f t="shared" si="131"/>
        <v>F</v>
      </c>
      <c r="N7" s="52">
        <f t="shared" si="132"/>
        <v>0</v>
      </c>
      <c r="O7" s="53" t="str">
        <f t="shared" si="3"/>
        <v>00</v>
      </c>
      <c r="P7" s="54">
        <v>2</v>
      </c>
      <c r="Q7" s="94"/>
      <c r="R7" s="50" t="str">
        <f t="shared" si="4"/>
        <v>00</v>
      </c>
      <c r="S7" s="51" t="str">
        <f t="shared" si="133"/>
        <v>F</v>
      </c>
      <c r="T7" s="52">
        <f t="shared" si="134"/>
        <v>0</v>
      </c>
      <c r="U7" s="53" t="str">
        <f t="shared" si="7"/>
        <v>00</v>
      </c>
      <c r="V7" s="54">
        <v>3</v>
      </c>
      <c r="W7" s="99"/>
      <c r="X7" s="103"/>
      <c r="Y7" s="104"/>
      <c r="Z7" s="59">
        <f t="shared" si="8"/>
        <v>0</v>
      </c>
      <c r="AA7" s="50">
        <f t="shared" si="9"/>
        <v>0</v>
      </c>
      <c r="AB7" s="50" t="str">
        <f t="shared" si="10"/>
        <v>00</v>
      </c>
      <c r="AC7" s="51" t="str">
        <f t="shared" si="11"/>
        <v>F</v>
      </c>
      <c r="AD7" s="60">
        <f t="shared" si="135"/>
        <v>0</v>
      </c>
      <c r="AE7" s="53" t="str">
        <f t="shared" si="13"/>
        <v>00</v>
      </c>
      <c r="AF7" s="61">
        <v>4</v>
      </c>
      <c r="AG7" s="62">
        <v>4</v>
      </c>
      <c r="AH7" s="99"/>
      <c r="AI7" s="103"/>
      <c r="AJ7" s="58"/>
      <c r="AK7" s="59">
        <f t="shared" si="14"/>
        <v>0</v>
      </c>
      <c r="AL7" s="50">
        <f t="shared" si="15"/>
        <v>0</v>
      </c>
      <c r="AM7" s="50" t="str">
        <f t="shared" si="16"/>
        <v>00</v>
      </c>
      <c r="AN7" s="51" t="str">
        <f t="shared" si="136"/>
        <v>F</v>
      </c>
      <c r="AO7" s="60">
        <f t="shared" si="137"/>
        <v>0</v>
      </c>
      <c r="AP7" s="53" t="str">
        <f t="shared" si="19"/>
        <v>00</v>
      </c>
      <c r="AQ7" s="63">
        <v>2</v>
      </c>
      <c r="AR7" s="64">
        <v>2</v>
      </c>
      <c r="AS7" s="65"/>
      <c r="AT7" s="57"/>
      <c r="AU7" s="58"/>
      <c r="AV7" s="59">
        <f t="shared" si="32"/>
        <v>0</v>
      </c>
      <c r="AW7" s="50">
        <f t="shared" si="33"/>
        <v>0</v>
      </c>
      <c r="AX7" s="50" t="str">
        <f t="shared" si="34"/>
        <v>00</v>
      </c>
      <c r="AY7" s="51" t="str">
        <f t="shared" si="35"/>
        <v>F</v>
      </c>
      <c r="AZ7" s="60">
        <f t="shared" si="138"/>
        <v>0</v>
      </c>
      <c r="BA7" s="53" t="str">
        <f t="shared" si="37"/>
        <v>00</v>
      </c>
      <c r="BB7" s="61">
        <v>3</v>
      </c>
      <c r="BC7" s="62">
        <v>3</v>
      </c>
      <c r="BD7" s="99"/>
      <c r="BE7" s="103"/>
      <c r="BF7" s="104"/>
      <c r="BG7" s="66">
        <f t="shared" si="139"/>
        <v>0</v>
      </c>
      <c r="BH7" s="67">
        <f t="shared" si="140"/>
        <v>0</v>
      </c>
      <c r="BI7" s="50" t="str">
        <f t="shared" si="38"/>
        <v>00</v>
      </c>
      <c r="BJ7" s="51" t="str">
        <f t="shared" si="141"/>
        <v>F</v>
      </c>
      <c r="BK7" s="60">
        <f t="shared" si="142"/>
        <v>0</v>
      </c>
      <c r="BL7" s="53" t="str">
        <f t="shared" si="41"/>
        <v>00</v>
      </c>
      <c r="BM7" s="61">
        <v>3</v>
      </c>
      <c r="BN7" s="62">
        <v>3</v>
      </c>
      <c r="BO7" s="99"/>
      <c r="BP7" s="103"/>
      <c r="BQ7" s="104"/>
      <c r="BR7" s="59">
        <f t="shared" si="20"/>
        <v>0</v>
      </c>
      <c r="BS7" s="50">
        <f t="shared" si="21"/>
        <v>0</v>
      </c>
      <c r="BT7" s="50" t="str">
        <f t="shared" si="42"/>
        <v>00</v>
      </c>
      <c r="BU7" s="51" t="str">
        <f t="shared" si="22"/>
        <v>F</v>
      </c>
      <c r="BV7" s="68">
        <f t="shared" si="23"/>
        <v>0</v>
      </c>
      <c r="BW7" s="53" t="str">
        <f t="shared" si="43"/>
        <v>00</v>
      </c>
      <c r="BX7" s="61">
        <v>2</v>
      </c>
      <c r="BY7" s="69">
        <v>2</v>
      </c>
      <c r="BZ7" s="99"/>
      <c r="CA7" s="103"/>
      <c r="CB7" s="104"/>
      <c r="CC7" s="66">
        <f t="shared" si="143"/>
        <v>0</v>
      </c>
      <c r="CD7" s="67">
        <f t="shared" si="144"/>
        <v>0</v>
      </c>
      <c r="CE7" s="50" t="str">
        <f t="shared" si="44"/>
        <v>00</v>
      </c>
      <c r="CF7" s="51" t="str">
        <f t="shared" si="145"/>
        <v>F</v>
      </c>
      <c r="CG7" s="60">
        <f t="shared" si="146"/>
        <v>0</v>
      </c>
      <c r="CH7" s="53" t="str">
        <f t="shared" si="47"/>
        <v>00</v>
      </c>
      <c r="CI7" s="61">
        <v>3</v>
      </c>
      <c r="CJ7" s="62">
        <v>3</v>
      </c>
      <c r="CK7" s="71">
        <f t="shared" si="48"/>
        <v>17</v>
      </c>
      <c r="CL7" s="72">
        <f t="shared" si="24"/>
        <v>0</v>
      </c>
      <c r="CM7" s="73" t="str">
        <f t="shared" si="49"/>
        <v>000</v>
      </c>
      <c r="CN7" s="72">
        <f t="shared" si="25"/>
        <v>0</v>
      </c>
      <c r="CO7" s="95" t="str">
        <f t="shared" si="50"/>
        <v>000</v>
      </c>
      <c r="CP7" s="7" t="str">
        <f t="shared" si="119"/>
        <v>Cảnh báo KQHT</v>
      </c>
      <c r="CQ7" s="7">
        <f t="shared" si="26"/>
        <v>17</v>
      </c>
      <c r="CR7" s="72">
        <f t="shared" si="27"/>
        <v>0</v>
      </c>
      <c r="CS7" s="74" t="str">
        <f t="shared" si="51"/>
        <v>000</v>
      </c>
      <c r="CT7" s="72">
        <f t="shared" si="28"/>
        <v>0</v>
      </c>
      <c r="CU7" s="7" t="str">
        <f t="shared" si="120"/>
        <v>000</v>
      </c>
      <c r="CV7" s="7" t="str">
        <f t="shared" si="149"/>
        <v>Cảnh báo KQHT</v>
      </c>
      <c r="CW7" s="76"/>
      <c r="CX7" s="74"/>
      <c r="CY7" s="74"/>
      <c r="CZ7" s="77">
        <f t="shared" si="52"/>
        <v>0</v>
      </c>
      <c r="DA7" s="78">
        <f t="shared" si="53"/>
        <v>0</v>
      </c>
      <c r="DB7" s="79" t="str">
        <f t="shared" si="54"/>
        <v>00</v>
      </c>
      <c r="DC7" s="80" t="str">
        <f t="shared" si="55"/>
        <v>F</v>
      </c>
      <c r="DD7" s="79">
        <f t="shared" si="56"/>
        <v>0</v>
      </c>
      <c r="DE7" s="79" t="str">
        <f t="shared" si="57"/>
        <v>00</v>
      </c>
      <c r="DF7" s="81"/>
      <c r="DG7" s="82"/>
      <c r="DH7" s="83"/>
      <c r="DI7" s="84"/>
      <c r="DJ7" s="84"/>
      <c r="DK7" s="66">
        <f t="shared" si="58"/>
        <v>0</v>
      </c>
      <c r="DL7" s="67">
        <f t="shared" si="59"/>
        <v>0</v>
      </c>
      <c r="DM7" s="67"/>
      <c r="DN7" s="51" t="str">
        <f t="shared" si="60"/>
        <v>F</v>
      </c>
      <c r="DO7" s="60">
        <f t="shared" si="61"/>
        <v>0</v>
      </c>
      <c r="DP7" s="60" t="str">
        <f t="shared" si="62"/>
        <v>00</v>
      </c>
      <c r="DQ7" s="81"/>
      <c r="DR7" s="82"/>
      <c r="DS7" s="85">
        <f t="shared" si="30"/>
        <v>0</v>
      </c>
      <c r="DT7" s="67"/>
      <c r="DU7" s="51" t="str">
        <f t="shared" si="63"/>
        <v>F</v>
      </c>
      <c r="DV7" s="60">
        <f t="shared" si="64"/>
        <v>0</v>
      </c>
      <c r="DW7" s="60" t="str">
        <f t="shared" si="65"/>
        <v>00</v>
      </c>
      <c r="DX7" s="63">
        <v>3</v>
      </c>
      <c r="DY7" s="86">
        <v>3</v>
      </c>
      <c r="DZ7" s="76"/>
      <c r="EA7" s="74"/>
      <c r="EB7" s="74"/>
      <c r="EC7" s="77">
        <f t="shared" si="66"/>
        <v>0</v>
      </c>
      <c r="ED7" s="78">
        <f t="shared" si="67"/>
        <v>0</v>
      </c>
      <c r="EE7" s="79" t="str">
        <f t="shared" si="68"/>
        <v>00</v>
      </c>
      <c r="EF7" s="80" t="str">
        <f t="shared" si="69"/>
        <v>F</v>
      </c>
      <c r="EG7" s="79">
        <f t="shared" si="70"/>
        <v>0</v>
      </c>
      <c r="EH7" s="79" t="str">
        <f t="shared" si="71"/>
        <v>00</v>
      </c>
      <c r="EI7" s="81">
        <v>3</v>
      </c>
      <c r="EJ7" s="82">
        <v>3</v>
      </c>
      <c r="EK7" s="106"/>
      <c r="EL7" s="107"/>
      <c r="EM7" s="107"/>
      <c r="EN7" s="77">
        <f t="shared" si="72"/>
        <v>0</v>
      </c>
      <c r="EO7" s="78">
        <f t="shared" si="73"/>
        <v>0</v>
      </c>
      <c r="EP7" s="79" t="str">
        <f t="shared" si="74"/>
        <v>00</v>
      </c>
      <c r="EQ7" s="80" t="str">
        <f t="shared" si="75"/>
        <v>F</v>
      </c>
      <c r="ER7" s="79">
        <f t="shared" si="76"/>
        <v>0</v>
      </c>
      <c r="ES7" s="79" t="str">
        <f t="shared" si="77"/>
        <v>00</v>
      </c>
      <c r="ET7" s="81">
        <v>3</v>
      </c>
      <c r="EU7" s="82">
        <v>3</v>
      </c>
      <c r="EV7" s="76"/>
      <c r="EW7" s="74"/>
      <c r="EX7" s="74"/>
      <c r="EY7" s="77">
        <f t="shared" si="78"/>
        <v>0</v>
      </c>
      <c r="EZ7" s="78">
        <f t="shared" si="79"/>
        <v>0</v>
      </c>
      <c r="FA7" s="79" t="str">
        <f t="shared" si="80"/>
        <v>00</v>
      </c>
      <c r="FB7" s="80" t="str">
        <f t="shared" si="81"/>
        <v>F</v>
      </c>
      <c r="FC7" s="79">
        <f t="shared" si="82"/>
        <v>0</v>
      </c>
      <c r="FD7" s="79" t="str">
        <f t="shared" si="83"/>
        <v>00</v>
      </c>
      <c r="FE7" s="81">
        <v>2</v>
      </c>
      <c r="FF7" s="82">
        <v>2</v>
      </c>
      <c r="FG7" s="96"/>
      <c r="FH7" s="97"/>
      <c r="FI7" s="97"/>
      <c r="FJ7" s="77">
        <f t="shared" si="84"/>
        <v>0</v>
      </c>
      <c r="FK7" s="78">
        <f t="shared" si="85"/>
        <v>0</v>
      </c>
      <c r="FL7" s="79" t="str">
        <f t="shared" si="86"/>
        <v>00</v>
      </c>
      <c r="FM7" s="80" t="str">
        <f t="shared" si="87"/>
        <v>F</v>
      </c>
      <c r="FN7" s="79">
        <f t="shared" si="88"/>
        <v>0</v>
      </c>
      <c r="FO7" s="79" t="str">
        <f t="shared" si="89"/>
        <v>00</v>
      </c>
      <c r="FP7" s="81">
        <v>3</v>
      </c>
      <c r="FQ7" s="82">
        <v>3</v>
      </c>
      <c r="FR7" s="83">
        <v>7.3</v>
      </c>
      <c r="FS7" s="74">
        <v>0</v>
      </c>
      <c r="FT7" s="74">
        <v>0</v>
      </c>
      <c r="FU7" s="77">
        <f t="shared" si="90"/>
        <v>2.9</v>
      </c>
      <c r="FV7" s="78">
        <f t="shared" si="91"/>
        <v>2.9</v>
      </c>
      <c r="FW7" s="79" t="str">
        <f t="shared" si="92"/>
        <v>03</v>
      </c>
      <c r="FX7" s="80" t="str">
        <f t="shared" si="93"/>
        <v>F</v>
      </c>
      <c r="FY7" s="79">
        <f t="shared" si="94"/>
        <v>0</v>
      </c>
      <c r="FZ7" s="79" t="str">
        <f t="shared" si="95"/>
        <v>00</v>
      </c>
      <c r="GA7" s="81">
        <v>2</v>
      </c>
      <c r="GB7" s="82">
        <v>2</v>
      </c>
      <c r="GC7" s="76"/>
      <c r="GD7" s="74"/>
      <c r="GE7" s="74"/>
      <c r="GF7" s="77">
        <f t="shared" si="96"/>
        <v>0</v>
      </c>
      <c r="GG7" s="78">
        <f t="shared" si="97"/>
        <v>0</v>
      </c>
      <c r="GH7" s="79" t="str">
        <f t="shared" si="98"/>
        <v>00</v>
      </c>
      <c r="GI7" s="80" t="str">
        <f t="shared" si="99"/>
        <v>F</v>
      </c>
      <c r="GJ7" s="79">
        <f t="shared" si="100"/>
        <v>0</v>
      </c>
      <c r="GK7" s="79" t="str">
        <f t="shared" si="101"/>
        <v>00</v>
      </c>
      <c r="GL7" s="81">
        <v>2</v>
      </c>
      <c r="GM7" s="82">
        <v>2</v>
      </c>
      <c r="GN7" s="96"/>
      <c r="GO7" s="97"/>
      <c r="GP7" s="97"/>
      <c r="GQ7" s="77">
        <f t="shared" si="102"/>
        <v>0</v>
      </c>
      <c r="GR7" s="78">
        <f t="shared" si="103"/>
        <v>0</v>
      </c>
      <c r="GS7" s="79" t="str">
        <f t="shared" si="104"/>
        <v>00</v>
      </c>
      <c r="GT7" s="80" t="str">
        <f t="shared" si="105"/>
        <v>F</v>
      </c>
      <c r="GU7" s="79">
        <f t="shared" si="106"/>
        <v>0</v>
      </c>
      <c r="GV7" s="79" t="str">
        <f t="shared" si="107"/>
        <v>00</v>
      </c>
      <c r="GW7" s="81">
        <v>2</v>
      </c>
      <c r="GX7" s="82">
        <v>2</v>
      </c>
      <c r="GY7" s="71">
        <f t="shared" si="108"/>
        <v>20</v>
      </c>
      <c r="GZ7" s="72">
        <f t="shared" si="109"/>
        <v>0.28999999999999998</v>
      </c>
      <c r="HA7" s="73" t="str">
        <f t="shared" si="110"/>
        <v>000</v>
      </c>
      <c r="HB7" s="72">
        <f t="shared" si="111"/>
        <v>0</v>
      </c>
      <c r="HC7" s="73" t="str">
        <f t="shared" si="112"/>
        <v>000</v>
      </c>
      <c r="HD7" s="74" t="str">
        <f t="shared" si="113"/>
        <v>Cảnh báo KQHT</v>
      </c>
      <c r="HE7" s="74">
        <f t="shared" si="114"/>
        <v>20</v>
      </c>
      <c r="HF7" s="72">
        <f t="shared" si="115"/>
        <v>0.28999999999999998</v>
      </c>
      <c r="HG7" s="74" t="str">
        <f t="shared" si="116"/>
        <v>000</v>
      </c>
      <c r="HH7" s="75">
        <f t="shared" si="117"/>
        <v>0</v>
      </c>
      <c r="HI7" s="74" t="str">
        <f t="shared" si="118"/>
        <v>000</v>
      </c>
      <c r="HJ7" s="7" t="str">
        <f t="shared" si="31"/>
        <v>Cảnh báo KQHT</v>
      </c>
      <c r="HK7" s="65"/>
      <c r="HL7" s="57"/>
      <c r="HM7" s="58"/>
      <c r="HN7" s="66">
        <f t="shared" si="121"/>
        <v>0</v>
      </c>
      <c r="HO7" s="110">
        <f t="shared" si="122"/>
        <v>0</v>
      </c>
      <c r="HP7" s="50" t="str">
        <f t="shared" si="147"/>
        <v>0.0</v>
      </c>
      <c r="HQ7" s="111" t="str">
        <f t="shared" si="123"/>
        <v>F</v>
      </c>
      <c r="HR7" s="112">
        <f t="shared" si="124"/>
        <v>0</v>
      </c>
      <c r="HS7" s="113" t="str">
        <f t="shared" si="125"/>
        <v>0.0</v>
      </c>
      <c r="HT7" s="61">
        <v>3</v>
      </c>
      <c r="HU7" s="62">
        <v>3</v>
      </c>
      <c r="HV7" s="65"/>
      <c r="HW7" s="57"/>
      <c r="HX7" s="58"/>
      <c r="HY7" s="66">
        <f t="shared" si="126"/>
        <v>0</v>
      </c>
      <c r="HZ7" s="110">
        <f t="shared" si="127"/>
        <v>0</v>
      </c>
      <c r="IA7" s="50" t="str">
        <f t="shared" si="148"/>
        <v>0.0</v>
      </c>
      <c r="IB7" s="111" t="str">
        <f t="shared" si="128"/>
        <v>F</v>
      </c>
      <c r="IC7" s="112">
        <f t="shared" si="129"/>
        <v>0</v>
      </c>
      <c r="ID7" s="113" t="str">
        <f t="shared" si="130"/>
        <v>0.0</v>
      </c>
      <c r="IE7" s="61">
        <v>1</v>
      </c>
      <c r="IF7" s="62">
        <v>1</v>
      </c>
    </row>
    <row r="8" spans="1:240" ht="18">
      <c r="A8" s="5">
        <v>7</v>
      </c>
      <c r="B8" s="9" t="s">
        <v>11</v>
      </c>
      <c r="C8" s="10" t="s">
        <v>219</v>
      </c>
      <c r="D8" s="11" t="s">
        <v>220</v>
      </c>
      <c r="E8" s="12" t="s">
        <v>221</v>
      </c>
      <c r="F8" s="8"/>
      <c r="G8" s="47"/>
      <c r="H8" s="6"/>
      <c r="I8" s="48"/>
      <c r="J8" s="48"/>
      <c r="K8" s="49"/>
      <c r="L8" s="50" t="str">
        <f t="shared" si="0"/>
        <v>00</v>
      </c>
      <c r="M8" s="51" t="str">
        <f t="shared" si="131"/>
        <v>F</v>
      </c>
      <c r="N8" s="52">
        <f t="shared" si="132"/>
        <v>0</v>
      </c>
      <c r="O8" s="53" t="str">
        <f t="shared" si="3"/>
        <v>00</v>
      </c>
      <c r="P8" s="54">
        <v>2</v>
      </c>
      <c r="Q8" s="94"/>
      <c r="R8" s="50" t="str">
        <f t="shared" si="4"/>
        <v>00</v>
      </c>
      <c r="S8" s="51" t="str">
        <f t="shared" si="133"/>
        <v>F</v>
      </c>
      <c r="T8" s="52">
        <f t="shared" si="134"/>
        <v>0</v>
      </c>
      <c r="U8" s="53" t="str">
        <f t="shared" si="7"/>
        <v>00</v>
      </c>
      <c r="V8" s="54">
        <v>3</v>
      </c>
      <c r="W8" s="99">
        <v>7.8</v>
      </c>
      <c r="X8" s="103">
        <v>8</v>
      </c>
      <c r="Y8" s="104"/>
      <c r="Z8" s="59">
        <f t="shared" si="8"/>
        <v>7.9</v>
      </c>
      <c r="AA8" s="50">
        <f t="shared" si="9"/>
        <v>7.9</v>
      </c>
      <c r="AB8" s="50" t="str">
        <f t="shared" si="10"/>
        <v>08</v>
      </c>
      <c r="AC8" s="51" t="str">
        <f t="shared" si="11"/>
        <v>B</v>
      </c>
      <c r="AD8" s="60">
        <f t="shared" si="135"/>
        <v>3</v>
      </c>
      <c r="AE8" s="53" t="str">
        <f t="shared" si="13"/>
        <v>03</v>
      </c>
      <c r="AF8" s="61">
        <v>4</v>
      </c>
      <c r="AG8" s="62">
        <v>4</v>
      </c>
      <c r="AH8" s="99"/>
      <c r="AI8" s="103"/>
      <c r="AJ8" s="58"/>
      <c r="AK8" s="59">
        <f t="shared" si="14"/>
        <v>0</v>
      </c>
      <c r="AL8" s="50">
        <f t="shared" si="15"/>
        <v>0</v>
      </c>
      <c r="AM8" s="50" t="str">
        <f t="shared" si="16"/>
        <v>00</v>
      </c>
      <c r="AN8" s="51" t="str">
        <f t="shared" si="136"/>
        <v>F</v>
      </c>
      <c r="AO8" s="60">
        <f t="shared" si="137"/>
        <v>0</v>
      </c>
      <c r="AP8" s="53" t="str">
        <f t="shared" si="19"/>
        <v>00</v>
      </c>
      <c r="AQ8" s="63">
        <v>2</v>
      </c>
      <c r="AR8" s="64">
        <v>2</v>
      </c>
      <c r="AS8" s="65"/>
      <c r="AT8" s="57"/>
      <c r="AU8" s="58"/>
      <c r="AV8" s="59">
        <f t="shared" si="32"/>
        <v>0</v>
      </c>
      <c r="AW8" s="50">
        <f t="shared" si="33"/>
        <v>0</v>
      </c>
      <c r="AX8" s="50" t="str">
        <f t="shared" si="34"/>
        <v>00</v>
      </c>
      <c r="AY8" s="51" t="str">
        <f t="shared" si="35"/>
        <v>F</v>
      </c>
      <c r="AZ8" s="60">
        <f t="shared" si="138"/>
        <v>0</v>
      </c>
      <c r="BA8" s="53" t="str">
        <f t="shared" si="37"/>
        <v>00</v>
      </c>
      <c r="BB8" s="61">
        <v>3</v>
      </c>
      <c r="BC8" s="62">
        <v>3</v>
      </c>
      <c r="BD8" s="99">
        <v>8.4</v>
      </c>
      <c r="BE8" s="103">
        <v>0</v>
      </c>
      <c r="BF8" s="104">
        <v>8</v>
      </c>
      <c r="BG8" s="59">
        <f t="shared" si="139"/>
        <v>3.4</v>
      </c>
      <c r="BH8" s="50">
        <f t="shared" si="140"/>
        <v>8.1999999999999993</v>
      </c>
      <c r="BI8" s="50" t="str">
        <f t="shared" si="38"/>
        <v>08</v>
      </c>
      <c r="BJ8" s="51" t="str">
        <f t="shared" si="141"/>
        <v>B+</v>
      </c>
      <c r="BK8" s="60">
        <f t="shared" si="142"/>
        <v>3.5</v>
      </c>
      <c r="BL8" s="53" t="str">
        <f t="shared" si="41"/>
        <v>04</v>
      </c>
      <c r="BM8" s="61">
        <v>3</v>
      </c>
      <c r="BN8" s="62">
        <v>3</v>
      </c>
      <c r="BO8" s="99"/>
      <c r="BP8" s="103"/>
      <c r="BQ8" s="104"/>
      <c r="BR8" s="66">
        <f t="shared" si="20"/>
        <v>0</v>
      </c>
      <c r="BS8" s="67">
        <f t="shared" si="21"/>
        <v>0</v>
      </c>
      <c r="BT8" s="50" t="str">
        <f t="shared" si="42"/>
        <v>00</v>
      </c>
      <c r="BU8" s="51" t="str">
        <f t="shared" si="22"/>
        <v>F</v>
      </c>
      <c r="BV8" s="68">
        <f t="shared" si="23"/>
        <v>0</v>
      </c>
      <c r="BW8" s="53" t="str">
        <f t="shared" si="43"/>
        <v>00</v>
      </c>
      <c r="BX8" s="61">
        <v>2</v>
      </c>
      <c r="BY8" s="69">
        <v>2</v>
      </c>
      <c r="BZ8" s="99"/>
      <c r="CA8" s="103"/>
      <c r="CB8" s="104"/>
      <c r="CC8" s="66">
        <f t="shared" si="143"/>
        <v>0</v>
      </c>
      <c r="CD8" s="67">
        <f t="shared" si="144"/>
        <v>0</v>
      </c>
      <c r="CE8" s="50" t="str">
        <f t="shared" si="44"/>
        <v>00</v>
      </c>
      <c r="CF8" s="51" t="str">
        <f t="shared" si="145"/>
        <v>F</v>
      </c>
      <c r="CG8" s="60">
        <f t="shared" si="146"/>
        <v>0</v>
      </c>
      <c r="CH8" s="53" t="str">
        <f t="shared" si="47"/>
        <v>00</v>
      </c>
      <c r="CI8" s="61">
        <v>3</v>
      </c>
      <c r="CJ8" s="62">
        <v>3</v>
      </c>
      <c r="CK8" s="71">
        <f t="shared" si="48"/>
        <v>17</v>
      </c>
      <c r="CL8" s="72">
        <f t="shared" si="24"/>
        <v>3.3058823529411767</v>
      </c>
      <c r="CM8" s="73" t="str">
        <f t="shared" si="49"/>
        <v>003</v>
      </c>
      <c r="CN8" s="72">
        <f t="shared" si="25"/>
        <v>1.3235294117647058</v>
      </c>
      <c r="CO8" s="95" t="str">
        <f t="shared" si="50"/>
        <v>001</v>
      </c>
      <c r="CP8" s="7" t="str">
        <f t="shared" si="119"/>
        <v>Lên lớp</v>
      </c>
      <c r="CQ8" s="7">
        <f t="shared" si="26"/>
        <v>17</v>
      </c>
      <c r="CR8" s="72">
        <f t="shared" si="27"/>
        <v>3.3058823529411767</v>
      </c>
      <c r="CS8" s="74" t="str">
        <f t="shared" si="51"/>
        <v>003</v>
      </c>
      <c r="CT8" s="72">
        <f t="shared" si="28"/>
        <v>1.3235294117647058</v>
      </c>
      <c r="CU8" s="7" t="str">
        <f t="shared" si="120"/>
        <v>001</v>
      </c>
      <c r="CV8" s="7" t="str">
        <f t="shared" si="149"/>
        <v>Lên lớp</v>
      </c>
      <c r="CW8" s="76"/>
      <c r="CX8" s="74"/>
      <c r="CY8" s="74"/>
      <c r="CZ8" s="77">
        <f t="shared" si="52"/>
        <v>0</v>
      </c>
      <c r="DA8" s="78">
        <f t="shared" si="53"/>
        <v>0</v>
      </c>
      <c r="DB8" s="79" t="str">
        <f t="shared" si="54"/>
        <v>00</v>
      </c>
      <c r="DC8" s="80" t="str">
        <f t="shared" si="55"/>
        <v>F</v>
      </c>
      <c r="DD8" s="79">
        <f t="shared" si="56"/>
        <v>0</v>
      </c>
      <c r="DE8" s="79" t="str">
        <f t="shared" si="57"/>
        <v>00</v>
      </c>
      <c r="DF8" s="81"/>
      <c r="DG8" s="82"/>
      <c r="DH8" s="83"/>
      <c r="DI8" s="84"/>
      <c r="DJ8" s="84"/>
      <c r="DK8" s="66">
        <f t="shared" si="58"/>
        <v>0</v>
      </c>
      <c r="DL8" s="67">
        <f t="shared" si="59"/>
        <v>0</v>
      </c>
      <c r="DM8" s="67"/>
      <c r="DN8" s="51" t="str">
        <f t="shared" si="60"/>
        <v>F</v>
      </c>
      <c r="DO8" s="60">
        <f t="shared" si="61"/>
        <v>0</v>
      </c>
      <c r="DP8" s="60" t="str">
        <f t="shared" si="62"/>
        <v>00</v>
      </c>
      <c r="DQ8" s="81"/>
      <c r="DR8" s="82"/>
      <c r="DS8" s="85">
        <f t="shared" si="30"/>
        <v>0</v>
      </c>
      <c r="DT8" s="67"/>
      <c r="DU8" s="51" t="str">
        <f t="shared" si="63"/>
        <v>F</v>
      </c>
      <c r="DV8" s="60">
        <f t="shared" si="64"/>
        <v>0</v>
      </c>
      <c r="DW8" s="60" t="str">
        <f t="shared" si="65"/>
        <v>00</v>
      </c>
      <c r="DX8" s="63">
        <v>3</v>
      </c>
      <c r="DY8" s="86"/>
      <c r="DZ8" s="76"/>
      <c r="EA8" s="74"/>
      <c r="EB8" s="74"/>
      <c r="EC8" s="77">
        <f t="shared" si="66"/>
        <v>0</v>
      </c>
      <c r="ED8" s="78">
        <f t="shared" si="67"/>
        <v>0</v>
      </c>
      <c r="EE8" s="79" t="str">
        <f t="shared" si="68"/>
        <v>00</v>
      </c>
      <c r="EF8" s="80" t="str">
        <f t="shared" si="69"/>
        <v>F</v>
      </c>
      <c r="EG8" s="79">
        <f t="shared" si="70"/>
        <v>0</v>
      </c>
      <c r="EH8" s="79" t="str">
        <f t="shared" si="71"/>
        <v>00</v>
      </c>
      <c r="EI8" s="81">
        <v>3</v>
      </c>
      <c r="EJ8" s="82"/>
      <c r="EK8" s="108"/>
      <c r="EL8" s="109"/>
      <c r="EM8" s="107"/>
      <c r="EN8" s="77">
        <f t="shared" si="72"/>
        <v>0</v>
      </c>
      <c r="EO8" s="78">
        <f t="shared" si="73"/>
        <v>0</v>
      </c>
      <c r="EP8" s="79" t="str">
        <f t="shared" si="74"/>
        <v>00</v>
      </c>
      <c r="EQ8" s="80" t="str">
        <f t="shared" si="75"/>
        <v>F</v>
      </c>
      <c r="ER8" s="79">
        <f t="shared" si="76"/>
        <v>0</v>
      </c>
      <c r="ES8" s="79" t="str">
        <f t="shared" si="77"/>
        <v>00</v>
      </c>
      <c r="ET8" s="81">
        <v>3</v>
      </c>
      <c r="EU8" s="82"/>
      <c r="EV8" s="76"/>
      <c r="EW8" s="74"/>
      <c r="EX8" s="74"/>
      <c r="EY8" s="77">
        <f t="shared" si="78"/>
        <v>0</v>
      </c>
      <c r="EZ8" s="78">
        <f t="shared" si="79"/>
        <v>0</v>
      </c>
      <c r="FA8" s="79" t="str">
        <f t="shared" si="80"/>
        <v>00</v>
      </c>
      <c r="FB8" s="80" t="str">
        <f t="shared" si="81"/>
        <v>F</v>
      </c>
      <c r="FC8" s="79">
        <f t="shared" si="82"/>
        <v>0</v>
      </c>
      <c r="FD8" s="79" t="str">
        <f t="shared" si="83"/>
        <v>00</v>
      </c>
      <c r="FE8" s="81">
        <v>2</v>
      </c>
      <c r="FF8" s="82"/>
      <c r="FG8" s="96">
        <v>8.6999999999999993</v>
      </c>
      <c r="FH8" s="97">
        <v>9</v>
      </c>
      <c r="FI8" s="97"/>
      <c r="FJ8" s="77">
        <f t="shared" si="84"/>
        <v>8.9</v>
      </c>
      <c r="FK8" s="78">
        <f t="shared" si="85"/>
        <v>8.9</v>
      </c>
      <c r="FL8" s="79" t="str">
        <f t="shared" si="86"/>
        <v>09</v>
      </c>
      <c r="FM8" s="80" t="str">
        <f t="shared" si="87"/>
        <v>A</v>
      </c>
      <c r="FN8" s="79">
        <f t="shared" si="88"/>
        <v>4</v>
      </c>
      <c r="FO8" s="79" t="str">
        <f t="shared" si="89"/>
        <v>04</v>
      </c>
      <c r="FP8" s="81">
        <v>3</v>
      </c>
      <c r="FQ8" s="82">
        <v>3</v>
      </c>
      <c r="FR8" s="83">
        <v>9</v>
      </c>
      <c r="FS8" s="74">
        <v>8</v>
      </c>
      <c r="FT8" s="74"/>
      <c r="FU8" s="77">
        <f t="shared" si="90"/>
        <v>8.4</v>
      </c>
      <c r="FV8" s="78">
        <f t="shared" si="91"/>
        <v>8.4</v>
      </c>
      <c r="FW8" s="79" t="str">
        <f t="shared" si="92"/>
        <v>08</v>
      </c>
      <c r="FX8" s="80" t="str">
        <f t="shared" si="93"/>
        <v>B+</v>
      </c>
      <c r="FY8" s="79">
        <f t="shared" si="94"/>
        <v>3.5</v>
      </c>
      <c r="FZ8" s="79" t="str">
        <f t="shared" si="95"/>
        <v>04</v>
      </c>
      <c r="GA8" s="81">
        <v>2</v>
      </c>
      <c r="GB8" s="82">
        <v>2</v>
      </c>
      <c r="GC8" s="76">
        <v>8</v>
      </c>
      <c r="GD8" s="74">
        <v>5</v>
      </c>
      <c r="GE8" s="74"/>
      <c r="GF8" s="77">
        <f t="shared" si="96"/>
        <v>6.2</v>
      </c>
      <c r="GG8" s="78">
        <f t="shared" si="97"/>
        <v>6.2</v>
      </c>
      <c r="GH8" s="79" t="str">
        <f t="shared" si="98"/>
        <v>06</v>
      </c>
      <c r="GI8" s="80" t="str">
        <f t="shared" si="99"/>
        <v>C</v>
      </c>
      <c r="GJ8" s="79">
        <f t="shared" si="100"/>
        <v>2</v>
      </c>
      <c r="GK8" s="79" t="str">
        <f t="shared" si="101"/>
        <v>02</v>
      </c>
      <c r="GL8" s="81">
        <v>2</v>
      </c>
      <c r="GM8" s="82">
        <v>2</v>
      </c>
      <c r="GN8" s="96">
        <v>5</v>
      </c>
      <c r="GO8" s="97">
        <v>6</v>
      </c>
      <c r="GP8" s="97"/>
      <c r="GQ8" s="77">
        <f t="shared" si="102"/>
        <v>5.6</v>
      </c>
      <c r="GR8" s="78">
        <f t="shared" si="103"/>
        <v>5.6</v>
      </c>
      <c r="GS8" s="79" t="str">
        <f t="shared" si="104"/>
        <v>06</v>
      </c>
      <c r="GT8" s="80" t="str">
        <f t="shared" si="105"/>
        <v>C</v>
      </c>
      <c r="GU8" s="79">
        <f t="shared" si="106"/>
        <v>2</v>
      </c>
      <c r="GV8" s="79" t="str">
        <f t="shared" si="107"/>
        <v>02</v>
      </c>
      <c r="GW8" s="81">
        <v>2</v>
      </c>
      <c r="GX8" s="82">
        <v>2</v>
      </c>
      <c r="GY8" s="71">
        <f t="shared" si="108"/>
        <v>20</v>
      </c>
      <c r="GZ8" s="72">
        <f t="shared" si="109"/>
        <v>3.3549999999999995</v>
      </c>
      <c r="HA8" s="73" t="str">
        <f t="shared" si="110"/>
        <v>003</v>
      </c>
      <c r="HB8" s="72">
        <f t="shared" si="111"/>
        <v>1.35</v>
      </c>
      <c r="HC8" s="73" t="str">
        <f t="shared" si="112"/>
        <v>001</v>
      </c>
      <c r="HD8" s="74" t="str">
        <f t="shared" si="113"/>
        <v>Lên lớp</v>
      </c>
      <c r="HE8" s="74">
        <f t="shared" si="114"/>
        <v>9</v>
      </c>
      <c r="HF8" s="72">
        <f t="shared" si="115"/>
        <v>7.4555555555555548</v>
      </c>
      <c r="HG8" s="74" t="str">
        <f t="shared" si="116"/>
        <v>007</v>
      </c>
      <c r="HH8" s="75">
        <f t="shared" si="117"/>
        <v>3</v>
      </c>
      <c r="HI8" s="74" t="str">
        <f t="shared" si="118"/>
        <v>003</v>
      </c>
      <c r="HJ8" s="7" t="str">
        <f t="shared" si="31"/>
        <v>Lên lớp</v>
      </c>
      <c r="HK8" s="65"/>
      <c r="HL8" s="57"/>
      <c r="HM8" s="58"/>
      <c r="HN8" s="66">
        <f t="shared" si="121"/>
        <v>0</v>
      </c>
      <c r="HO8" s="110">
        <f t="shared" si="122"/>
        <v>0</v>
      </c>
      <c r="HP8" s="50" t="str">
        <f t="shared" si="147"/>
        <v>0.0</v>
      </c>
      <c r="HQ8" s="111" t="str">
        <f t="shared" si="123"/>
        <v>F</v>
      </c>
      <c r="HR8" s="112">
        <f t="shared" si="124"/>
        <v>0</v>
      </c>
      <c r="HS8" s="113" t="str">
        <f t="shared" si="125"/>
        <v>0.0</v>
      </c>
      <c r="HT8" s="61">
        <v>3</v>
      </c>
      <c r="HU8" s="62">
        <v>3</v>
      </c>
      <c r="HV8" s="65"/>
      <c r="HW8" s="57"/>
      <c r="HX8" s="58"/>
      <c r="HY8" s="66">
        <f t="shared" si="126"/>
        <v>0</v>
      </c>
      <c r="HZ8" s="110">
        <f t="shared" si="127"/>
        <v>0</v>
      </c>
      <c r="IA8" s="50" t="str">
        <f t="shared" si="148"/>
        <v>0.0</v>
      </c>
      <c r="IB8" s="111" t="str">
        <f t="shared" si="128"/>
        <v>F</v>
      </c>
      <c r="IC8" s="112">
        <f t="shared" si="129"/>
        <v>0</v>
      </c>
      <c r="ID8" s="113" t="str">
        <f t="shared" si="130"/>
        <v>0.0</v>
      </c>
      <c r="IE8" s="61">
        <v>1</v>
      </c>
      <c r="IF8" s="62">
        <v>1</v>
      </c>
    </row>
    <row r="9" spans="1:240" ht="18">
      <c r="A9" s="5">
        <v>8</v>
      </c>
      <c r="B9" s="9" t="s">
        <v>11</v>
      </c>
      <c r="C9" s="10" t="s">
        <v>222</v>
      </c>
      <c r="D9" s="11" t="s">
        <v>223</v>
      </c>
      <c r="E9" s="12" t="s">
        <v>206</v>
      </c>
      <c r="F9" s="6"/>
      <c r="G9" s="47"/>
      <c r="H9" s="6"/>
      <c r="I9" s="48"/>
      <c r="J9" s="48"/>
      <c r="K9" s="105"/>
      <c r="L9" s="50" t="str">
        <f t="shared" si="0"/>
        <v>00</v>
      </c>
      <c r="M9" s="51" t="str">
        <f t="shared" si="131"/>
        <v>F</v>
      </c>
      <c r="N9" s="52">
        <f t="shared" si="132"/>
        <v>0</v>
      </c>
      <c r="O9" s="53" t="str">
        <f t="shared" si="3"/>
        <v>00</v>
      </c>
      <c r="P9" s="54">
        <v>2</v>
      </c>
      <c r="Q9" s="94"/>
      <c r="R9" s="50" t="str">
        <f t="shared" si="4"/>
        <v>00</v>
      </c>
      <c r="S9" s="51" t="str">
        <f t="shared" si="133"/>
        <v>F</v>
      </c>
      <c r="T9" s="52">
        <f t="shared" si="134"/>
        <v>0</v>
      </c>
      <c r="U9" s="53" t="str">
        <f t="shared" si="7"/>
        <v>00</v>
      </c>
      <c r="V9" s="54">
        <v>3</v>
      </c>
      <c r="W9" s="99"/>
      <c r="X9" s="103"/>
      <c r="Y9" s="104"/>
      <c r="Z9" s="59">
        <f t="shared" si="8"/>
        <v>0</v>
      </c>
      <c r="AA9" s="50">
        <f t="shared" si="9"/>
        <v>0</v>
      </c>
      <c r="AB9" s="50" t="str">
        <f t="shared" si="10"/>
        <v>00</v>
      </c>
      <c r="AC9" s="51" t="str">
        <f t="shared" si="11"/>
        <v>F</v>
      </c>
      <c r="AD9" s="60">
        <f t="shared" si="135"/>
        <v>0</v>
      </c>
      <c r="AE9" s="53" t="str">
        <f t="shared" si="13"/>
        <v>00</v>
      </c>
      <c r="AF9" s="61">
        <v>4</v>
      </c>
      <c r="AG9" s="62">
        <v>4</v>
      </c>
      <c r="AH9" s="99"/>
      <c r="AI9" s="103"/>
      <c r="AJ9" s="58"/>
      <c r="AK9" s="59">
        <f t="shared" si="14"/>
        <v>0</v>
      </c>
      <c r="AL9" s="50">
        <f t="shared" si="15"/>
        <v>0</v>
      </c>
      <c r="AM9" s="50" t="str">
        <f t="shared" si="16"/>
        <v>00</v>
      </c>
      <c r="AN9" s="51" t="str">
        <f t="shared" si="136"/>
        <v>F</v>
      </c>
      <c r="AO9" s="60">
        <f t="shared" si="137"/>
        <v>0</v>
      </c>
      <c r="AP9" s="53" t="str">
        <f t="shared" si="19"/>
        <v>00</v>
      </c>
      <c r="AQ9" s="63">
        <v>2</v>
      </c>
      <c r="AR9" s="64">
        <v>2</v>
      </c>
      <c r="AS9" s="65"/>
      <c r="AT9" s="57"/>
      <c r="AU9" s="58"/>
      <c r="AV9" s="59">
        <f t="shared" si="32"/>
        <v>0</v>
      </c>
      <c r="AW9" s="50">
        <f t="shared" si="33"/>
        <v>0</v>
      </c>
      <c r="AX9" s="50" t="str">
        <f t="shared" si="34"/>
        <v>00</v>
      </c>
      <c r="AY9" s="51" t="str">
        <f t="shared" si="35"/>
        <v>F</v>
      </c>
      <c r="AZ9" s="60">
        <f t="shared" si="138"/>
        <v>0</v>
      </c>
      <c r="BA9" s="53" t="str">
        <f t="shared" si="37"/>
        <v>00</v>
      </c>
      <c r="BB9" s="61">
        <v>3</v>
      </c>
      <c r="BC9" s="62">
        <v>3</v>
      </c>
      <c r="BD9" s="99"/>
      <c r="BE9" s="103"/>
      <c r="BF9" s="104"/>
      <c r="BG9" s="59">
        <f t="shared" si="139"/>
        <v>0</v>
      </c>
      <c r="BH9" s="50">
        <f t="shared" si="140"/>
        <v>0</v>
      </c>
      <c r="BI9" s="50" t="str">
        <f t="shared" si="38"/>
        <v>00</v>
      </c>
      <c r="BJ9" s="51" t="str">
        <f t="shared" si="141"/>
        <v>F</v>
      </c>
      <c r="BK9" s="60">
        <f t="shared" si="142"/>
        <v>0</v>
      </c>
      <c r="BL9" s="53" t="str">
        <f t="shared" si="41"/>
        <v>00</v>
      </c>
      <c r="BM9" s="61">
        <v>3</v>
      </c>
      <c r="BN9" s="62">
        <v>3</v>
      </c>
      <c r="BO9" s="99"/>
      <c r="BP9" s="103"/>
      <c r="BQ9" s="104"/>
      <c r="BR9" s="59">
        <f t="shared" si="20"/>
        <v>0</v>
      </c>
      <c r="BS9" s="50">
        <f t="shared" si="21"/>
        <v>0</v>
      </c>
      <c r="BT9" s="50" t="str">
        <f t="shared" si="42"/>
        <v>00</v>
      </c>
      <c r="BU9" s="51" t="str">
        <f t="shared" si="22"/>
        <v>F</v>
      </c>
      <c r="BV9" s="68">
        <f t="shared" si="23"/>
        <v>0</v>
      </c>
      <c r="BW9" s="53" t="str">
        <f t="shared" si="43"/>
        <v>00</v>
      </c>
      <c r="BX9" s="61"/>
      <c r="BY9" s="69"/>
      <c r="BZ9" s="99"/>
      <c r="CA9" s="103"/>
      <c r="CB9" s="104"/>
      <c r="CC9" s="66">
        <f t="shared" si="143"/>
        <v>0</v>
      </c>
      <c r="CD9" s="67">
        <f t="shared" si="144"/>
        <v>0</v>
      </c>
      <c r="CE9" s="50" t="str">
        <f t="shared" si="44"/>
        <v>00</v>
      </c>
      <c r="CF9" s="51" t="str">
        <f t="shared" si="145"/>
        <v>F</v>
      </c>
      <c r="CG9" s="60">
        <f t="shared" si="146"/>
        <v>0</v>
      </c>
      <c r="CH9" s="53" t="str">
        <f t="shared" si="47"/>
        <v>00</v>
      </c>
      <c r="CI9" s="61">
        <v>3</v>
      </c>
      <c r="CJ9" s="62">
        <v>3</v>
      </c>
      <c r="CK9" s="71">
        <f t="shared" si="48"/>
        <v>15</v>
      </c>
      <c r="CL9" s="72">
        <f t="shared" si="24"/>
        <v>0</v>
      </c>
      <c r="CM9" s="73" t="str">
        <f t="shared" si="49"/>
        <v>000</v>
      </c>
      <c r="CN9" s="72">
        <f t="shared" si="25"/>
        <v>0</v>
      </c>
      <c r="CO9" s="95" t="str">
        <f t="shared" si="50"/>
        <v>000</v>
      </c>
      <c r="CP9" s="7" t="str">
        <f t="shared" si="119"/>
        <v>Cảnh báo KQHT</v>
      </c>
      <c r="CQ9" s="7">
        <f t="shared" si="26"/>
        <v>15</v>
      </c>
      <c r="CR9" s="72">
        <f t="shared" si="27"/>
        <v>0</v>
      </c>
      <c r="CS9" s="74" t="str">
        <f t="shared" si="51"/>
        <v>000</v>
      </c>
      <c r="CT9" s="72">
        <f t="shared" si="28"/>
        <v>0</v>
      </c>
      <c r="CU9" s="7" t="str">
        <f t="shared" si="120"/>
        <v>000</v>
      </c>
      <c r="CV9" s="7" t="str">
        <f t="shared" si="149"/>
        <v>Cảnh báo KQHT</v>
      </c>
      <c r="CW9" s="76"/>
      <c r="CX9" s="74"/>
      <c r="CY9" s="74"/>
      <c r="CZ9" s="77">
        <f t="shared" si="52"/>
        <v>0</v>
      </c>
      <c r="DA9" s="78">
        <f t="shared" si="53"/>
        <v>0</v>
      </c>
      <c r="DB9" s="79" t="str">
        <f t="shared" si="54"/>
        <v>00</v>
      </c>
      <c r="DC9" s="80" t="str">
        <f t="shared" si="55"/>
        <v>F</v>
      </c>
      <c r="DD9" s="79">
        <f t="shared" si="56"/>
        <v>0</v>
      </c>
      <c r="DE9" s="79" t="str">
        <f t="shared" si="57"/>
        <v>00</v>
      </c>
      <c r="DF9" s="81"/>
      <c r="DG9" s="82"/>
      <c r="DH9" s="83"/>
      <c r="DI9" s="84"/>
      <c r="DJ9" s="84"/>
      <c r="DK9" s="66">
        <f t="shared" si="58"/>
        <v>0</v>
      </c>
      <c r="DL9" s="67">
        <f t="shared" si="59"/>
        <v>0</v>
      </c>
      <c r="DM9" s="67"/>
      <c r="DN9" s="51" t="str">
        <f t="shared" si="60"/>
        <v>F</v>
      </c>
      <c r="DO9" s="60">
        <f t="shared" si="61"/>
        <v>0</v>
      </c>
      <c r="DP9" s="60" t="str">
        <f t="shared" si="62"/>
        <v>00</v>
      </c>
      <c r="DQ9" s="81"/>
      <c r="DR9" s="82"/>
      <c r="DS9" s="85">
        <f t="shared" si="30"/>
        <v>0</v>
      </c>
      <c r="DT9" s="67"/>
      <c r="DU9" s="51" t="str">
        <f t="shared" si="63"/>
        <v>F</v>
      </c>
      <c r="DV9" s="60">
        <f t="shared" si="64"/>
        <v>0</v>
      </c>
      <c r="DW9" s="60" t="str">
        <f t="shared" si="65"/>
        <v>00</v>
      </c>
      <c r="DX9" s="63">
        <v>3</v>
      </c>
      <c r="DY9" s="86">
        <v>3</v>
      </c>
      <c r="DZ9" s="76"/>
      <c r="EA9" s="74"/>
      <c r="EB9" s="74"/>
      <c r="EC9" s="77">
        <f t="shared" si="66"/>
        <v>0</v>
      </c>
      <c r="ED9" s="78">
        <f t="shared" si="67"/>
        <v>0</v>
      </c>
      <c r="EE9" s="79" t="str">
        <f t="shared" si="68"/>
        <v>00</v>
      </c>
      <c r="EF9" s="80" t="str">
        <f t="shared" si="69"/>
        <v>F</v>
      </c>
      <c r="EG9" s="79">
        <f t="shared" si="70"/>
        <v>0</v>
      </c>
      <c r="EH9" s="79" t="str">
        <f t="shared" si="71"/>
        <v>00</v>
      </c>
      <c r="EI9" s="81">
        <v>3</v>
      </c>
      <c r="EJ9" s="82">
        <v>3</v>
      </c>
      <c r="EK9" s="106"/>
      <c r="EL9" s="107"/>
      <c r="EM9" s="107"/>
      <c r="EN9" s="77">
        <f t="shared" si="72"/>
        <v>0</v>
      </c>
      <c r="EO9" s="78">
        <f t="shared" si="73"/>
        <v>0</v>
      </c>
      <c r="EP9" s="79" t="str">
        <f t="shared" si="74"/>
        <v>00</v>
      </c>
      <c r="EQ9" s="80" t="str">
        <f t="shared" si="75"/>
        <v>F</v>
      </c>
      <c r="ER9" s="79">
        <f t="shared" si="76"/>
        <v>0</v>
      </c>
      <c r="ES9" s="79" t="str">
        <f t="shared" si="77"/>
        <v>00</v>
      </c>
      <c r="ET9" s="81">
        <v>3</v>
      </c>
      <c r="EU9" s="82">
        <v>3</v>
      </c>
      <c r="EV9" s="76"/>
      <c r="EW9" s="74"/>
      <c r="EX9" s="74"/>
      <c r="EY9" s="77">
        <f t="shared" si="78"/>
        <v>0</v>
      </c>
      <c r="EZ9" s="78">
        <f t="shared" si="79"/>
        <v>0</v>
      </c>
      <c r="FA9" s="79" t="str">
        <f t="shared" si="80"/>
        <v>00</v>
      </c>
      <c r="FB9" s="80" t="str">
        <f t="shared" si="81"/>
        <v>F</v>
      </c>
      <c r="FC9" s="79">
        <f t="shared" si="82"/>
        <v>0</v>
      </c>
      <c r="FD9" s="79" t="str">
        <f t="shared" si="83"/>
        <v>00</v>
      </c>
      <c r="FE9" s="81">
        <v>2</v>
      </c>
      <c r="FF9" s="82">
        <v>2</v>
      </c>
      <c r="FG9" s="96"/>
      <c r="FH9" s="97"/>
      <c r="FI9" s="97"/>
      <c r="FJ9" s="77">
        <f t="shared" si="84"/>
        <v>0</v>
      </c>
      <c r="FK9" s="78">
        <f t="shared" si="85"/>
        <v>0</v>
      </c>
      <c r="FL9" s="79" t="str">
        <f t="shared" si="86"/>
        <v>00</v>
      </c>
      <c r="FM9" s="80" t="str">
        <f t="shared" si="87"/>
        <v>F</v>
      </c>
      <c r="FN9" s="79">
        <f t="shared" si="88"/>
        <v>0</v>
      </c>
      <c r="FO9" s="79" t="str">
        <f t="shared" si="89"/>
        <v>00</v>
      </c>
      <c r="FP9" s="81">
        <v>3</v>
      </c>
      <c r="FQ9" s="82">
        <v>3</v>
      </c>
      <c r="FR9" s="83"/>
      <c r="FS9" s="74"/>
      <c r="FT9" s="74"/>
      <c r="FU9" s="77">
        <f t="shared" si="90"/>
        <v>0</v>
      </c>
      <c r="FV9" s="78">
        <f t="shared" si="91"/>
        <v>0</v>
      </c>
      <c r="FW9" s="79" t="str">
        <f t="shared" si="92"/>
        <v>00</v>
      </c>
      <c r="FX9" s="80" t="str">
        <f t="shared" si="93"/>
        <v>F</v>
      </c>
      <c r="FY9" s="79">
        <f t="shared" si="94"/>
        <v>0</v>
      </c>
      <c r="FZ9" s="79" t="str">
        <f t="shared" si="95"/>
        <v>00</v>
      </c>
      <c r="GA9" s="81">
        <v>2</v>
      </c>
      <c r="GB9" s="82">
        <v>2</v>
      </c>
      <c r="GC9" s="76"/>
      <c r="GD9" s="74"/>
      <c r="GE9" s="74"/>
      <c r="GF9" s="77">
        <f t="shared" si="96"/>
        <v>0</v>
      </c>
      <c r="GG9" s="78">
        <f t="shared" si="97"/>
        <v>0</v>
      </c>
      <c r="GH9" s="79" t="str">
        <f t="shared" si="98"/>
        <v>00</v>
      </c>
      <c r="GI9" s="80" t="str">
        <f t="shared" si="99"/>
        <v>F</v>
      </c>
      <c r="GJ9" s="79">
        <f t="shared" si="100"/>
        <v>0</v>
      </c>
      <c r="GK9" s="79" t="str">
        <f t="shared" si="101"/>
        <v>00</v>
      </c>
      <c r="GL9" s="81">
        <v>2</v>
      </c>
      <c r="GM9" s="82">
        <v>2</v>
      </c>
      <c r="GN9" s="96"/>
      <c r="GO9" s="97"/>
      <c r="GP9" s="97"/>
      <c r="GQ9" s="77">
        <f t="shared" si="102"/>
        <v>0</v>
      </c>
      <c r="GR9" s="78">
        <f t="shared" si="103"/>
        <v>0</v>
      </c>
      <c r="GS9" s="79" t="str">
        <f t="shared" si="104"/>
        <v>00</v>
      </c>
      <c r="GT9" s="80" t="str">
        <f t="shared" si="105"/>
        <v>F</v>
      </c>
      <c r="GU9" s="79">
        <f t="shared" si="106"/>
        <v>0</v>
      </c>
      <c r="GV9" s="79" t="str">
        <f t="shared" si="107"/>
        <v>00</v>
      </c>
      <c r="GW9" s="81">
        <v>2</v>
      </c>
      <c r="GX9" s="82">
        <v>2</v>
      </c>
      <c r="GY9" s="71">
        <f t="shared" si="108"/>
        <v>20</v>
      </c>
      <c r="GZ9" s="72">
        <f t="shared" si="109"/>
        <v>0</v>
      </c>
      <c r="HA9" s="73" t="str">
        <f t="shared" si="110"/>
        <v>000</v>
      </c>
      <c r="HB9" s="72">
        <f t="shared" si="111"/>
        <v>0</v>
      </c>
      <c r="HC9" s="73" t="str">
        <f t="shared" si="112"/>
        <v>000</v>
      </c>
      <c r="HD9" s="74" t="str">
        <f t="shared" si="113"/>
        <v>Cảnh báo KQHT</v>
      </c>
      <c r="HE9" s="74">
        <f t="shared" si="114"/>
        <v>20</v>
      </c>
      <c r="HF9" s="72">
        <f t="shared" si="115"/>
        <v>0</v>
      </c>
      <c r="HG9" s="74" t="str">
        <f t="shared" si="116"/>
        <v>000</v>
      </c>
      <c r="HH9" s="75">
        <f t="shared" si="117"/>
        <v>0</v>
      </c>
      <c r="HI9" s="74" t="str">
        <f t="shared" si="118"/>
        <v>000</v>
      </c>
      <c r="HJ9" s="7" t="str">
        <f t="shared" si="31"/>
        <v>Cảnh báo KQHT</v>
      </c>
      <c r="HK9" s="65"/>
      <c r="HL9" s="57"/>
      <c r="HM9" s="58"/>
      <c r="HN9" s="66">
        <f t="shared" si="121"/>
        <v>0</v>
      </c>
      <c r="HO9" s="110">
        <f t="shared" si="122"/>
        <v>0</v>
      </c>
      <c r="HP9" s="67" t="str">
        <f t="shared" si="147"/>
        <v>0.0</v>
      </c>
      <c r="HQ9" s="111" t="str">
        <f t="shared" si="123"/>
        <v>F</v>
      </c>
      <c r="HR9" s="112">
        <f t="shared" si="124"/>
        <v>0</v>
      </c>
      <c r="HS9" s="113" t="str">
        <f t="shared" si="125"/>
        <v>0.0</v>
      </c>
      <c r="HT9" s="61">
        <v>3</v>
      </c>
      <c r="HU9" s="62">
        <v>3</v>
      </c>
      <c r="HV9" s="65"/>
      <c r="HW9" s="57"/>
      <c r="HX9" s="58"/>
      <c r="HY9" s="66">
        <f t="shared" si="126"/>
        <v>0</v>
      </c>
      <c r="HZ9" s="110">
        <f t="shared" si="127"/>
        <v>0</v>
      </c>
      <c r="IA9" s="67" t="str">
        <f t="shared" si="148"/>
        <v>0.0</v>
      </c>
      <c r="IB9" s="111" t="str">
        <f t="shared" si="128"/>
        <v>F</v>
      </c>
      <c r="IC9" s="112">
        <f t="shared" si="129"/>
        <v>0</v>
      </c>
      <c r="ID9" s="113" t="str">
        <f t="shared" si="130"/>
        <v>0.0</v>
      </c>
      <c r="IE9" s="61">
        <v>1</v>
      </c>
      <c r="IF9" s="62">
        <v>1</v>
      </c>
    </row>
    <row r="10" spans="1:240" ht="18">
      <c r="A10" s="5"/>
      <c r="B10" s="9"/>
      <c r="C10" s="10"/>
      <c r="D10" s="11"/>
      <c r="E10" s="12"/>
      <c r="F10" s="6"/>
      <c r="G10" s="47"/>
      <c r="H10" s="6"/>
      <c r="I10" s="48"/>
      <c r="J10" s="48"/>
      <c r="K10" s="98"/>
      <c r="L10" s="50"/>
      <c r="M10" s="51"/>
      <c r="N10" s="52"/>
      <c r="O10" s="53"/>
      <c r="P10" s="54"/>
      <c r="Q10" s="94"/>
      <c r="R10" s="50"/>
      <c r="S10" s="51"/>
      <c r="T10" s="52"/>
      <c r="U10" s="53"/>
      <c r="V10" s="54"/>
      <c r="W10" s="99"/>
      <c r="X10" s="103"/>
      <c r="Y10" s="104"/>
      <c r="Z10" s="59"/>
      <c r="AA10" s="50"/>
      <c r="AB10" s="50"/>
      <c r="AC10" s="51"/>
      <c r="AD10" s="60"/>
      <c r="AE10" s="53"/>
      <c r="AF10" s="61"/>
      <c r="AG10" s="62"/>
      <c r="AH10" s="99"/>
      <c r="AI10" s="103"/>
      <c r="AJ10" s="58"/>
      <c r="AK10" s="59"/>
      <c r="AL10" s="50"/>
      <c r="AM10" s="50"/>
      <c r="AN10" s="51"/>
      <c r="AO10" s="60"/>
      <c r="AP10" s="53"/>
      <c r="AQ10" s="63"/>
      <c r="AR10" s="64"/>
      <c r="AS10" s="65"/>
      <c r="AT10" s="57"/>
      <c r="AU10" s="58"/>
      <c r="AV10" s="59"/>
      <c r="AW10" s="50"/>
      <c r="AX10" s="50"/>
      <c r="AY10" s="51"/>
      <c r="AZ10" s="60"/>
      <c r="BA10" s="53"/>
      <c r="BB10" s="61"/>
      <c r="BC10" s="62"/>
      <c r="BD10" s="99"/>
      <c r="BE10" s="103"/>
      <c r="BF10" s="104"/>
      <c r="BG10" s="59"/>
      <c r="BH10" s="50"/>
      <c r="BI10" s="50"/>
      <c r="BJ10" s="51"/>
      <c r="BK10" s="60"/>
      <c r="BL10" s="53"/>
      <c r="BM10" s="61"/>
      <c r="BN10" s="62"/>
      <c r="BO10" s="99"/>
      <c r="BP10" s="103"/>
      <c r="BQ10" s="104"/>
      <c r="BR10" s="59"/>
      <c r="BS10" s="50"/>
      <c r="BT10" s="50"/>
      <c r="BU10" s="51"/>
      <c r="BV10" s="68"/>
      <c r="BW10" s="53"/>
      <c r="BX10" s="61"/>
      <c r="BY10" s="69"/>
      <c r="BZ10" s="99"/>
      <c r="CA10" s="103"/>
      <c r="CB10" s="104"/>
      <c r="CC10" s="66"/>
      <c r="CD10" s="67"/>
      <c r="CE10" s="50"/>
      <c r="CF10" s="51"/>
      <c r="CG10" s="60"/>
      <c r="CH10" s="53"/>
      <c r="CI10" s="61"/>
      <c r="CJ10" s="62"/>
      <c r="CK10" s="71"/>
      <c r="CL10" s="72"/>
      <c r="CM10" s="73"/>
      <c r="CN10" s="72"/>
      <c r="CO10" s="95"/>
      <c r="CP10" s="7"/>
      <c r="CQ10" s="7"/>
      <c r="CR10" s="72"/>
      <c r="CS10" s="74"/>
      <c r="CT10" s="72"/>
      <c r="CU10" s="7"/>
      <c r="CV10" s="7"/>
      <c r="CW10" s="76"/>
      <c r="CX10" s="74"/>
      <c r="CY10" s="74"/>
      <c r="CZ10" s="77"/>
      <c r="DA10" s="78"/>
      <c r="DB10" s="79"/>
      <c r="DC10" s="80"/>
      <c r="DD10" s="79"/>
      <c r="DE10" s="79"/>
      <c r="DF10" s="81"/>
      <c r="DG10" s="82"/>
      <c r="DH10" s="83"/>
      <c r="DI10" s="84"/>
      <c r="DJ10" s="84"/>
      <c r="DK10" s="66"/>
      <c r="DL10" s="67"/>
      <c r="DM10" s="67"/>
      <c r="DN10" s="51"/>
      <c r="DO10" s="60"/>
      <c r="DP10" s="60"/>
      <c r="DQ10" s="81"/>
      <c r="DR10" s="82"/>
      <c r="DS10" s="85"/>
      <c r="DT10" s="67"/>
      <c r="DU10" s="51"/>
      <c r="DV10" s="60"/>
      <c r="DW10" s="60"/>
      <c r="DX10" s="63"/>
      <c r="DY10" s="86"/>
      <c r="DZ10" s="76"/>
      <c r="EA10" s="74"/>
      <c r="EB10" s="74"/>
      <c r="EC10" s="77"/>
      <c r="ED10" s="78"/>
      <c r="EE10" s="79"/>
      <c r="EF10" s="80"/>
      <c r="EG10" s="79"/>
      <c r="EH10" s="79"/>
      <c r="EI10" s="81"/>
      <c r="EJ10" s="82"/>
      <c r="EK10" s="108"/>
      <c r="EL10" s="109"/>
      <c r="EM10" s="107"/>
      <c r="EN10" s="77"/>
      <c r="EO10" s="78"/>
      <c r="EP10" s="79"/>
      <c r="EQ10" s="80"/>
      <c r="ER10" s="79"/>
      <c r="ES10" s="79"/>
      <c r="ET10" s="81"/>
      <c r="EU10" s="82"/>
      <c r="EV10" s="76"/>
      <c r="EW10" s="74"/>
      <c r="EX10" s="74"/>
      <c r="EY10" s="77"/>
      <c r="EZ10" s="78"/>
      <c r="FA10" s="79"/>
      <c r="FB10" s="80"/>
      <c r="FC10" s="79"/>
      <c r="FD10" s="79"/>
      <c r="FE10" s="81"/>
      <c r="FF10" s="82"/>
      <c r="FG10" s="96"/>
      <c r="FH10" s="97"/>
      <c r="FI10" s="97"/>
      <c r="FJ10" s="77"/>
      <c r="FK10" s="78"/>
      <c r="FL10" s="79"/>
      <c r="FM10" s="80"/>
      <c r="FN10" s="79"/>
      <c r="FO10" s="79"/>
      <c r="FP10" s="81"/>
      <c r="FQ10" s="82"/>
      <c r="FR10" s="83"/>
      <c r="FS10" s="74"/>
      <c r="FT10" s="74"/>
      <c r="FU10" s="77"/>
      <c r="FV10" s="78"/>
      <c r="FW10" s="79"/>
      <c r="FX10" s="80"/>
      <c r="FY10" s="79"/>
      <c r="FZ10" s="79"/>
      <c r="GA10" s="81"/>
      <c r="GB10" s="82"/>
      <c r="GC10" s="76"/>
      <c r="GD10" s="74"/>
      <c r="GE10" s="74"/>
      <c r="GF10" s="77"/>
      <c r="GG10" s="78"/>
      <c r="GH10" s="79"/>
      <c r="GI10" s="80"/>
      <c r="GJ10" s="79"/>
      <c r="GK10" s="79"/>
      <c r="GL10" s="81"/>
      <c r="GM10" s="82"/>
      <c r="GN10" s="96"/>
      <c r="GO10" s="97"/>
      <c r="GP10" s="97"/>
      <c r="GQ10" s="77"/>
      <c r="GR10" s="78"/>
      <c r="GS10" s="79"/>
      <c r="GT10" s="80"/>
      <c r="GU10" s="79"/>
      <c r="GV10" s="79"/>
      <c r="GW10" s="81"/>
      <c r="GX10" s="82"/>
      <c r="GY10" s="71"/>
      <c r="GZ10" s="72"/>
      <c r="HA10" s="73"/>
      <c r="HB10" s="72"/>
      <c r="HC10" s="73"/>
      <c r="HD10" s="74"/>
      <c r="HE10" s="74"/>
      <c r="HF10" s="72"/>
      <c r="HG10" s="74"/>
      <c r="HH10" s="75"/>
      <c r="HI10" s="74"/>
      <c r="HJ10" s="7"/>
      <c r="HK10" s="65"/>
      <c r="HL10" s="57"/>
      <c r="HM10" s="58"/>
      <c r="HN10" s="66">
        <f t="shared" si="121"/>
        <v>0</v>
      </c>
      <c r="HO10" s="110">
        <f t="shared" si="122"/>
        <v>0</v>
      </c>
      <c r="HP10" s="50" t="str">
        <f t="shared" si="147"/>
        <v>0.0</v>
      </c>
      <c r="HQ10" s="111" t="str">
        <f t="shared" si="123"/>
        <v>F</v>
      </c>
      <c r="HR10" s="112">
        <f t="shared" si="124"/>
        <v>0</v>
      </c>
      <c r="HS10" s="113" t="str">
        <f t="shared" si="125"/>
        <v>0.0</v>
      </c>
      <c r="HT10" s="61">
        <v>3</v>
      </c>
      <c r="HU10" s="62">
        <v>3</v>
      </c>
      <c r="HV10" s="65"/>
      <c r="HW10" s="57"/>
      <c r="HX10" s="58"/>
      <c r="HY10" s="66">
        <f t="shared" si="126"/>
        <v>0</v>
      </c>
      <c r="HZ10" s="110">
        <f t="shared" si="127"/>
        <v>0</v>
      </c>
      <c r="IA10" s="50" t="str">
        <f t="shared" si="148"/>
        <v>0.0</v>
      </c>
      <c r="IB10" s="111" t="str">
        <f t="shared" si="128"/>
        <v>F</v>
      </c>
      <c r="IC10" s="112">
        <f t="shared" si="129"/>
        <v>0</v>
      </c>
      <c r="ID10" s="113" t="str">
        <f t="shared" si="130"/>
        <v>0.0</v>
      </c>
      <c r="IE10" s="61">
        <v>1</v>
      </c>
      <c r="IF10" s="62">
        <v>1</v>
      </c>
    </row>
    <row r="11" spans="1:240" ht="18">
      <c r="A11" s="5"/>
      <c r="B11" s="9"/>
      <c r="C11" s="10"/>
      <c r="D11" s="11"/>
      <c r="E11" s="12"/>
      <c r="F11" s="6"/>
      <c r="G11" s="47"/>
      <c r="H11" s="6"/>
      <c r="I11" s="88"/>
      <c r="J11" s="88"/>
      <c r="K11" s="98"/>
      <c r="L11" s="50"/>
      <c r="M11" s="51"/>
      <c r="N11" s="52"/>
      <c r="O11" s="53"/>
      <c r="P11" s="54"/>
      <c r="Q11" s="94"/>
      <c r="R11" s="50"/>
      <c r="S11" s="51"/>
      <c r="T11" s="52"/>
      <c r="U11" s="53"/>
      <c r="V11" s="54"/>
      <c r="W11" s="65"/>
      <c r="X11" s="57"/>
      <c r="Y11" s="58"/>
      <c r="Z11" s="59"/>
      <c r="AA11" s="50"/>
      <c r="AB11" s="50"/>
      <c r="AC11" s="51"/>
      <c r="AD11" s="60"/>
      <c r="AE11" s="53"/>
      <c r="AF11" s="61"/>
      <c r="AG11" s="62"/>
      <c r="AH11" s="99"/>
      <c r="AI11" s="103"/>
      <c r="AJ11" s="58"/>
      <c r="AK11" s="59"/>
      <c r="AL11" s="50"/>
      <c r="AM11" s="50"/>
      <c r="AN11" s="51"/>
      <c r="AO11" s="60"/>
      <c r="AP11" s="53"/>
      <c r="AQ11" s="63"/>
      <c r="AR11" s="64"/>
      <c r="AS11" s="65"/>
      <c r="AT11" s="57"/>
      <c r="AU11" s="58"/>
      <c r="AV11" s="59"/>
      <c r="AW11" s="50"/>
      <c r="AX11" s="50"/>
      <c r="AY11" s="51"/>
      <c r="AZ11" s="60"/>
      <c r="BA11" s="53"/>
      <c r="BB11" s="61"/>
      <c r="BC11" s="62"/>
      <c r="BD11" s="99"/>
      <c r="BE11" s="103"/>
      <c r="BF11" s="104"/>
      <c r="BG11" s="59"/>
      <c r="BH11" s="50"/>
      <c r="BI11" s="50"/>
      <c r="BJ11" s="51"/>
      <c r="BK11" s="60"/>
      <c r="BL11" s="53"/>
      <c r="BM11" s="61"/>
      <c r="BN11" s="62"/>
      <c r="BO11" s="99"/>
      <c r="BP11" s="103"/>
      <c r="BQ11" s="104"/>
      <c r="BR11" s="66"/>
      <c r="BS11" s="67"/>
      <c r="BT11" s="50"/>
      <c r="BU11" s="51"/>
      <c r="BV11" s="68"/>
      <c r="BW11" s="53"/>
      <c r="BX11" s="61"/>
      <c r="BY11" s="69"/>
      <c r="BZ11" s="99"/>
      <c r="CA11" s="103"/>
      <c r="CB11" s="104"/>
      <c r="CC11" s="66"/>
      <c r="CD11" s="67"/>
      <c r="CE11" s="50"/>
      <c r="CF11" s="51"/>
      <c r="CG11" s="60"/>
      <c r="CH11" s="53"/>
      <c r="CI11" s="61"/>
      <c r="CJ11" s="62"/>
      <c r="CK11" s="71"/>
      <c r="CL11" s="72"/>
      <c r="CM11" s="73"/>
      <c r="CN11" s="72"/>
      <c r="CO11" s="95"/>
      <c r="CP11" s="7"/>
      <c r="CQ11" s="7"/>
      <c r="CR11" s="72"/>
      <c r="CS11" s="74"/>
      <c r="CT11" s="72"/>
      <c r="CU11" s="7"/>
      <c r="CV11" s="7"/>
      <c r="CW11" s="76"/>
      <c r="CX11" s="74"/>
      <c r="CY11" s="74"/>
      <c r="CZ11" s="77"/>
      <c r="DA11" s="78"/>
      <c r="DB11" s="79"/>
      <c r="DC11" s="80"/>
      <c r="DD11" s="79"/>
      <c r="DE11" s="79"/>
      <c r="DF11" s="81"/>
      <c r="DG11" s="82"/>
      <c r="DH11" s="83"/>
      <c r="DI11" s="84"/>
      <c r="DJ11" s="84"/>
      <c r="DK11" s="66"/>
      <c r="DL11" s="67"/>
      <c r="DM11" s="67"/>
      <c r="DN11" s="51"/>
      <c r="DO11" s="60"/>
      <c r="DP11" s="60"/>
      <c r="DQ11" s="81"/>
      <c r="DR11" s="82"/>
      <c r="DS11" s="85"/>
      <c r="DT11" s="67"/>
      <c r="DU11" s="51"/>
      <c r="DV11" s="60"/>
      <c r="DW11" s="60"/>
      <c r="DX11" s="63"/>
      <c r="DY11" s="86"/>
      <c r="DZ11" s="76"/>
      <c r="EA11" s="74"/>
      <c r="EB11" s="74"/>
      <c r="EC11" s="77"/>
      <c r="ED11" s="78"/>
      <c r="EE11" s="79"/>
      <c r="EF11" s="80"/>
      <c r="EG11" s="79"/>
      <c r="EH11" s="79"/>
      <c r="EI11" s="81"/>
      <c r="EJ11" s="82"/>
      <c r="EK11" s="108"/>
      <c r="EL11" s="109"/>
      <c r="EM11" s="107"/>
      <c r="EN11" s="77"/>
      <c r="EO11" s="78"/>
      <c r="EP11" s="79"/>
      <c r="EQ11" s="80"/>
      <c r="ER11" s="79"/>
      <c r="ES11" s="79"/>
      <c r="ET11" s="81"/>
      <c r="EU11" s="82"/>
      <c r="EV11" s="76"/>
      <c r="EW11" s="74"/>
      <c r="EX11" s="74"/>
      <c r="EY11" s="77"/>
      <c r="EZ11" s="78"/>
      <c r="FA11" s="79"/>
      <c r="FB11" s="80"/>
      <c r="FC11" s="79"/>
      <c r="FD11" s="79"/>
      <c r="FE11" s="81"/>
      <c r="FF11" s="82"/>
      <c r="FG11" s="96"/>
      <c r="FH11" s="97"/>
      <c r="FI11" s="97"/>
      <c r="FJ11" s="77"/>
      <c r="FK11" s="78"/>
      <c r="FL11" s="79"/>
      <c r="FM11" s="80"/>
      <c r="FN11" s="79"/>
      <c r="FO11" s="79"/>
      <c r="FP11" s="81"/>
      <c r="FQ11" s="82"/>
      <c r="FR11" s="83"/>
      <c r="FS11" s="74"/>
      <c r="FT11" s="74"/>
      <c r="FU11" s="77"/>
      <c r="FV11" s="78"/>
      <c r="FW11" s="79"/>
      <c r="FX11" s="80"/>
      <c r="FY11" s="79"/>
      <c r="FZ11" s="79"/>
      <c r="GA11" s="81"/>
      <c r="GB11" s="82"/>
      <c r="GC11" s="76"/>
      <c r="GD11" s="74"/>
      <c r="GE11" s="74"/>
      <c r="GF11" s="77"/>
      <c r="GG11" s="78"/>
      <c r="GH11" s="79"/>
      <c r="GI11" s="80"/>
      <c r="GJ11" s="79"/>
      <c r="GK11" s="79"/>
      <c r="GL11" s="81"/>
      <c r="GM11" s="82"/>
      <c r="GN11" s="96"/>
      <c r="GO11" s="97"/>
      <c r="GP11" s="97"/>
      <c r="GQ11" s="77"/>
      <c r="GR11" s="78"/>
      <c r="GS11" s="79"/>
      <c r="GT11" s="80"/>
      <c r="GU11" s="79"/>
      <c r="GV11" s="79"/>
      <c r="GW11" s="81"/>
      <c r="GX11" s="82"/>
      <c r="GY11" s="71"/>
      <c r="GZ11" s="72"/>
      <c r="HA11" s="73"/>
      <c r="HB11" s="72"/>
      <c r="HC11" s="73"/>
      <c r="HD11" s="74"/>
      <c r="HE11" s="74"/>
      <c r="HF11" s="72"/>
      <c r="HG11" s="74"/>
      <c r="HH11" s="75"/>
      <c r="HI11" s="74"/>
      <c r="HJ11" s="7"/>
      <c r="HK11" s="65"/>
      <c r="HL11" s="57"/>
      <c r="HM11" s="58"/>
      <c r="HN11" s="66">
        <f t="shared" si="121"/>
        <v>0</v>
      </c>
      <c r="HO11" s="110">
        <f t="shared" si="122"/>
        <v>0</v>
      </c>
      <c r="HP11" s="50" t="str">
        <f t="shared" si="147"/>
        <v>0.0</v>
      </c>
      <c r="HQ11" s="111" t="str">
        <f t="shared" si="123"/>
        <v>F</v>
      </c>
      <c r="HR11" s="112">
        <f t="shared" si="124"/>
        <v>0</v>
      </c>
      <c r="HS11" s="113" t="str">
        <f t="shared" si="125"/>
        <v>0.0</v>
      </c>
      <c r="HT11" s="61">
        <v>3</v>
      </c>
      <c r="HU11" s="62">
        <v>3</v>
      </c>
      <c r="HV11" s="65"/>
      <c r="HW11" s="57"/>
      <c r="HX11" s="58"/>
      <c r="HY11" s="66">
        <f t="shared" si="126"/>
        <v>0</v>
      </c>
      <c r="HZ11" s="110">
        <f t="shared" si="127"/>
        <v>0</v>
      </c>
      <c r="IA11" s="50" t="str">
        <f t="shared" si="148"/>
        <v>0.0</v>
      </c>
      <c r="IB11" s="111" t="str">
        <f t="shared" si="128"/>
        <v>F</v>
      </c>
      <c r="IC11" s="112">
        <f t="shared" si="129"/>
        <v>0</v>
      </c>
      <c r="ID11" s="113" t="str">
        <f t="shared" si="130"/>
        <v>0.0</v>
      </c>
      <c r="IE11" s="61">
        <v>1</v>
      </c>
      <c r="IF11" s="62">
        <v>1</v>
      </c>
    </row>
    <row r="12" spans="1:240" ht="18">
      <c r="A12" s="5"/>
      <c r="B12" s="9"/>
      <c r="C12" s="10"/>
      <c r="D12" s="11"/>
      <c r="E12" s="12"/>
      <c r="F12" s="6"/>
      <c r="G12" s="47"/>
      <c r="H12" s="6"/>
      <c r="I12" s="48"/>
      <c r="J12" s="48"/>
      <c r="K12" s="98"/>
      <c r="L12" s="50"/>
      <c r="M12" s="51"/>
      <c r="N12" s="52"/>
      <c r="O12" s="53"/>
      <c r="P12" s="54"/>
      <c r="Q12" s="94"/>
      <c r="R12" s="50"/>
      <c r="S12" s="51"/>
      <c r="T12" s="52"/>
      <c r="U12" s="53"/>
      <c r="V12" s="54"/>
      <c r="W12" s="65"/>
      <c r="X12" s="57"/>
      <c r="Y12" s="58"/>
      <c r="Z12" s="59"/>
      <c r="AA12" s="50"/>
      <c r="AB12" s="50"/>
      <c r="AC12" s="51"/>
      <c r="AD12" s="60"/>
      <c r="AE12" s="53"/>
      <c r="AF12" s="61"/>
      <c r="AG12" s="62"/>
      <c r="AH12" s="99"/>
      <c r="AI12" s="103"/>
      <c r="AJ12" s="58"/>
      <c r="AK12" s="59"/>
      <c r="AL12" s="50"/>
      <c r="AM12" s="50"/>
      <c r="AN12" s="51"/>
      <c r="AO12" s="60"/>
      <c r="AP12" s="53"/>
      <c r="AQ12" s="63"/>
      <c r="AR12" s="64"/>
      <c r="AS12" s="65"/>
      <c r="AT12" s="57"/>
      <c r="AU12" s="58"/>
      <c r="AV12" s="59"/>
      <c r="AW12" s="50"/>
      <c r="AX12" s="50"/>
      <c r="AY12" s="51"/>
      <c r="AZ12" s="60"/>
      <c r="BA12" s="53"/>
      <c r="BB12" s="61"/>
      <c r="BC12" s="62"/>
      <c r="BD12" s="99"/>
      <c r="BE12" s="103"/>
      <c r="BF12" s="104"/>
      <c r="BG12" s="59"/>
      <c r="BH12" s="50"/>
      <c r="BI12" s="50"/>
      <c r="BJ12" s="51"/>
      <c r="BK12" s="60"/>
      <c r="BL12" s="53"/>
      <c r="BM12" s="61"/>
      <c r="BN12" s="62"/>
      <c r="BO12" s="99"/>
      <c r="BP12" s="103"/>
      <c r="BQ12" s="104"/>
      <c r="BR12" s="59"/>
      <c r="BS12" s="50"/>
      <c r="BT12" s="50"/>
      <c r="BU12" s="51"/>
      <c r="BV12" s="68"/>
      <c r="BW12" s="53"/>
      <c r="BX12" s="61"/>
      <c r="BY12" s="69"/>
      <c r="BZ12" s="99"/>
      <c r="CA12" s="103"/>
      <c r="CB12" s="104"/>
      <c r="CC12" s="66"/>
      <c r="CD12" s="67"/>
      <c r="CE12" s="50"/>
      <c r="CF12" s="51"/>
      <c r="CG12" s="60"/>
      <c r="CH12" s="53"/>
      <c r="CI12" s="61"/>
      <c r="CJ12" s="62"/>
      <c r="CK12" s="71"/>
      <c r="CL12" s="72"/>
      <c r="CM12" s="73"/>
      <c r="CN12" s="72"/>
      <c r="CO12" s="95"/>
      <c r="CP12" s="7"/>
      <c r="CQ12" s="7"/>
      <c r="CR12" s="72"/>
      <c r="CS12" s="74"/>
      <c r="CT12" s="72"/>
      <c r="CU12" s="7"/>
      <c r="CV12" s="7"/>
      <c r="CW12" s="76"/>
      <c r="CX12" s="74"/>
      <c r="CY12" s="74"/>
      <c r="CZ12" s="77"/>
      <c r="DA12" s="78"/>
      <c r="DB12" s="79"/>
      <c r="DC12" s="80"/>
      <c r="DD12" s="79"/>
      <c r="DE12" s="79"/>
      <c r="DF12" s="81"/>
      <c r="DG12" s="82"/>
      <c r="DH12" s="83"/>
      <c r="DI12" s="84"/>
      <c r="DJ12" s="84"/>
      <c r="DK12" s="66"/>
      <c r="DL12" s="67"/>
      <c r="DM12" s="67"/>
      <c r="DN12" s="51"/>
      <c r="DO12" s="60"/>
      <c r="DP12" s="60"/>
      <c r="DQ12" s="81"/>
      <c r="DR12" s="82"/>
      <c r="DS12" s="85"/>
      <c r="DT12" s="67"/>
      <c r="DU12" s="51"/>
      <c r="DV12" s="60"/>
      <c r="DW12" s="60"/>
      <c r="DX12" s="63"/>
      <c r="DY12" s="86"/>
      <c r="DZ12" s="76"/>
      <c r="EA12" s="74"/>
      <c r="EB12" s="74"/>
      <c r="EC12" s="77"/>
      <c r="ED12" s="78"/>
      <c r="EE12" s="79"/>
      <c r="EF12" s="80"/>
      <c r="EG12" s="79"/>
      <c r="EH12" s="79"/>
      <c r="EI12" s="81"/>
      <c r="EJ12" s="82"/>
      <c r="EK12" s="106"/>
      <c r="EL12" s="107"/>
      <c r="EM12" s="107"/>
      <c r="EN12" s="77"/>
      <c r="EO12" s="78"/>
      <c r="EP12" s="79"/>
      <c r="EQ12" s="80"/>
      <c r="ER12" s="79"/>
      <c r="ES12" s="79"/>
      <c r="ET12" s="81"/>
      <c r="EU12" s="82"/>
      <c r="EV12" s="76"/>
      <c r="EW12" s="74"/>
      <c r="EX12" s="74"/>
      <c r="EY12" s="77"/>
      <c r="EZ12" s="78"/>
      <c r="FA12" s="79"/>
      <c r="FB12" s="80"/>
      <c r="FC12" s="79"/>
      <c r="FD12" s="79"/>
      <c r="FE12" s="81"/>
      <c r="FF12" s="82"/>
      <c r="FG12" s="96"/>
      <c r="FH12" s="97"/>
      <c r="FI12" s="97"/>
      <c r="FJ12" s="77"/>
      <c r="FK12" s="78"/>
      <c r="FL12" s="79"/>
      <c r="FM12" s="80"/>
      <c r="FN12" s="79"/>
      <c r="FO12" s="79"/>
      <c r="FP12" s="81"/>
      <c r="FQ12" s="82"/>
      <c r="FR12" s="83"/>
      <c r="FS12" s="74"/>
      <c r="FT12" s="74"/>
      <c r="FU12" s="77"/>
      <c r="FV12" s="78"/>
      <c r="FW12" s="79"/>
      <c r="FX12" s="80"/>
      <c r="FY12" s="79"/>
      <c r="FZ12" s="79"/>
      <c r="GA12" s="81"/>
      <c r="GB12" s="82"/>
      <c r="GC12" s="76"/>
      <c r="GD12" s="74"/>
      <c r="GE12" s="74"/>
      <c r="GF12" s="77"/>
      <c r="GG12" s="78"/>
      <c r="GH12" s="79"/>
      <c r="GI12" s="80"/>
      <c r="GJ12" s="79"/>
      <c r="GK12" s="79"/>
      <c r="GL12" s="81"/>
      <c r="GM12" s="82"/>
      <c r="GN12" s="96"/>
      <c r="GO12" s="97"/>
      <c r="GP12" s="97"/>
      <c r="GQ12" s="77"/>
      <c r="GR12" s="78"/>
      <c r="GS12" s="79"/>
      <c r="GT12" s="80"/>
      <c r="GU12" s="79"/>
      <c r="GV12" s="79"/>
      <c r="GW12" s="81"/>
      <c r="GX12" s="82"/>
      <c r="GY12" s="71"/>
      <c r="GZ12" s="72"/>
      <c r="HA12" s="73"/>
      <c r="HB12" s="72"/>
      <c r="HC12" s="73"/>
      <c r="HD12" s="74"/>
      <c r="HE12" s="74"/>
      <c r="HF12" s="72"/>
      <c r="HG12" s="74"/>
      <c r="HH12" s="75"/>
      <c r="HI12" s="74"/>
      <c r="HJ12" s="7"/>
      <c r="HK12" s="65"/>
      <c r="HL12" s="57"/>
      <c r="HM12" s="58"/>
      <c r="HN12" s="66">
        <f t="shared" si="121"/>
        <v>0</v>
      </c>
      <c r="HO12" s="110">
        <f t="shared" si="122"/>
        <v>0</v>
      </c>
      <c r="HP12" s="67" t="str">
        <f t="shared" si="147"/>
        <v>0.0</v>
      </c>
      <c r="HQ12" s="111" t="str">
        <f t="shared" si="123"/>
        <v>F</v>
      </c>
      <c r="HR12" s="112">
        <f t="shared" si="124"/>
        <v>0</v>
      </c>
      <c r="HS12" s="113" t="str">
        <f t="shared" si="125"/>
        <v>0.0</v>
      </c>
      <c r="HT12" s="61">
        <v>3</v>
      </c>
      <c r="HU12" s="62">
        <v>3</v>
      </c>
      <c r="HV12" s="65"/>
      <c r="HW12" s="57"/>
      <c r="HX12" s="58"/>
      <c r="HY12" s="66">
        <f t="shared" si="126"/>
        <v>0</v>
      </c>
      <c r="HZ12" s="110">
        <f t="shared" si="127"/>
        <v>0</v>
      </c>
      <c r="IA12" s="50" t="str">
        <f t="shared" si="148"/>
        <v>0.0</v>
      </c>
      <c r="IB12" s="111" t="str">
        <f t="shared" si="128"/>
        <v>F</v>
      </c>
      <c r="IC12" s="112">
        <f t="shared" si="129"/>
        <v>0</v>
      </c>
      <c r="ID12" s="113" t="str">
        <f t="shared" si="130"/>
        <v>0.0</v>
      </c>
      <c r="IE12" s="61">
        <v>1</v>
      </c>
      <c r="IF12" s="62">
        <v>1</v>
      </c>
    </row>
    <row r="13" spans="1:240" ht="18">
      <c r="A13" s="5"/>
      <c r="B13" s="9"/>
      <c r="C13" s="10"/>
      <c r="D13" s="11"/>
      <c r="E13" s="12"/>
      <c r="F13" s="6"/>
      <c r="G13" s="47"/>
      <c r="H13" s="6"/>
      <c r="I13" s="48"/>
      <c r="J13" s="48"/>
      <c r="K13" s="98"/>
      <c r="L13" s="50"/>
      <c r="M13" s="51"/>
      <c r="N13" s="52"/>
      <c r="O13" s="53"/>
      <c r="P13" s="54"/>
      <c r="Q13" s="94"/>
      <c r="R13" s="50"/>
      <c r="S13" s="51"/>
      <c r="T13" s="52"/>
      <c r="U13" s="53"/>
      <c r="V13" s="54"/>
      <c r="W13" s="65"/>
      <c r="X13" s="57"/>
      <c r="Y13" s="58"/>
      <c r="Z13" s="59"/>
      <c r="AA13" s="50"/>
      <c r="AB13" s="50"/>
      <c r="AC13" s="51"/>
      <c r="AD13" s="60"/>
      <c r="AE13" s="53"/>
      <c r="AF13" s="61"/>
      <c r="AG13" s="62"/>
      <c r="AH13" s="99"/>
      <c r="AI13" s="103"/>
      <c r="AJ13" s="58"/>
      <c r="AK13" s="59"/>
      <c r="AL13" s="50"/>
      <c r="AM13" s="50"/>
      <c r="AN13" s="51"/>
      <c r="AO13" s="60"/>
      <c r="AP13" s="53"/>
      <c r="AQ13" s="63"/>
      <c r="AR13" s="64"/>
      <c r="AS13" s="65"/>
      <c r="AT13" s="57"/>
      <c r="AU13" s="58"/>
      <c r="AV13" s="59"/>
      <c r="AW13" s="50"/>
      <c r="AX13" s="50"/>
      <c r="AY13" s="51"/>
      <c r="AZ13" s="60"/>
      <c r="BA13" s="53"/>
      <c r="BB13" s="61"/>
      <c r="BC13" s="62"/>
      <c r="BD13" s="99"/>
      <c r="BE13" s="103"/>
      <c r="BF13" s="104"/>
      <c r="BG13" s="59"/>
      <c r="BH13" s="50"/>
      <c r="BI13" s="50"/>
      <c r="BJ13" s="51"/>
      <c r="BK13" s="60"/>
      <c r="BL13" s="53"/>
      <c r="BM13" s="61"/>
      <c r="BN13" s="62"/>
      <c r="BO13" s="99"/>
      <c r="BP13" s="103"/>
      <c r="BQ13" s="104"/>
      <c r="BR13" s="59"/>
      <c r="BS13" s="50"/>
      <c r="BT13" s="50"/>
      <c r="BU13" s="51"/>
      <c r="BV13" s="68"/>
      <c r="BW13" s="53"/>
      <c r="BX13" s="61"/>
      <c r="BY13" s="69"/>
      <c r="BZ13" s="99"/>
      <c r="CA13" s="103"/>
      <c r="CB13" s="104"/>
      <c r="CC13" s="66"/>
      <c r="CD13" s="67"/>
      <c r="CE13" s="50"/>
      <c r="CF13" s="51"/>
      <c r="CG13" s="60"/>
      <c r="CH13" s="53"/>
      <c r="CI13" s="61"/>
      <c r="CJ13" s="62"/>
      <c r="CK13" s="71"/>
      <c r="CL13" s="72"/>
      <c r="CM13" s="73"/>
      <c r="CN13" s="72"/>
      <c r="CO13" s="95"/>
      <c r="CP13" s="7"/>
      <c r="CQ13" s="7"/>
      <c r="CR13" s="72"/>
      <c r="CS13" s="74"/>
      <c r="CT13" s="72"/>
      <c r="CU13" s="7"/>
      <c r="CV13" s="7"/>
      <c r="CW13" s="76"/>
      <c r="CX13" s="74"/>
      <c r="CY13" s="74"/>
      <c r="CZ13" s="77"/>
      <c r="DA13" s="78"/>
      <c r="DB13" s="79"/>
      <c r="DC13" s="80"/>
      <c r="DD13" s="79"/>
      <c r="DE13" s="79"/>
      <c r="DF13" s="81"/>
      <c r="DG13" s="82"/>
      <c r="DH13" s="83"/>
      <c r="DI13" s="84"/>
      <c r="DJ13" s="84"/>
      <c r="DK13" s="66"/>
      <c r="DL13" s="67"/>
      <c r="DM13" s="67"/>
      <c r="DN13" s="51"/>
      <c r="DO13" s="60"/>
      <c r="DP13" s="60"/>
      <c r="DQ13" s="81"/>
      <c r="DR13" s="82"/>
      <c r="DS13" s="85"/>
      <c r="DT13" s="67"/>
      <c r="DU13" s="51"/>
      <c r="DV13" s="60"/>
      <c r="DW13" s="60"/>
      <c r="DX13" s="63"/>
      <c r="DY13" s="86"/>
      <c r="DZ13" s="76"/>
      <c r="EA13" s="74"/>
      <c r="EB13" s="74"/>
      <c r="EC13" s="77"/>
      <c r="ED13" s="78"/>
      <c r="EE13" s="79"/>
      <c r="EF13" s="80"/>
      <c r="EG13" s="79"/>
      <c r="EH13" s="79"/>
      <c r="EI13" s="81"/>
      <c r="EJ13" s="82"/>
      <c r="EK13" s="106"/>
      <c r="EL13" s="107"/>
      <c r="EM13" s="107"/>
      <c r="EN13" s="77"/>
      <c r="EO13" s="78"/>
      <c r="EP13" s="79"/>
      <c r="EQ13" s="80"/>
      <c r="ER13" s="79"/>
      <c r="ES13" s="79"/>
      <c r="ET13" s="81"/>
      <c r="EU13" s="82"/>
      <c r="EV13" s="76"/>
      <c r="EW13" s="74"/>
      <c r="EX13" s="74"/>
      <c r="EY13" s="77"/>
      <c r="EZ13" s="78"/>
      <c r="FA13" s="79"/>
      <c r="FB13" s="80"/>
      <c r="FC13" s="79"/>
      <c r="FD13" s="79"/>
      <c r="FE13" s="81"/>
      <c r="FF13" s="82"/>
      <c r="FG13" s="96"/>
      <c r="FH13" s="97"/>
      <c r="FI13" s="97"/>
      <c r="FJ13" s="77"/>
      <c r="FK13" s="78"/>
      <c r="FL13" s="79"/>
      <c r="FM13" s="80"/>
      <c r="FN13" s="79"/>
      <c r="FO13" s="79"/>
      <c r="FP13" s="81"/>
      <c r="FQ13" s="82"/>
      <c r="FR13" s="83"/>
      <c r="FS13" s="74"/>
      <c r="FT13" s="74"/>
      <c r="FU13" s="77"/>
      <c r="FV13" s="78"/>
      <c r="FW13" s="79"/>
      <c r="FX13" s="80"/>
      <c r="FY13" s="79"/>
      <c r="FZ13" s="79"/>
      <c r="GA13" s="81"/>
      <c r="GB13" s="82"/>
      <c r="GC13" s="76"/>
      <c r="GD13" s="74"/>
      <c r="GE13" s="74"/>
      <c r="GF13" s="77"/>
      <c r="GG13" s="78"/>
      <c r="GH13" s="79"/>
      <c r="GI13" s="80"/>
      <c r="GJ13" s="79"/>
      <c r="GK13" s="79"/>
      <c r="GL13" s="81"/>
      <c r="GM13" s="82"/>
      <c r="GN13" s="96"/>
      <c r="GO13" s="97"/>
      <c r="GP13" s="97"/>
      <c r="GQ13" s="77"/>
      <c r="GR13" s="78"/>
      <c r="GS13" s="79"/>
      <c r="GT13" s="80"/>
      <c r="GU13" s="79"/>
      <c r="GV13" s="79"/>
      <c r="GW13" s="81"/>
      <c r="GX13" s="82"/>
      <c r="GY13" s="71"/>
      <c r="GZ13" s="72"/>
      <c r="HA13" s="73"/>
      <c r="HB13" s="72"/>
      <c r="HC13" s="73"/>
      <c r="HD13" s="74"/>
      <c r="HE13" s="74"/>
      <c r="HF13" s="72"/>
      <c r="HG13" s="74"/>
      <c r="HH13" s="75"/>
      <c r="HI13" s="74"/>
      <c r="HJ13" s="7"/>
      <c r="HK13" s="65"/>
      <c r="HL13" s="57"/>
      <c r="HM13" s="58"/>
      <c r="HN13" s="66">
        <f t="shared" si="121"/>
        <v>0</v>
      </c>
      <c r="HO13" s="110">
        <f t="shared" si="122"/>
        <v>0</v>
      </c>
      <c r="HP13" s="50" t="str">
        <f t="shared" si="147"/>
        <v>0.0</v>
      </c>
      <c r="HQ13" s="111" t="str">
        <f t="shared" si="123"/>
        <v>F</v>
      </c>
      <c r="HR13" s="112">
        <f t="shared" si="124"/>
        <v>0</v>
      </c>
      <c r="HS13" s="113" t="str">
        <f t="shared" si="125"/>
        <v>0.0</v>
      </c>
      <c r="HT13" s="61">
        <v>3</v>
      </c>
      <c r="HU13" s="62">
        <v>3</v>
      </c>
      <c r="HV13" s="65"/>
      <c r="HW13" s="57"/>
      <c r="HX13" s="58"/>
      <c r="HY13" s="66">
        <f t="shared" si="126"/>
        <v>0</v>
      </c>
      <c r="HZ13" s="110">
        <f t="shared" si="127"/>
        <v>0</v>
      </c>
      <c r="IA13" s="50" t="str">
        <f t="shared" si="148"/>
        <v>0.0</v>
      </c>
      <c r="IB13" s="111" t="str">
        <f t="shared" si="128"/>
        <v>F</v>
      </c>
      <c r="IC13" s="112">
        <f t="shared" si="129"/>
        <v>0</v>
      </c>
      <c r="ID13" s="113" t="str">
        <f t="shared" si="130"/>
        <v>0.0</v>
      </c>
      <c r="IE13" s="61">
        <v>1</v>
      </c>
      <c r="IF13" s="62">
        <v>1</v>
      </c>
    </row>
    <row r="14" spans="1:240" ht="18">
      <c r="A14" s="5"/>
      <c r="B14" s="9"/>
      <c r="C14" s="10"/>
      <c r="D14" s="11"/>
      <c r="E14" s="12"/>
      <c r="F14" s="6"/>
      <c r="G14" s="47"/>
      <c r="H14" s="6"/>
      <c r="I14" s="48"/>
      <c r="J14" s="48"/>
      <c r="K14" s="98"/>
      <c r="L14" s="50"/>
      <c r="M14" s="51"/>
      <c r="N14" s="52"/>
      <c r="O14" s="53"/>
      <c r="P14" s="54"/>
      <c r="Q14" s="94"/>
      <c r="R14" s="50"/>
      <c r="S14" s="51"/>
      <c r="T14" s="52"/>
      <c r="U14" s="53"/>
      <c r="V14" s="54"/>
      <c r="W14" s="99"/>
      <c r="X14" s="57"/>
      <c r="Y14" s="58"/>
      <c r="Z14" s="59"/>
      <c r="AA14" s="50"/>
      <c r="AB14" s="50"/>
      <c r="AC14" s="51"/>
      <c r="AD14" s="60"/>
      <c r="AE14" s="53"/>
      <c r="AF14" s="61"/>
      <c r="AG14" s="62"/>
      <c r="AH14" s="99"/>
      <c r="AI14" s="103"/>
      <c r="AJ14" s="58"/>
      <c r="AK14" s="59"/>
      <c r="AL14" s="50"/>
      <c r="AM14" s="50"/>
      <c r="AN14" s="51"/>
      <c r="AO14" s="60"/>
      <c r="AP14" s="53"/>
      <c r="AQ14" s="63"/>
      <c r="AR14" s="64"/>
      <c r="AS14" s="99"/>
      <c r="AT14" s="103"/>
      <c r="AU14" s="58"/>
      <c r="AV14" s="59"/>
      <c r="AW14" s="50"/>
      <c r="AX14" s="50"/>
      <c r="AY14" s="51"/>
      <c r="AZ14" s="60"/>
      <c r="BA14" s="53"/>
      <c r="BB14" s="61"/>
      <c r="BC14" s="62"/>
      <c r="BD14" s="99"/>
      <c r="BE14" s="103"/>
      <c r="BF14" s="104"/>
      <c r="BG14" s="59"/>
      <c r="BH14" s="50"/>
      <c r="BI14" s="50"/>
      <c r="BJ14" s="51"/>
      <c r="BK14" s="60"/>
      <c r="BL14" s="53"/>
      <c r="BM14" s="61"/>
      <c r="BN14" s="62"/>
      <c r="BO14" s="99"/>
      <c r="BP14" s="103"/>
      <c r="BQ14" s="104"/>
      <c r="BR14" s="66"/>
      <c r="BS14" s="67"/>
      <c r="BT14" s="50"/>
      <c r="BU14" s="51"/>
      <c r="BV14" s="68"/>
      <c r="BW14" s="53"/>
      <c r="BX14" s="61"/>
      <c r="BY14" s="69"/>
      <c r="BZ14" s="99"/>
      <c r="CA14" s="103"/>
      <c r="CB14" s="104"/>
      <c r="CC14" s="66"/>
      <c r="CD14" s="67"/>
      <c r="CE14" s="50"/>
      <c r="CF14" s="51"/>
      <c r="CG14" s="60"/>
      <c r="CH14" s="53"/>
      <c r="CI14" s="61"/>
      <c r="CJ14" s="62"/>
      <c r="CK14" s="71"/>
      <c r="CL14" s="72"/>
      <c r="CM14" s="73"/>
      <c r="CN14" s="72"/>
      <c r="CO14" s="95"/>
      <c r="CP14" s="7"/>
      <c r="CQ14" s="7"/>
      <c r="CR14" s="72"/>
      <c r="CS14" s="74"/>
      <c r="CT14" s="72"/>
      <c r="CU14" s="7"/>
      <c r="CV14" s="7"/>
      <c r="CW14" s="76"/>
      <c r="CX14" s="74"/>
      <c r="CY14" s="74"/>
      <c r="CZ14" s="77"/>
      <c r="DA14" s="78"/>
      <c r="DB14" s="79"/>
      <c r="DC14" s="80"/>
      <c r="DD14" s="79"/>
      <c r="DE14" s="79"/>
      <c r="DF14" s="81"/>
      <c r="DG14" s="82"/>
      <c r="DH14" s="83"/>
      <c r="DI14" s="84"/>
      <c r="DJ14" s="84"/>
      <c r="DK14" s="66"/>
      <c r="DL14" s="67"/>
      <c r="DM14" s="67"/>
      <c r="DN14" s="51"/>
      <c r="DO14" s="60"/>
      <c r="DP14" s="60"/>
      <c r="DQ14" s="81"/>
      <c r="DR14" s="82"/>
      <c r="DS14" s="85"/>
      <c r="DT14" s="67"/>
      <c r="DU14" s="51"/>
      <c r="DV14" s="60"/>
      <c r="DW14" s="60"/>
      <c r="DX14" s="63"/>
      <c r="DY14" s="86"/>
      <c r="DZ14" s="76"/>
      <c r="EA14" s="74"/>
      <c r="EB14" s="74"/>
      <c r="EC14" s="77"/>
      <c r="ED14" s="78"/>
      <c r="EE14" s="79"/>
      <c r="EF14" s="80"/>
      <c r="EG14" s="79"/>
      <c r="EH14" s="79"/>
      <c r="EI14" s="81"/>
      <c r="EJ14" s="82"/>
      <c r="EK14" s="76"/>
      <c r="EL14" s="74"/>
      <c r="EM14" s="74"/>
      <c r="EN14" s="77"/>
      <c r="EO14" s="78"/>
      <c r="EP14" s="79"/>
      <c r="EQ14" s="80"/>
      <c r="ER14" s="79"/>
      <c r="ES14" s="79"/>
      <c r="ET14" s="81"/>
      <c r="EU14" s="82"/>
      <c r="EV14" s="76"/>
      <c r="EW14" s="74"/>
      <c r="EX14" s="74"/>
      <c r="EY14" s="77"/>
      <c r="EZ14" s="78"/>
      <c r="FA14" s="79"/>
      <c r="FB14" s="80"/>
      <c r="FC14" s="79"/>
      <c r="FD14" s="79"/>
      <c r="FE14" s="81"/>
      <c r="FF14" s="82"/>
      <c r="FG14" s="96"/>
      <c r="FH14" s="97"/>
      <c r="FI14" s="97"/>
      <c r="FJ14" s="77"/>
      <c r="FK14" s="78"/>
      <c r="FL14" s="79"/>
      <c r="FM14" s="80"/>
      <c r="FN14" s="79"/>
      <c r="FO14" s="79"/>
      <c r="FP14" s="81"/>
      <c r="FQ14" s="82"/>
      <c r="FR14" s="83"/>
      <c r="FS14" s="74"/>
      <c r="FT14" s="74"/>
      <c r="FU14" s="77"/>
      <c r="FV14" s="78"/>
      <c r="FW14" s="79"/>
      <c r="FX14" s="80"/>
      <c r="FY14" s="79"/>
      <c r="FZ14" s="79"/>
      <c r="GA14" s="81"/>
      <c r="GB14" s="82"/>
      <c r="GC14" s="76"/>
      <c r="GD14" s="74"/>
      <c r="GE14" s="74"/>
      <c r="GF14" s="77"/>
      <c r="GG14" s="78"/>
      <c r="GH14" s="79"/>
      <c r="GI14" s="80"/>
      <c r="GJ14" s="79"/>
      <c r="GK14" s="79"/>
      <c r="GL14" s="81"/>
      <c r="GM14" s="82"/>
      <c r="GN14" s="96"/>
      <c r="GO14" s="97"/>
      <c r="GP14" s="97"/>
      <c r="GQ14" s="77"/>
      <c r="GR14" s="78"/>
      <c r="GS14" s="79"/>
      <c r="GT14" s="80"/>
      <c r="GU14" s="79"/>
      <c r="GV14" s="79"/>
      <c r="GW14" s="81"/>
      <c r="GX14" s="82"/>
      <c r="GY14" s="71"/>
      <c r="GZ14" s="72"/>
      <c r="HA14" s="73"/>
      <c r="HB14" s="72"/>
      <c r="HC14" s="73"/>
      <c r="HD14" s="74"/>
      <c r="HE14" s="74"/>
      <c r="HF14" s="72"/>
      <c r="HG14" s="74"/>
      <c r="HH14" s="75"/>
      <c r="HI14" s="74"/>
      <c r="HJ14" s="7"/>
      <c r="HK14" s="65"/>
      <c r="HL14" s="57"/>
      <c r="HM14" s="58"/>
      <c r="HN14" s="66">
        <f t="shared" si="121"/>
        <v>0</v>
      </c>
      <c r="HO14" s="110">
        <f t="shared" si="122"/>
        <v>0</v>
      </c>
      <c r="HP14" s="67" t="str">
        <f t="shared" si="147"/>
        <v>0.0</v>
      </c>
      <c r="HQ14" s="111" t="str">
        <f t="shared" si="123"/>
        <v>F</v>
      </c>
      <c r="HR14" s="112">
        <f t="shared" si="124"/>
        <v>0</v>
      </c>
      <c r="HS14" s="113" t="str">
        <f t="shared" si="125"/>
        <v>0.0</v>
      </c>
      <c r="HT14" s="61">
        <v>3</v>
      </c>
      <c r="HU14" s="62">
        <v>3</v>
      </c>
      <c r="HV14" s="65"/>
      <c r="HW14" s="57"/>
      <c r="HX14" s="58"/>
      <c r="HY14" s="66">
        <f t="shared" si="126"/>
        <v>0</v>
      </c>
      <c r="HZ14" s="110">
        <f t="shared" si="127"/>
        <v>0</v>
      </c>
      <c r="IA14" s="50" t="str">
        <f t="shared" si="148"/>
        <v>0.0</v>
      </c>
      <c r="IB14" s="111" t="str">
        <f t="shared" si="128"/>
        <v>F</v>
      </c>
      <c r="IC14" s="112">
        <f t="shared" si="129"/>
        <v>0</v>
      </c>
      <c r="ID14" s="113" t="str">
        <f t="shared" si="130"/>
        <v>0.0</v>
      </c>
      <c r="IE14" s="61">
        <v>1</v>
      </c>
      <c r="IF14" s="62">
        <v>1</v>
      </c>
    </row>
    <row r="15" spans="1:240" ht="18">
      <c r="A15" s="5"/>
      <c r="B15" s="9"/>
      <c r="C15" s="10"/>
      <c r="D15" s="11"/>
      <c r="E15" s="12"/>
      <c r="F15" s="6"/>
      <c r="G15" s="47"/>
      <c r="H15" s="6"/>
      <c r="I15" s="48"/>
      <c r="J15" s="48"/>
      <c r="K15" s="98"/>
      <c r="L15" s="50"/>
      <c r="M15" s="51"/>
      <c r="N15" s="52"/>
      <c r="O15" s="53"/>
      <c r="P15" s="54"/>
      <c r="Q15" s="94"/>
      <c r="R15" s="50"/>
      <c r="S15" s="51"/>
      <c r="T15" s="52"/>
      <c r="U15" s="53"/>
      <c r="V15" s="54"/>
      <c r="W15" s="99"/>
      <c r="X15" s="57"/>
      <c r="Y15" s="58"/>
      <c r="Z15" s="59"/>
      <c r="AA15" s="50"/>
      <c r="AB15" s="50"/>
      <c r="AC15" s="51"/>
      <c r="AD15" s="60"/>
      <c r="AE15" s="53"/>
      <c r="AF15" s="61"/>
      <c r="AG15" s="62"/>
      <c r="AH15" s="99"/>
      <c r="AI15" s="103"/>
      <c r="AJ15" s="58"/>
      <c r="AK15" s="59"/>
      <c r="AL15" s="50"/>
      <c r="AM15" s="50"/>
      <c r="AN15" s="51"/>
      <c r="AO15" s="60"/>
      <c r="AP15" s="53"/>
      <c r="AQ15" s="63"/>
      <c r="AR15" s="64"/>
      <c r="AS15" s="99"/>
      <c r="AT15" s="103"/>
      <c r="AU15" s="58"/>
      <c r="AV15" s="59"/>
      <c r="AW15" s="50"/>
      <c r="AX15" s="50"/>
      <c r="AY15" s="51"/>
      <c r="AZ15" s="60"/>
      <c r="BA15" s="53"/>
      <c r="BB15" s="61"/>
      <c r="BC15" s="62"/>
      <c r="BD15" s="99"/>
      <c r="BE15" s="103"/>
      <c r="BF15" s="104"/>
      <c r="BG15" s="59"/>
      <c r="BH15" s="50"/>
      <c r="BI15" s="50"/>
      <c r="BJ15" s="51"/>
      <c r="BK15" s="60"/>
      <c r="BL15" s="53"/>
      <c r="BM15" s="61"/>
      <c r="BN15" s="62"/>
      <c r="BO15" s="99"/>
      <c r="BP15" s="103"/>
      <c r="BQ15" s="104"/>
      <c r="BR15" s="59"/>
      <c r="BS15" s="50"/>
      <c r="BT15" s="50"/>
      <c r="BU15" s="51"/>
      <c r="BV15" s="68"/>
      <c r="BW15" s="53"/>
      <c r="BX15" s="61"/>
      <c r="BY15" s="69"/>
      <c r="BZ15" s="99"/>
      <c r="CA15" s="103"/>
      <c r="CB15" s="104"/>
      <c r="CC15" s="66"/>
      <c r="CD15" s="67"/>
      <c r="CE15" s="50"/>
      <c r="CF15" s="51"/>
      <c r="CG15" s="60"/>
      <c r="CH15" s="53"/>
      <c r="CI15" s="61"/>
      <c r="CJ15" s="62"/>
      <c r="CK15" s="71"/>
      <c r="CL15" s="72"/>
      <c r="CM15" s="73"/>
      <c r="CN15" s="72"/>
      <c r="CO15" s="95"/>
      <c r="CP15" s="7"/>
      <c r="CQ15" s="7"/>
      <c r="CR15" s="72"/>
      <c r="CS15" s="74"/>
      <c r="CT15" s="72"/>
      <c r="CU15" s="7"/>
      <c r="CV15" s="7"/>
      <c r="CW15" s="76"/>
      <c r="CX15" s="74"/>
      <c r="CY15" s="74"/>
      <c r="CZ15" s="77"/>
      <c r="DA15" s="78"/>
      <c r="DB15" s="79"/>
      <c r="DC15" s="80"/>
      <c r="DD15" s="79"/>
      <c r="DE15" s="79"/>
      <c r="DF15" s="81"/>
      <c r="DG15" s="82"/>
      <c r="DH15" s="83"/>
      <c r="DI15" s="84"/>
      <c r="DJ15" s="84"/>
      <c r="DK15" s="66"/>
      <c r="DL15" s="67"/>
      <c r="DM15" s="67"/>
      <c r="DN15" s="51"/>
      <c r="DO15" s="60"/>
      <c r="DP15" s="60"/>
      <c r="DQ15" s="81"/>
      <c r="DR15" s="82"/>
      <c r="DS15" s="85"/>
      <c r="DT15" s="67"/>
      <c r="DU15" s="51"/>
      <c r="DV15" s="60"/>
      <c r="DW15" s="60"/>
      <c r="DX15" s="63"/>
      <c r="DY15" s="86"/>
      <c r="DZ15" s="76"/>
      <c r="EA15" s="74"/>
      <c r="EB15" s="74"/>
      <c r="EC15" s="77"/>
      <c r="ED15" s="78"/>
      <c r="EE15" s="79"/>
      <c r="EF15" s="80"/>
      <c r="EG15" s="79"/>
      <c r="EH15" s="79"/>
      <c r="EI15" s="81"/>
      <c r="EJ15" s="82"/>
      <c r="EK15" s="76"/>
      <c r="EL15" s="74"/>
      <c r="EM15" s="74"/>
      <c r="EN15" s="77"/>
      <c r="EO15" s="78"/>
      <c r="EP15" s="79"/>
      <c r="EQ15" s="80"/>
      <c r="ER15" s="79"/>
      <c r="ES15" s="79"/>
      <c r="ET15" s="81"/>
      <c r="EU15" s="82"/>
      <c r="EV15" s="76"/>
      <c r="EW15" s="74"/>
      <c r="EX15" s="74"/>
      <c r="EY15" s="77"/>
      <c r="EZ15" s="78"/>
      <c r="FA15" s="79"/>
      <c r="FB15" s="80"/>
      <c r="FC15" s="79"/>
      <c r="FD15" s="79"/>
      <c r="FE15" s="81"/>
      <c r="FF15" s="82"/>
      <c r="FG15" s="96"/>
      <c r="FH15" s="97"/>
      <c r="FI15" s="97"/>
      <c r="FJ15" s="77"/>
      <c r="FK15" s="78"/>
      <c r="FL15" s="79"/>
      <c r="FM15" s="80"/>
      <c r="FN15" s="79"/>
      <c r="FO15" s="79"/>
      <c r="FP15" s="81"/>
      <c r="FQ15" s="82"/>
      <c r="FR15" s="83"/>
      <c r="FS15" s="74"/>
      <c r="FT15" s="74"/>
      <c r="FU15" s="77"/>
      <c r="FV15" s="78"/>
      <c r="FW15" s="79"/>
      <c r="FX15" s="80"/>
      <c r="FY15" s="79"/>
      <c r="FZ15" s="79"/>
      <c r="GA15" s="81"/>
      <c r="GB15" s="82"/>
      <c r="GC15" s="76"/>
      <c r="GD15" s="74"/>
      <c r="GE15" s="74"/>
      <c r="GF15" s="77"/>
      <c r="GG15" s="78"/>
      <c r="GH15" s="79"/>
      <c r="GI15" s="80"/>
      <c r="GJ15" s="79"/>
      <c r="GK15" s="79"/>
      <c r="GL15" s="81"/>
      <c r="GM15" s="82"/>
      <c r="GN15" s="96"/>
      <c r="GO15" s="97"/>
      <c r="GP15" s="97"/>
      <c r="GQ15" s="77"/>
      <c r="GR15" s="78"/>
      <c r="GS15" s="79"/>
      <c r="GT15" s="80"/>
      <c r="GU15" s="79"/>
      <c r="GV15" s="79"/>
      <c r="GW15" s="81"/>
      <c r="GX15" s="82"/>
      <c r="GY15" s="71"/>
      <c r="GZ15" s="72"/>
      <c r="HA15" s="73"/>
      <c r="HB15" s="72"/>
      <c r="HC15" s="73"/>
      <c r="HD15" s="74"/>
      <c r="HE15" s="74"/>
      <c r="HF15" s="72"/>
      <c r="HG15" s="74"/>
      <c r="HH15" s="75"/>
      <c r="HI15" s="74"/>
      <c r="HJ15" s="7"/>
      <c r="HK15" s="65"/>
      <c r="HL15" s="57"/>
      <c r="HM15" s="58"/>
      <c r="HN15" s="66">
        <f t="shared" si="121"/>
        <v>0</v>
      </c>
      <c r="HO15" s="110">
        <f t="shared" si="122"/>
        <v>0</v>
      </c>
      <c r="HP15" s="50" t="str">
        <f t="shared" si="147"/>
        <v>0.0</v>
      </c>
      <c r="HQ15" s="111" t="str">
        <f t="shared" si="123"/>
        <v>F</v>
      </c>
      <c r="HR15" s="112">
        <f t="shared" si="124"/>
        <v>0</v>
      </c>
      <c r="HS15" s="113" t="str">
        <f t="shared" si="125"/>
        <v>0.0</v>
      </c>
      <c r="HT15" s="61">
        <v>3</v>
      </c>
      <c r="HU15" s="62">
        <v>3</v>
      </c>
      <c r="HV15" s="65"/>
      <c r="HW15" s="57"/>
      <c r="HX15" s="58"/>
      <c r="HY15" s="66">
        <f t="shared" si="126"/>
        <v>0</v>
      </c>
      <c r="HZ15" s="110">
        <f t="shared" si="127"/>
        <v>0</v>
      </c>
      <c r="IA15" s="50" t="str">
        <f t="shared" si="148"/>
        <v>0.0</v>
      </c>
      <c r="IB15" s="111" t="str">
        <f t="shared" si="128"/>
        <v>F</v>
      </c>
      <c r="IC15" s="112">
        <f t="shared" si="129"/>
        <v>0</v>
      </c>
      <c r="ID15" s="113" t="str">
        <f t="shared" si="130"/>
        <v>0.0</v>
      </c>
      <c r="IE15" s="61">
        <v>1</v>
      </c>
      <c r="IF15" s="62">
        <v>1</v>
      </c>
    </row>
    <row r="16" spans="1:240" ht="18">
      <c r="A16" s="5"/>
      <c r="B16" s="9"/>
      <c r="C16" s="10"/>
      <c r="D16" s="11"/>
      <c r="E16" s="12"/>
      <c r="F16" s="6"/>
      <c r="G16" s="47"/>
      <c r="H16" s="6"/>
      <c r="I16" s="48"/>
      <c r="J16" s="48"/>
      <c r="K16" s="98"/>
      <c r="L16" s="50"/>
      <c r="M16" s="51"/>
      <c r="N16" s="52"/>
      <c r="O16" s="53"/>
      <c r="P16" s="54"/>
      <c r="Q16" s="94"/>
      <c r="R16" s="50"/>
      <c r="S16" s="51"/>
      <c r="T16" s="52"/>
      <c r="U16" s="53"/>
      <c r="V16" s="54"/>
      <c r="W16" s="99"/>
      <c r="X16" s="57"/>
      <c r="Y16" s="58"/>
      <c r="Z16" s="59"/>
      <c r="AA16" s="50"/>
      <c r="AB16" s="50"/>
      <c r="AC16" s="51"/>
      <c r="AD16" s="60"/>
      <c r="AE16" s="53"/>
      <c r="AF16" s="61"/>
      <c r="AG16" s="62"/>
      <c r="AH16" s="99"/>
      <c r="AI16" s="103"/>
      <c r="AJ16" s="58"/>
      <c r="AK16" s="59"/>
      <c r="AL16" s="50"/>
      <c r="AM16" s="50"/>
      <c r="AN16" s="51"/>
      <c r="AO16" s="60"/>
      <c r="AP16" s="53"/>
      <c r="AQ16" s="63"/>
      <c r="AR16" s="64"/>
      <c r="AS16" s="99"/>
      <c r="AT16" s="103"/>
      <c r="AU16" s="58"/>
      <c r="AV16" s="59"/>
      <c r="AW16" s="50"/>
      <c r="AX16" s="50"/>
      <c r="AY16" s="51"/>
      <c r="AZ16" s="60"/>
      <c r="BA16" s="53"/>
      <c r="BB16" s="61"/>
      <c r="BC16" s="62"/>
      <c r="BD16" s="99"/>
      <c r="BE16" s="103"/>
      <c r="BF16" s="104"/>
      <c r="BG16" s="59"/>
      <c r="BH16" s="50"/>
      <c r="BI16" s="50"/>
      <c r="BJ16" s="51"/>
      <c r="BK16" s="60"/>
      <c r="BL16" s="53"/>
      <c r="BM16" s="61"/>
      <c r="BN16" s="62"/>
      <c r="BO16" s="99"/>
      <c r="BP16" s="103"/>
      <c r="BQ16" s="104"/>
      <c r="BR16" s="59"/>
      <c r="BS16" s="50"/>
      <c r="BT16" s="50"/>
      <c r="BU16" s="51"/>
      <c r="BV16" s="68"/>
      <c r="BW16" s="53"/>
      <c r="BX16" s="61"/>
      <c r="BY16" s="69"/>
      <c r="BZ16" s="65"/>
      <c r="CA16" s="57"/>
      <c r="CB16" s="58"/>
      <c r="CC16" s="66"/>
      <c r="CD16" s="67"/>
      <c r="CE16" s="50"/>
      <c r="CF16" s="51"/>
      <c r="CG16" s="60"/>
      <c r="CH16" s="53"/>
      <c r="CI16" s="61"/>
      <c r="CJ16" s="62"/>
      <c r="CK16" s="71"/>
      <c r="CL16" s="72"/>
      <c r="CM16" s="73"/>
      <c r="CN16" s="72"/>
      <c r="CO16" s="95"/>
      <c r="CP16" s="7"/>
      <c r="CQ16" s="7"/>
      <c r="CR16" s="72"/>
      <c r="CS16" s="74"/>
      <c r="CT16" s="72"/>
      <c r="CU16" s="7"/>
      <c r="CV16" s="7"/>
      <c r="CW16" s="76"/>
      <c r="CX16" s="74"/>
      <c r="CY16" s="74"/>
      <c r="CZ16" s="77"/>
      <c r="DA16" s="78"/>
      <c r="DB16" s="79"/>
      <c r="DC16" s="80"/>
      <c r="DD16" s="79"/>
      <c r="DE16" s="79"/>
      <c r="DF16" s="81"/>
      <c r="DG16" s="82"/>
      <c r="DH16" s="83"/>
      <c r="DI16" s="84"/>
      <c r="DJ16" s="84"/>
      <c r="DK16" s="66"/>
      <c r="DL16" s="67"/>
      <c r="DM16" s="67"/>
      <c r="DN16" s="51"/>
      <c r="DO16" s="60"/>
      <c r="DP16" s="60"/>
      <c r="DQ16" s="81"/>
      <c r="DR16" s="82"/>
      <c r="DS16" s="85"/>
      <c r="DT16" s="67"/>
      <c r="DU16" s="51"/>
      <c r="DV16" s="60"/>
      <c r="DW16" s="60"/>
      <c r="DX16" s="63"/>
      <c r="DY16" s="86"/>
      <c r="DZ16" s="76"/>
      <c r="EA16" s="74"/>
      <c r="EB16" s="74"/>
      <c r="EC16" s="77"/>
      <c r="ED16" s="78"/>
      <c r="EE16" s="79"/>
      <c r="EF16" s="80"/>
      <c r="EG16" s="79"/>
      <c r="EH16" s="79"/>
      <c r="EI16" s="81"/>
      <c r="EJ16" s="82"/>
      <c r="EK16" s="76"/>
      <c r="EL16" s="74"/>
      <c r="EM16" s="74"/>
      <c r="EN16" s="77"/>
      <c r="EO16" s="78"/>
      <c r="EP16" s="79"/>
      <c r="EQ16" s="80"/>
      <c r="ER16" s="79"/>
      <c r="ES16" s="79"/>
      <c r="ET16" s="81"/>
      <c r="EU16" s="82"/>
      <c r="EV16" s="76"/>
      <c r="EW16" s="74"/>
      <c r="EX16" s="74"/>
      <c r="EY16" s="77"/>
      <c r="EZ16" s="78"/>
      <c r="FA16" s="79"/>
      <c r="FB16" s="80"/>
      <c r="FC16" s="79"/>
      <c r="FD16" s="79"/>
      <c r="FE16" s="81"/>
      <c r="FF16" s="82"/>
      <c r="FG16" s="96"/>
      <c r="FH16" s="97"/>
      <c r="FI16" s="97"/>
      <c r="FJ16" s="77"/>
      <c r="FK16" s="78"/>
      <c r="FL16" s="79"/>
      <c r="FM16" s="80"/>
      <c r="FN16" s="79"/>
      <c r="FO16" s="79"/>
      <c r="FP16" s="81"/>
      <c r="FQ16" s="82"/>
      <c r="FR16" s="83"/>
      <c r="FS16" s="74"/>
      <c r="FT16" s="74"/>
      <c r="FU16" s="77"/>
      <c r="FV16" s="78"/>
      <c r="FW16" s="79"/>
      <c r="FX16" s="80"/>
      <c r="FY16" s="79"/>
      <c r="FZ16" s="79"/>
      <c r="GA16" s="81"/>
      <c r="GB16" s="82"/>
      <c r="GC16" s="76"/>
      <c r="GD16" s="74"/>
      <c r="GE16" s="74"/>
      <c r="GF16" s="77"/>
      <c r="GG16" s="78"/>
      <c r="GH16" s="79"/>
      <c r="GI16" s="80"/>
      <c r="GJ16" s="79"/>
      <c r="GK16" s="79"/>
      <c r="GL16" s="81"/>
      <c r="GM16" s="82"/>
      <c r="GN16" s="96"/>
      <c r="GO16" s="97"/>
      <c r="GP16" s="97"/>
      <c r="GQ16" s="77"/>
      <c r="GR16" s="78"/>
      <c r="GS16" s="79"/>
      <c r="GT16" s="80"/>
      <c r="GU16" s="79"/>
      <c r="GV16" s="79"/>
      <c r="GW16" s="81"/>
      <c r="GX16" s="82"/>
      <c r="GY16" s="71"/>
      <c r="GZ16" s="72"/>
      <c r="HA16" s="73"/>
      <c r="HB16" s="72"/>
      <c r="HC16" s="73"/>
      <c r="HD16" s="74"/>
      <c r="HE16" s="74"/>
      <c r="HF16" s="72"/>
      <c r="HG16" s="74"/>
      <c r="HH16" s="75"/>
      <c r="HI16" s="74"/>
      <c r="HJ16" s="7"/>
      <c r="HK16" s="65"/>
      <c r="HL16" s="57"/>
      <c r="HM16" s="58"/>
      <c r="HN16" s="66">
        <f t="shared" si="121"/>
        <v>0</v>
      </c>
      <c r="HO16" s="110">
        <f t="shared" si="122"/>
        <v>0</v>
      </c>
      <c r="HP16" s="50" t="str">
        <f t="shared" si="147"/>
        <v>0.0</v>
      </c>
      <c r="HQ16" s="111" t="str">
        <f t="shared" si="123"/>
        <v>F</v>
      </c>
      <c r="HR16" s="112">
        <f t="shared" si="124"/>
        <v>0</v>
      </c>
      <c r="HS16" s="113" t="str">
        <f t="shared" si="125"/>
        <v>0.0</v>
      </c>
      <c r="HT16" s="61">
        <v>3</v>
      </c>
      <c r="HU16" s="62">
        <v>3</v>
      </c>
      <c r="HV16" s="65"/>
      <c r="HW16" s="57"/>
      <c r="HX16" s="58"/>
      <c r="HY16" s="66">
        <f t="shared" si="126"/>
        <v>0</v>
      </c>
      <c r="HZ16" s="110">
        <f t="shared" si="127"/>
        <v>0</v>
      </c>
      <c r="IA16" s="67" t="str">
        <f t="shared" si="148"/>
        <v>0.0</v>
      </c>
      <c r="IB16" s="111" t="str">
        <f t="shared" si="128"/>
        <v>F</v>
      </c>
      <c r="IC16" s="112">
        <f t="shared" si="129"/>
        <v>0</v>
      </c>
      <c r="ID16" s="113" t="str">
        <f t="shared" si="130"/>
        <v>0.0</v>
      </c>
      <c r="IE16" s="61">
        <v>1</v>
      </c>
      <c r="IF16" s="62">
        <v>1</v>
      </c>
    </row>
    <row r="17" spans="1:240" ht="18">
      <c r="A17" s="5"/>
      <c r="B17" s="9"/>
      <c r="C17" s="10"/>
      <c r="D17" s="11"/>
      <c r="E17" s="12"/>
      <c r="F17" s="6"/>
      <c r="G17" s="47"/>
      <c r="H17" s="6"/>
      <c r="I17" s="48"/>
      <c r="J17" s="48"/>
      <c r="K17" s="98"/>
      <c r="L17" s="50"/>
      <c r="M17" s="51"/>
      <c r="N17" s="52"/>
      <c r="O17" s="53"/>
      <c r="P17" s="54"/>
      <c r="Q17" s="94"/>
      <c r="R17" s="50"/>
      <c r="S17" s="51"/>
      <c r="T17" s="52"/>
      <c r="U17" s="53"/>
      <c r="V17" s="54"/>
      <c r="W17" s="99"/>
      <c r="X17" s="57"/>
      <c r="Y17" s="58"/>
      <c r="Z17" s="59"/>
      <c r="AA17" s="50"/>
      <c r="AB17" s="50"/>
      <c r="AC17" s="51"/>
      <c r="AD17" s="60"/>
      <c r="AE17" s="53"/>
      <c r="AF17" s="61"/>
      <c r="AG17" s="62"/>
      <c r="AH17" s="99"/>
      <c r="AI17" s="103"/>
      <c r="AJ17" s="58"/>
      <c r="AK17" s="59"/>
      <c r="AL17" s="50"/>
      <c r="AM17" s="50"/>
      <c r="AN17" s="51"/>
      <c r="AO17" s="60"/>
      <c r="AP17" s="53"/>
      <c r="AQ17" s="63"/>
      <c r="AR17" s="64"/>
      <c r="AS17" s="99"/>
      <c r="AT17" s="103"/>
      <c r="AU17" s="58"/>
      <c r="AV17" s="59"/>
      <c r="AW17" s="50"/>
      <c r="AX17" s="50"/>
      <c r="AY17" s="51"/>
      <c r="AZ17" s="60"/>
      <c r="BA17" s="53"/>
      <c r="BB17" s="61"/>
      <c r="BC17" s="62"/>
      <c r="BD17" s="65"/>
      <c r="BE17" s="57"/>
      <c r="BF17" s="58"/>
      <c r="BG17" s="59"/>
      <c r="BH17" s="50"/>
      <c r="BI17" s="50"/>
      <c r="BJ17" s="51"/>
      <c r="BK17" s="60"/>
      <c r="BL17" s="53"/>
      <c r="BM17" s="61"/>
      <c r="BN17" s="62"/>
      <c r="BO17" s="99"/>
      <c r="BP17" s="103"/>
      <c r="BQ17" s="104"/>
      <c r="BR17" s="66"/>
      <c r="BS17" s="67"/>
      <c r="BT17" s="50"/>
      <c r="BU17" s="51"/>
      <c r="BV17" s="68"/>
      <c r="BW17" s="53"/>
      <c r="BX17" s="61"/>
      <c r="BY17" s="69"/>
      <c r="BZ17" s="65"/>
      <c r="CA17" s="57"/>
      <c r="CB17" s="58"/>
      <c r="CC17" s="66"/>
      <c r="CD17" s="67"/>
      <c r="CE17" s="50"/>
      <c r="CF17" s="51"/>
      <c r="CG17" s="60"/>
      <c r="CH17" s="53"/>
      <c r="CI17" s="61"/>
      <c r="CJ17" s="62"/>
      <c r="CK17" s="71"/>
      <c r="CL17" s="72"/>
      <c r="CM17" s="73"/>
      <c r="CN17" s="72"/>
      <c r="CO17" s="95"/>
      <c r="CP17" s="7"/>
      <c r="CQ17" s="7"/>
      <c r="CR17" s="72"/>
      <c r="CS17" s="74"/>
      <c r="CT17" s="72"/>
      <c r="CU17" s="7"/>
      <c r="CV17" s="7"/>
      <c r="CW17" s="76"/>
      <c r="CX17" s="74"/>
      <c r="CY17" s="74"/>
      <c r="CZ17" s="77"/>
      <c r="DA17" s="78"/>
      <c r="DB17" s="79"/>
      <c r="DC17" s="80"/>
      <c r="DD17" s="79"/>
      <c r="DE17" s="79"/>
      <c r="DF17" s="81"/>
      <c r="DG17" s="82"/>
      <c r="DH17" s="83"/>
      <c r="DI17" s="84"/>
      <c r="DJ17" s="84"/>
      <c r="DK17" s="66"/>
      <c r="DL17" s="67"/>
      <c r="DM17" s="67"/>
      <c r="DN17" s="51"/>
      <c r="DO17" s="60"/>
      <c r="DP17" s="60"/>
      <c r="DQ17" s="81"/>
      <c r="DR17" s="82"/>
      <c r="DS17" s="85"/>
      <c r="DT17" s="67"/>
      <c r="DU17" s="51"/>
      <c r="DV17" s="60"/>
      <c r="DW17" s="60"/>
      <c r="DX17" s="63"/>
      <c r="DY17" s="86"/>
      <c r="DZ17" s="76"/>
      <c r="EA17" s="74"/>
      <c r="EB17" s="74"/>
      <c r="EC17" s="77"/>
      <c r="ED17" s="78"/>
      <c r="EE17" s="79"/>
      <c r="EF17" s="80"/>
      <c r="EG17" s="79"/>
      <c r="EH17" s="79"/>
      <c r="EI17" s="81"/>
      <c r="EJ17" s="82"/>
      <c r="EK17" s="76"/>
      <c r="EL17" s="74"/>
      <c r="EM17" s="74"/>
      <c r="EN17" s="77"/>
      <c r="EO17" s="78"/>
      <c r="EP17" s="79"/>
      <c r="EQ17" s="80"/>
      <c r="ER17" s="79"/>
      <c r="ES17" s="79"/>
      <c r="ET17" s="81"/>
      <c r="EU17" s="82"/>
      <c r="EV17" s="76"/>
      <c r="EW17" s="74"/>
      <c r="EX17" s="74"/>
      <c r="EY17" s="77"/>
      <c r="EZ17" s="78"/>
      <c r="FA17" s="79"/>
      <c r="FB17" s="80"/>
      <c r="FC17" s="79"/>
      <c r="FD17" s="79"/>
      <c r="FE17" s="81"/>
      <c r="FF17" s="82"/>
      <c r="FG17" s="96"/>
      <c r="FH17" s="97"/>
      <c r="FI17" s="97"/>
      <c r="FJ17" s="77"/>
      <c r="FK17" s="78"/>
      <c r="FL17" s="79"/>
      <c r="FM17" s="80"/>
      <c r="FN17" s="79"/>
      <c r="FO17" s="79"/>
      <c r="FP17" s="81"/>
      <c r="FQ17" s="82"/>
      <c r="FR17" s="83"/>
      <c r="FS17" s="74"/>
      <c r="FT17" s="74"/>
      <c r="FU17" s="77"/>
      <c r="FV17" s="78"/>
      <c r="FW17" s="79"/>
      <c r="FX17" s="80"/>
      <c r="FY17" s="79"/>
      <c r="FZ17" s="79"/>
      <c r="GA17" s="81"/>
      <c r="GB17" s="82"/>
      <c r="GC17" s="76"/>
      <c r="GD17" s="74"/>
      <c r="GE17" s="74"/>
      <c r="GF17" s="77"/>
      <c r="GG17" s="78"/>
      <c r="GH17" s="79"/>
      <c r="GI17" s="80"/>
      <c r="GJ17" s="79"/>
      <c r="GK17" s="79"/>
      <c r="GL17" s="81"/>
      <c r="GM17" s="82"/>
      <c r="GN17" s="96"/>
      <c r="GO17" s="97"/>
      <c r="GP17" s="97"/>
      <c r="GQ17" s="77"/>
      <c r="GR17" s="78"/>
      <c r="GS17" s="79"/>
      <c r="GT17" s="80"/>
      <c r="GU17" s="79"/>
      <c r="GV17" s="79"/>
      <c r="GW17" s="81"/>
      <c r="GX17" s="82"/>
      <c r="GY17" s="71"/>
      <c r="GZ17" s="72"/>
      <c r="HA17" s="73"/>
      <c r="HB17" s="72"/>
      <c r="HC17" s="73"/>
      <c r="HD17" s="74"/>
      <c r="HE17" s="74"/>
      <c r="HF17" s="72"/>
      <c r="HG17" s="74"/>
      <c r="HH17" s="75"/>
      <c r="HI17" s="74"/>
      <c r="HJ17" s="7"/>
      <c r="HK17" s="65"/>
      <c r="HL17" s="57"/>
      <c r="HM17" s="58"/>
      <c r="HN17" s="66">
        <f t="shared" si="121"/>
        <v>0</v>
      </c>
      <c r="HO17" s="110">
        <f t="shared" si="122"/>
        <v>0</v>
      </c>
      <c r="HP17" s="50" t="str">
        <f t="shared" si="147"/>
        <v>0.0</v>
      </c>
      <c r="HQ17" s="111" t="str">
        <f t="shared" si="123"/>
        <v>F</v>
      </c>
      <c r="HR17" s="112">
        <f t="shared" si="124"/>
        <v>0</v>
      </c>
      <c r="HS17" s="113" t="str">
        <f t="shared" si="125"/>
        <v>0.0</v>
      </c>
      <c r="HT17" s="61">
        <v>3</v>
      </c>
      <c r="HU17" s="62">
        <v>3</v>
      </c>
      <c r="HV17" s="65"/>
      <c r="HW17" s="57"/>
      <c r="HX17" s="58"/>
      <c r="HY17" s="66">
        <f t="shared" si="126"/>
        <v>0</v>
      </c>
      <c r="HZ17" s="110">
        <f t="shared" si="127"/>
        <v>0</v>
      </c>
      <c r="IA17" s="50" t="str">
        <f t="shared" si="148"/>
        <v>0.0</v>
      </c>
      <c r="IB17" s="111" t="str">
        <f t="shared" si="128"/>
        <v>F</v>
      </c>
      <c r="IC17" s="112">
        <f t="shared" si="129"/>
        <v>0</v>
      </c>
      <c r="ID17" s="113" t="str">
        <f t="shared" si="130"/>
        <v>0.0</v>
      </c>
      <c r="IE17" s="61">
        <v>1</v>
      </c>
      <c r="IF17" s="62">
        <v>1</v>
      </c>
    </row>
    <row r="18" spans="1:240" ht="18">
      <c r="A18" s="5"/>
      <c r="B18" s="9"/>
      <c r="C18" s="10"/>
      <c r="D18" s="11"/>
      <c r="E18" s="12"/>
      <c r="F18" s="6"/>
      <c r="G18" s="47"/>
      <c r="H18" s="6"/>
      <c r="I18" s="48"/>
      <c r="J18" s="48"/>
      <c r="K18" s="98"/>
      <c r="L18" s="50"/>
      <c r="M18" s="51"/>
      <c r="N18" s="52"/>
      <c r="O18" s="53"/>
      <c r="P18" s="54"/>
      <c r="Q18" s="94"/>
      <c r="R18" s="50"/>
      <c r="S18" s="51"/>
      <c r="T18" s="52"/>
      <c r="U18" s="53"/>
      <c r="V18" s="54"/>
      <c r="W18" s="99"/>
      <c r="X18" s="57"/>
      <c r="Y18" s="58"/>
      <c r="Z18" s="59"/>
      <c r="AA18" s="50"/>
      <c r="AB18" s="50"/>
      <c r="AC18" s="51"/>
      <c r="AD18" s="60"/>
      <c r="AE18" s="53"/>
      <c r="AF18" s="61"/>
      <c r="AG18" s="62"/>
      <c r="AH18" s="99"/>
      <c r="AI18" s="103"/>
      <c r="AJ18" s="58"/>
      <c r="AK18" s="59"/>
      <c r="AL18" s="50"/>
      <c r="AM18" s="50"/>
      <c r="AN18" s="51"/>
      <c r="AO18" s="60"/>
      <c r="AP18" s="53"/>
      <c r="AQ18" s="63"/>
      <c r="AR18" s="64"/>
      <c r="AS18" s="99"/>
      <c r="AT18" s="103"/>
      <c r="AU18" s="58"/>
      <c r="AV18" s="59"/>
      <c r="AW18" s="50"/>
      <c r="AX18" s="50"/>
      <c r="AY18" s="51"/>
      <c r="AZ18" s="60"/>
      <c r="BA18" s="53"/>
      <c r="BB18" s="61"/>
      <c r="BC18" s="62"/>
      <c r="BD18" s="65"/>
      <c r="BE18" s="57"/>
      <c r="BF18" s="58"/>
      <c r="BG18" s="59"/>
      <c r="BH18" s="50"/>
      <c r="BI18" s="50"/>
      <c r="BJ18" s="51"/>
      <c r="BK18" s="60"/>
      <c r="BL18" s="53"/>
      <c r="BM18" s="61"/>
      <c r="BN18" s="62"/>
      <c r="BO18" s="99"/>
      <c r="BP18" s="103"/>
      <c r="BQ18" s="104"/>
      <c r="BR18" s="59"/>
      <c r="BS18" s="50"/>
      <c r="BT18" s="50"/>
      <c r="BU18" s="51"/>
      <c r="BV18" s="68"/>
      <c r="BW18" s="53"/>
      <c r="BX18" s="61"/>
      <c r="BY18" s="69"/>
      <c r="BZ18" s="65"/>
      <c r="CA18" s="57"/>
      <c r="CB18" s="58"/>
      <c r="CC18" s="66"/>
      <c r="CD18" s="67"/>
      <c r="CE18" s="50"/>
      <c r="CF18" s="51"/>
      <c r="CG18" s="60"/>
      <c r="CH18" s="53"/>
      <c r="CI18" s="61"/>
      <c r="CJ18" s="62"/>
      <c r="CK18" s="71"/>
      <c r="CL18" s="72"/>
      <c r="CM18" s="73"/>
      <c r="CN18" s="72"/>
      <c r="CO18" s="95"/>
      <c r="CP18" s="7"/>
      <c r="CQ18" s="7"/>
      <c r="CR18" s="72"/>
      <c r="CS18" s="74"/>
      <c r="CT18" s="72"/>
      <c r="CU18" s="7"/>
      <c r="CV18" s="7"/>
      <c r="CW18" s="76"/>
      <c r="CX18" s="74"/>
      <c r="CY18" s="74"/>
      <c r="CZ18" s="77"/>
      <c r="DA18" s="78"/>
      <c r="DB18" s="79"/>
      <c r="DC18" s="80"/>
      <c r="DD18" s="79"/>
      <c r="DE18" s="79"/>
      <c r="DF18" s="81"/>
      <c r="DG18" s="82"/>
      <c r="DH18" s="83"/>
      <c r="DI18" s="84"/>
      <c r="DJ18" s="84"/>
      <c r="DK18" s="66"/>
      <c r="DL18" s="67"/>
      <c r="DM18" s="67"/>
      <c r="DN18" s="51"/>
      <c r="DO18" s="60"/>
      <c r="DP18" s="60"/>
      <c r="DQ18" s="81"/>
      <c r="DR18" s="82"/>
      <c r="DS18" s="85"/>
      <c r="DT18" s="67"/>
      <c r="DU18" s="51"/>
      <c r="DV18" s="60"/>
      <c r="DW18" s="60"/>
      <c r="DX18" s="63"/>
      <c r="DY18" s="86"/>
      <c r="DZ18" s="76"/>
      <c r="EA18" s="74"/>
      <c r="EB18" s="74"/>
      <c r="EC18" s="77"/>
      <c r="ED18" s="78"/>
      <c r="EE18" s="79"/>
      <c r="EF18" s="80"/>
      <c r="EG18" s="79"/>
      <c r="EH18" s="79"/>
      <c r="EI18" s="81"/>
      <c r="EJ18" s="82"/>
      <c r="EK18" s="76"/>
      <c r="EL18" s="74"/>
      <c r="EM18" s="74"/>
      <c r="EN18" s="77"/>
      <c r="EO18" s="78"/>
      <c r="EP18" s="79"/>
      <c r="EQ18" s="80"/>
      <c r="ER18" s="79"/>
      <c r="ES18" s="79"/>
      <c r="ET18" s="81"/>
      <c r="EU18" s="82"/>
      <c r="EV18" s="76"/>
      <c r="EW18" s="74"/>
      <c r="EX18" s="74"/>
      <c r="EY18" s="77"/>
      <c r="EZ18" s="78"/>
      <c r="FA18" s="79"/>
      <c r="FB18" s="80"/>
      <c r="FC18" s="79"/>
      <c r="FD18" s="79"/>
      <c r="FE18" s="81"/>
      <c r="FF18" s="82"/>
      <c r="FG18" s="96"/>
      <c r="FH18" s="97"/>
      <c r="FI18" s="97"/>
      <c r="FJ18" s="77"/>
      <c r="FK18" s="78"/>
      <c r="FL18" s="79"/>
      <c r="FM18" s="80"/>
      <c r="FN18" s="79"/>
      <c r="FO18" s="79"/>
      <c r="FP18" s="81"/>
      <c r="FQ18" s="82"/>
      <c r="FR18" s="83"/>
      <c r="FS18" s="74"/>
      <c r="FT18" s="74"/>
      <c r="FU18" s="77"/>
      <c r="FV18" s="78"/>
      <c r="FW18" s="79"/>
      <c r="FX18" s="80"/>
      <c r="FY18" s="79"/>
      <c r="FZ18" s="79"/>
      <c r="GA18" s="81"/>
      <c r="GB18" s="82"/>
      <c r="GC18" s="76"/>
      <c r="GD18" s="74"/>
      <c r="GE18" s="74"/>
      <c r="GF18" s="77"/>
      <c r="GG18" s="78"/>
      <c r="GH18" s="79"/>
      <c r="GI18" s="80"/>
      <c r="GJ18" s="79"/>
      <c r="GK18" s="79"/>
      <c r="GL18" s="81"/>
      <c r="GM18" s="82"/>
      <c r="GN18" s="96"/>
      <c r="GO18" s="97"/>
      <c r="GP18" s="97"/>
      <c r="GQ18" s="77"/>
      <c r="GR18" s="78"/>
      <c r="GS18" s="79"/>
      <c r="GT18" s="80"/>
      <c r="GU18" s="79"/>
      <c r="GV18" s="79"/>
      <c r="GW18" s="81"/>
      <c r="GX18" s="82"/>
      <c r="GY18" s="71"/>
      <c r="GZ18" s="72"/>
      <c r="HA18" s="73"/>
      <c r="HB18" s="72"/>
      <c r="HC18" s="73"/>
      <c r="HD18" s="74"/>
      <c r="HE18" s="74"/>
      <c r="HF18" s="72"/>
      <c r="HG18" s="74"/>
      <c r="HH18" s="75"/>
      <c r="HI18" s="74"/>
      <c r="HJ18" s="7"/>
      <c r="HK18" s="65"/>
      <c r="HL18" s="57"/>
      <c r="HM18" s="58"/>
      <c r="HN18" s="66">
        <f t="shared" si="121"/>
        <v>0</v>
      </c>
      <c r="HO18" s="110">
        <f t="shared" si="122"/>
        <v>0</v>
      </c>
      <c r="HP18" s="67" t="str">
        <f t="shared" si="147"/>
        <v>0.0</v>
      </c>
      <c r="HQ18" s="111" t="str">
        <f t="shared" si="123"/>
        <v>F</v>
      </c>
      <c r="HR18" s="112">
        <f t="shared" si="124"/>
        <v>0</v>
      </c>
      <c r="HS18" s="113" t="str">
        <f t="shared" si="125"/>
        <v>0.0</v>
      </c>
      <c r="HT18" s="61">
        <v>3</v>
      </c>
      <c r="HU18" s="62">
        <v>3</v>
      </c>
      <c r="HV18" s="65"/>
      <c r="HW18" s="57"/>
      <c r="HX18" s="58"/>
      <c r="HY18" s="66">
        <f t="shared" si="126"/>
        <v>0</v>
      </c>
      <c r="HZ18" s="110">
        <f t="shared" si="127"/>
        <v>0</v>
      </c>
      <c r="IA18" s="50" t="str">
        <f t="shared" si="148"/>
        <v>0.0</v>
      </c>
      <c r="IB18" s="111" t="str">
        <f t="shared" si="128"/>
        <v>F</v>
      </c>
      <c r="IC18" s="112">
        <f t="shared" si="129"/>
        <v>0</v>
      </c>
      <c r="ID18" s="113" t="str">
        <f t="shared" si="130"/>
        <v>0.0</v>
      </c>
      <c r="IE18" s="61">
        <v>1</v>
      </c>
      <c r="IF18" s="62">
        <v>1</v>
      </c>
    </row>
    <row r="19" spans="1:240" ht="18">
      <c r="A19" s="5"/>
      <c r="B19" s="9"/>
      <c r="C19" s="10"/>
      <c r="D19" s="11"/>
      <c r="E19" s="12"/>
      <c r="F19" s="6"/>
      <c r="G19" s="47"/>
      <c r="H19" s="6"/>
      <c r="I19" s="48"/>
      <c r="J19" s="48"/>
      <c r="K19" s="98"/>
      <c r="L19" s="50"/>
      <c r="M19" s="51"/>
      <c r="N19" s="52"/>
      <c r="O19" s="53"/>
      <c r="P19" s="54"/>
      <c r="Q19" s="94"/>
      <c r="R19" s="50"/>
      <c r="S19" s="51"/>
      <c r="T19" s="52"/>
      <c r="U19" s="53"/>
      <c r="V19" s="54"/>
      <c r="W19" s="65"/>
      <c r="X19" s="57"/>
      <c r="Y19" s="58"/>
      <c r="Z19" s="59"/>
      <c r="AA19" s="50"/>
      <c r="AB19" s="50"/>
      <c r="AC19" s="51"/>
      <c r="AD19" s="60"/>
      <c r="AE19" s="53"/>
      <c r="AF19" s="61"/>
      <c r="AG19" s="62"/>
      <c r="AH19" s="99"/>
      <c r="AI19" s="103"/>
      <c r="AJ19" s="58"/>
      <c r="AK19" s="59"/>
      <c r="AL19" s="50"/>
      <c r="AM19" s="50"/>
      <c r="AN19" s="51"/>
      <c r="AO19" s="60"/>
      <c r="AP19" s="53"/>
      <c r="AQ19" s="63"/>
      <c r="AR19" s="64"/>
      <c r="AS19" s="65"/>
      <c r="AT19" s="57"/>
      <c r="AU19" s="58"/>
      <c r="AV19" s="59"/>
      <c r="AW19" s="50"/>
      <c r="AX19" s="50"/>
      <c r="AY19" s="51"/>
      <c r="AZ19" s="60"/>
      <c r="BA19" s="53"/>
      <c r="BB19" s="61"/>
      <c r="BC19" s="62"/>
      <c r="BD19" s="65"/>
      <c r="BE19" s="57"/>
      <c r="BF19" s="58"/>
      <c r="BG19" s="59"/>
      <c r="BH19" s="50"/>
      <c r="BI19" s="50"/>
      <c r="BJ19" s="51"/>
      <c r="BK19" s="60"/>
      <c r="BL19" s="53"/>
      <c r="BM19" s="61"/>
      <c r="BN19" s="62"/>
      <c r="BO19" s="99"/>
      <c r="BP19" s="103"/>
      <c r="BQ19" s="104"/>
      <c r="BR19" s="59"/>
      <c r="BS19" s="50"/>
      <c r="BT19" s="50"/>
      <c r="BU19" s="51"/>
      <c r="BV19" s="68"/>
      <c r="BW19" s="53"/>
      <c r="BX19" s="61"/>
      <c r="BY19" s="69"/>
      <c r="BZ19" s="65"/>
      <c r="CA19" s="57"/>
      <c r="CB19" s="58"/>
      <c r="CC19" s="66"/>
      <c r="CD19" s="67"/>
      <c r="CE19" s="50"/>
      <c r="CF19" s="51"/>
      <c r="CG19" s="60"/>
      <c r="CH19" s="53"/>
      <c r="CI19" s="61"/>
      <c r="CJ19" s="62"/>
      <c r="CK19" s="71"/>
      <c r="CL19" s="72"/>
      <c r="CM19" s="73"/>
      <c r="CN19" s="72"/>
      <c r="CO19" s="95"/>
      <c r="CP19" s="7"/>
      <c r="CQ19" s="7"/>
      <c r="CR19" s="72"/>
      <c r="CS19" s="74"/>
      <c r="CT19" s="72"/>
      <c r="CU19" s="7"/>
      <c r="CV19" s="7"/>
      <c r="CW19" s="76"/>
      <c r="CX19" s="74"/>
      <c r="CY19" s="74"/>
      <c r="CZ19" s="77"/>
      <c r="DA19" s="78"/>
      <c r="DB19" s="79"/>
      <c r="DC19" s="80"/>
      <c r="DD19" s="79"/>
      <c r="DE19" s="79"/>
      <c r="DF19" s="81"/>
      <c r="DG19" s="82"/>
      <c r="DH19" s="83"/>
      <c r="DI19" s="84"/>
      <c r="DJ19" s="84"/>
      <c r="DK19" s="66"/>
      <c r="DL19" s="67"/>
      <c r="DM19" s="67"/>
      <c r="DN19" s="51"/>
      <c r="DO19" s="60"/>
      <c r="DP19" s="60"/>
      <c r="DQ19" s="81"/>
      <c r="DR19" s="82"/>
      <c r="DS19" s="85"/>
      <c r="DT19" s="67"/>
      <c r="DU19" s="51"/>
      <c r="DV19" s="60"/>
      <c r="DW19" s="60"/>
      <c r="DX19" s="63"/>
      <c r="DY19" s="86"/>
      <c r="DZ19" s="76"/>
      <c r="EA19" s="74"/>
      <c r="EB19" s="74"/>
      <c r="EC19" s="77"/>
      <c r="ED19" s="78"/>
      <c r="EE19" s="79"/>
      <c r="EF19" s="80"/>
      <c r="EG19" s="79"/>
      <c r="EH19" s="79"/>
      <c r="EI19" s="81"/>
      <c r="EJ19" s="82"/>
      <c r="EK19" s="76"/>
      <c r="EL19" s="74"/>
      <c r="EM19" s="74"/>
      <c r="EN19" s="77"/>
      <c r="EO19" s="78"/>
      <c r="EP19" s="79"/>
      <c r="EQ19" s="80"/>
      <c r="ER19" s="79"/>
      <c r="ES19" s="79"/>
      <c r="ET19" s="81"/>
      <c r="EU19" s="82"/>
      <c r="EV19" s="76"/>
      <c r="EW19" s="74"/>
      <c r="EX19" s="74"/>
      <c r="EY19" s="77"/>
      <c r="EZ19" s="78"/>
      <c r="FA19" s="79"/>
      <c r="FB19" s="80"/>
      <c r="FC19" s="79"/>
      <c r="FD19" s="79"/>
      <c r="FE19" s="81"/>
      <c r="FF19" s="82"/>
      <c r="FG19" s="96"/>
      <c r="FH19" s="97"/>
      <c r="FI19" s="97"/>
      <c r="FJ19" s="77"/>
      <c r="FK19" s="78"/>
      <c r="FL19" s="79"/>
      <c r="FM19" s="80"/>
      <c r="FN19" s="79"/>
      <c r="FO19" s="79"/>
      <c r="FP19" s="81"/>
      <c r="FQ19" s="82"/>
      <c r="FR19" s="83"/>
      <c r="FS19" s="74"/>
      <c r="FT19" s="74"/>
      <c r="FU19" s="77"/>
      <c r="FV19" s="78"/>
      <c r="FW19" s="79"/>
      <c r="FX19" s="80"/>
      <c r="FY19" s="79"/>
      <c r="FZ19" s="79"/>
      <c r="GA19" s="81"/>
      <c r="GB19" s="82"/>
      <c r="GC19" s="76"/>
      <c r="GD19" s="74"/>
      <c r="GE19" s="74"/>
      <c r="GF19" s="77"/>
      <c r="GG19" s="78"/>
      <c r="GH19" s="79"/>
      <c r="GI19" s="80"/>
      <c r="GJ19" s="79"/>
      <c r="GK19" s="79"/>
      <c r="GL19" s="81"/>
      <c r="GM19" s="82"/>
      <c r="GN19" s="96"/>
      <c r="GO19" s="97"/>
      <c r="GP19" s="97"/>
      <c r="GQ19" s="77"/>
      <c r="GR19" s="78"/>
      <c r="GS19" s="79"/>
      <c r="GT19" s="80"/>
      <c r="GU19" s="79"/>
      <c r="GV19" s="79"/>
      <c r="GW19" s="81"/>
      <c r="GX19" s="82"/>
      <c r="GY19" s="71"/>
      <c r="GZ19" s="72"/>
      <c r="HA19" s="73"/>
      <c r="HB19" s="72"/>
      <c r="HC19" s="73"/>
      <c r="HD19" s="74"/>
      <c r="HE19" s="74"/>
      <c r="HF19" s="72"/>
      <c r="HG19" s="74"/>
      <c r="HH19" s="75"/>
      <c r="HI19" s="74"/>
      <c r="HJ19" s="7"/>
      <c r="HK19" s="65"/>
      <c r="HL19" s="57"/>
      <c r="HM19" s="58"/>
      <c r="HN19" s="66">
        <f t="shared" si="121"/>
        <v>0</v>
      </c>
      <c r="HO19" s="110">
        <f t="shared" si="122"/>
        <v>0</v>
      </c>
      <c r="HP19" s="50" t="str">
        <f t="shared" si="147"/>
        <v>0.0</v>
      </c>
      <c r="HQ19" s="111" t="str">
        <f t="shared" si="123"/>
        <v>F</v>
      </c>
      <c r="HR19" s="112">
        <f t="shared" si="124"/>
        <v>0</v>
      </c>
      <c r="HS19" s="113" t="str">
        <f t="shared" si="125"/>
        <v>0.0</v>
      </c>
      <c r="HT19" s="61">
        <v>3</v>
      </c>
      <c r="HU19" s="62">
        <v>3</v>
      </c>
      <c r="HV19" s="65"/>
      <c r="HW19" s="57"/>
      <c r="HX19" s="58"/>
      <c r="HY19" s="66">
        <f t="shared" si="126"/>
        <v>0</v>
      </c>
      <c r="HZ19" s="110">
        <f t="shared" si="127"/>
        <v>0</v>
      </c>
      <c r="IA19" s="50" t="str">
        <f t="shared" si="148"/>
        <v>0.0</v>
      </c>
      <c r="IB19" s="111" t="str">
        <f t="shared" si="128"/>
        <v>F</v>
      </c>
      <c r="IC19" s="112">
        <f t="shared" si="129"/>
        <v>0</v>
      </c>
      <c r="ID19" s="113" t="str">
        <f t="shared" si="130"/>
        <v>0.0</v>
      </c>
      <c r="IE19" s="61">
        <v>1</v>
      </c>
      <c r="IF19" s="62">
        <v>1</v>
      </c>
    </row>
    <row r="20" spans="1:240" ht="18">
      <c r="A20" s="5"/>
      <c r="B20" s="9"/>
      <c r="C20" s="10"/>
      <c r="D20" s="11"/>
      <c r="E20" s="12"/>
      <c r="F20" s="6"/>
      <c r="G20" s="47"/>
      <c r="H20" s="6"/>
      <c r="I20" s="48"/>
      <c r="J20" s="48"/>
      <c r="K20" s="49"/>
      <c r="L20" s="50"/>
      <c r="M20" s="51"/>
      <c r="N20" s="52"/>
      <c r="O20" s="53"/>
      <c r="P20" s="54"/>
      <c r="Q20" s="94"/>
      <c r="R20" s="50"/>
      <c r="S20" s="51"/>
      <c r="T20" s="52"/>
      <c r="U20" s="53"/>
      <c r="V20" s="54"/>
      <c r="W20" s="65"/>
      <c r="X20" s="57"/>
      <c r="Y20" s="58"/>
      <c r="Z20" s="59"/>
      <c r="AA20" s="50"/>
      <c r="AB20" s="50"/>
      <c r="AC20" s="51"/>
      <c r="AD20" s="60"/>
      <c r="AE20" s="53"/>
      <c r="AF20" s="61"/>
      <c r="AG20" s="62"/>
      <c r="AH20" s="65"/>
      <c r="AI20" s="57"/>
      <c r="AJ20" s="58"/>
      <c r="AK20" s="59"/>
      <c r="AL20" s="50"/>
      <c r="AM20" s="50"/>
      <c r="AN20" s="51"/>
      <c r="AO20" s="60"/>
      <c r="AP20" s="53"/>
      <c r="AQ20" s="63"/>
      <c r="AR20" s="64"/>
      <c r="AS20" s="65"/>
      <c r="AT20" s="57"/>
      <c r="AU20" s="58"/>
      <c r="AV20" s="59"/>
      <c r="AW20" s="50"/>
      <c r="AX20" s="50"/>
      <c r="AY20" s="51"/>
      <c r="AZ20" s="60"/>
      <c r="BA20" s="53"/>
      <c r="BB20" s="61"/>
      <c r="BC20" s="62"/>
      <c r="BD20" s="65"/>
      <c r="BE20" s="57"/>
      <c r="BF20" s="58"/>
      <c r="BG20" s="59"/>
      <c r="BH20" s="50"/>
      <c r="BI20" s="50"/>
      <c r="BJ20" s="51"/>
      <c r="BK20" s="60"/>
      <c r="BL20" s="53"/>
      <c r="BM20" s="61"/>
      <c r="BN20" s="62"/>
      <c r="BO20" s="99"/>
      <c r="BP20" s="103"/>
      <c r="BQ20" s="104"/>
      <c r="BR20" s="66"/>
      <c r="BS20" s="67"/>
      <c r="BT20" s="50"/>
      <c r="BU20" s="51"/>
      <c r="BV20" s="68"/>
      <c r="BW20" s="53"/>
      <c r="BX20" s="61"/>
      <c r="BY20" s="69"/>
      <c r="BZ20" s="65"/>
      <c r="CA20" s="57"/>
      <c r="CB20" s="58"/>
      <c r="CC20" s="66"/>
      <c r="CD20" s="67"/>
      <c r="CE20" s="50"/>
      <c r="CF20" s="51"/>
      <c r="CG20" s="60"/>
      <c r="CH20" s="53"/>
      <c r="CI20" s="61"/>
      <c r="CJ20" s="62"/>
      <c r="CK20" s="71"/>
      <c r="CL20" s="72"/>
      <c r="CM20" s="73"/>
      <c r="CN20" s="72"/>
      <c r="CO20" s="95"/>
      <c r="CP20" s="7"/>
      <c r="CQ20" s="7"/>
      <c r="CR20" s="72"/>
      <c r="CS20" s="74"/>
      <c r="CT20" s="72"/>
      <c r="CU20" s="7"/>
      <c r="CV20" s="7"/>
      <c r="CW20" s="76"/>
      <c r="CX20" s="74"/>
      <c r="CY20" s="74"/>
      <c r="CZ20" s="77"/>
      <c r="DA20" s="78"/>
      <c r="DB20" s="79"/>
      <c r="DC20" s="80"/>
      <c r="DD20" s="79"/>
      <c r="DE20" s="79"/>
      <c r="DF20" s="81"/>
      <c r="DG20" s="82"/>
      <c r="DH20" s="83"/>
      <c r="DI20" s="84"/>
      <c r="DJ20" s="84"/>
      <c r="DK20" s="66"/>
      <c r="DL20" s="67"/>
      <c r="DM20" s="67"/>
      <c r="DN20" s="51"/>
      <c r="DO20" s="60"/>
      <c r="DP20" s="60"/>
      <c r="DQ20" s="81"/>
      <c r="DR20" s="82"/>
      <c r="DS20" s="85"/>
      <c r="DT20" s="67"/>
      <c r="DU20" s="51"/>
      <c r="DV20" s="60"/>
      <c r="DW20" s="60"/>
      <c r="DX20" s="63"/>
      <c r="DY20" s="86"/>
      <c r="DZ20" s="76"/>
      <c r="EA20" s="74"/>
      <c r="EB20" s="74"/>
      <c r="EC20" s="77"/>
      <c r="ED20" s="78"/>
      <c r="EE20" s="79"/>
      <c r="EF20" s="80"/>
      <c r="EG20" s="79"/>
      <c r="EH20" s="79"/>
      <c r="EI20" s="81"/>
      <c r="EJ20" s="82"/>
      <c r="EK20" s="76"/>
      <c r="EL20" s="74"/>
      <c r="EM20" s="74"/>
      <c r="EN20" s="77"/>
      <c r="EO20" s="78"/>
      <c r="EP20" s="79"/>
      <c r="EQ20" s="80"/>
      <c r="ER20" s="79"/>
      <c r="ES20" s="79"/>
      <c r="ET20" s="81"/>
      <c r="EU20" s="82"/>
      <c r="EV20" s="76"/>
      <c r="EW20" s="74"/>
      <c r="EX20" s="74"/>
      <c r="EY20" s="77"/>
      <c r="EZ20" s="78"/>
      <c r="FA20" s="79"/>
      <c r="FB20" s="80"/>
      <c r="FC20" s="79"/>
      <c r="FD20" s="79"/>
      <c r="FE20" s="81"/>
      <c r="FF20" s="82"/>
      <c r="FG20" s="96"/>
      <c r="FH20" s="97"/>
      <c r="FI20" s="97"/>
      <c r="FJ20" s="77"/>
      <c r="FK20" s="78"/>
      <c r="FL20" s="79"/>
      <c r="FM20" s="80"/>
      <c r="FN20" s="79"/>
      <c r="FO20" s="79"/>
      <c r="FP20" s="81"/>
      <c r="FQ20" s="82"/>
      <c r="FR20" s="83"/>
      <c r="FS20" s="74"/>
      <c r="FT20" s="74"/>
      <c r="FU20" s="77"/>
      <c r="FV20" s="78"/>
      <c r="FW20" s="79"/>
      <c r="FX20" s="80"/>
      <c r="FY20" s="79"/>
      <c r="FZ20" s="79"/>
      <c r="GA20" s="81"/>
      <c r="GB20" s="82"/>
      <c r="GC20" s="76"/>
      <c r="GD20" s="74"/>
      <c r="GE20" s="74"/>
      <c r="GF20" s="77"/>
      <c r="GG20" s="78"/>
      <c r="GH20" s="79"/>
      <c r="GI20" s="80"/>
      <c r="GJ20" s="79"/>
      <c r="GK20" s="79"/>
      <c r="GL20" s="81"/>
      <c r="GM20" s="82"/>
      <c r="GN20" s="96"/>
      <c r="GO20" s="97"/>
      <c r="GP20" s="97"/>
      <c r="GQ20" s="77"/>
      <c r="GR20" s="78"/>
      <c r="GS20" s="79"/>
      <c r="GT20" s="80"/>
      <c r="GU20" s="79"/>
      <c r="GV20" s="79"/>
      <c r="GW20" s="81"/>
      <c r="GX20" s="82"/>
      <c r="GY20" s="71"/>
      <c r="GZ20" s="72"/>
      <c r="HA20" s="73"/>
      <c r="HB20" s="72"/>
      <c r="HC20" s="73"/>
      <c r="HD20" s="74"/>
      <c r="HE20" s="74"/>
      <c r="HF20" s="72"/>
      <c r="HG20" s="74"/>
      <c r="HH20" s="75"/>
      <c r="HI20" s="74"/>
      <c r="HJ20" s="7"/>
      <c r="HK20" s="65"/>
      <c r="HL20" s="57"/>
      <c r="HM20" s="58"/>
      <c r="HN20" s="66">
        <f t="shared" si="121"/>
        <v>0</v>
      </c>
      <c r="HO20" s="110">
        <f t="shared" si="122"/>
        <v>0</v>
      </c>
      <c r="HP20" s="67" t="str">
        <f t="shared" si="147"/>
        <v>0.0</v>
      </c>
      <c r="HQ20" s="111" t="str">
        <f t="shared" si="123"/>
        <v>F</v>
      </c>
      <c r="HR20" s="112">
        <f t="shared" si="124"/>
        <v>0</v>
      </c>
      <c r="HS20" s="113" t="str">
        <f t="shared" si="125"/>
        <v>0.0</v>
      </c>
      <c r="HT20" s="61">
        <v>3</v>
      </c>
      <c r="HU20" s="62">
        <v>3</v>
      </c>
      <c r="HV20" s="65"/>
      <c r="HW20" s="57"/>
      <c r="HX20" s="58"/>
      <c r="HY20" s="66">
        <f t="shared" si="126"/>
        <v>0</v>
      </c>
      <c r="HZ20" s="110">
        <f t="shared" si="127"/>
        <v>0</v>
      </c>
      <c r="IA20" s="50" t="str">
        <f t="shared" si="148"/>
        <v>0.0</v>
      </c>
      <c r="IB20" s="111" t="str">
        <f t="shared" si="128"/>
        <v>F</v>
      </c>
      <c r="IC20" s="112">
        <f t="shared" si="129"/>
        <v>0</v>
      </c>
      <c r="ID20" s="113" t="str">
        <f t="shared" si="130"/>
        <v>0.0</v>
      </c>
      <c r="IE20" s="61">
        <v>1</v>
      </c>
      <c r="IF20" s="62">
        <v>1</v>
      </c>
    </row>
    <row r="21" spans="1:240" ht="18">
      <c r="A21" s="5"/>
      <c r="B21" s="9"/>
      <c r="C21" s="10"/>
      <c r="D21" s="11"/>
      <c r="E21" s="12"/>
      <c r="F21" s="6"/>
      <c r="G21" s="47"/>
      <c r="H21" s="6"/>
      <c r="I21" s="48"/>
      <c r="J21" s="48"/>
      <c r="K21" s="49"/>
      <c r="L21" s="50"/>
      <c r="M21" s="51"/>
      <c r="N21" s="52"/>
      <c r="O21" s="53"/>
      <c r="P21" s="54"/>
      <c r="Q21" s="94"/>
      <c r="R21" s="50"/>
      <c r="S21" s="51"/>
      <c r="T21" s="52"/>
      <c r="U21" s="53"/>
      <c r="V21" s="54"/>
      <c r="W21" s="65"/>
      <c r="X21" s="57"/>
      <c r="Y21" s="58"/>
      <c r="Z21" s="59"/>
      <c r="AA21" s="50"/>
      <c r="AB21" s="50"/>
      <c r="AC21" s="51"/>
      <c r="AD21" s="60"/>
      <c r="AE21" s="53"/>
      <c r="AF21" s="61"/>
      <c r="AG21" s="62"/>
      <c r="AH21" s="65"/>
      <c r="AI21" s="57"/>
      <c r="AJ21" s="58"/>
      <c r="AK21" s="59"/>
      <c r="AL21" s="50"/>
      <c r="AM21" s="50"/>
      <c r="AN21" s="51"/>
      <c r="AO21" s="60"/>
      <c r="AP21" s="53"/>
      <c r="AQ21" s="63"/>
      <c r="AR21" s="64"/>
      <c r="AS21" s="65"/>
      <c r="AT21" s="57"/>
      <c r="AU21" s="58"/>
      <c r="AV21" s="59"/>
      <c r="AW21" s="50"/>
      <c r="AX21" s="50"/>
      <c r="AY21" s="51"/>
      <c r="AZ21" s="60"/>
      <c r="BA21" s="53"/>
      <c r="BB21" s="61"/>
      <c r="BC21" s="62"/>
      <c r="BD21" s="65"/>
      <c r="BE21" s="57"/>
      <c r="BF21" s="58"/>
      <c r="BG21" s="59"/>
      <c r="BH21" s="50"/>
      <c r="BI21" s="50"/>
      <c r="BJ21" s="51"/>
      <c r="BK21" s="60"/>
      <c r="BL21" s="53"/>
      <c r="BM21" s="61"/>
      <c r="BN21" s="62"/>
      <c r="BO21" s="65"/>
      <c r="BP21" s="57"/>
      <c r="BQ21" s="58"/>
      <c r="BR21" s="59"/>
      <c r="BS21" s="50"/>
      <c r="BT21" s="50"/>
      <c r="BU21" s="51"/>
      <c r="BV21" s="68"/>
      <c r="BW21" s="53"/>
      <c r="BX21" s="61"/>
      <c r="BY21" s="69"/>
      <c r="BZ21" s="65"/>
      <c r="CA21" s="57"/>
      <c r="CB21" s="58"/>
      <c r="CC21" s="66"/>
      <c r="CD21" s="67"/>
      <c r="CE21" s="50"/>
      <c r="CF21" s="51"/>
      <c r="CG21" s="60"/>
      <c r="CH21" s="53"/>
      <c r="CI21" s="61"/>
      <c r="CJ21" s="62"/>
      <c r="CK21" s="71"/>
      <c r="CL21" s="72"/>
      <c r="CM21" s="73"/>
      <c r="CN21" s="72"/>
      <c r="CO21" s="95"/>
      <c r="CP21" s="7"/>
      <c r="CQ21" s="7"/>
      <c r="CR21" s="72"/>
      <c r="CS21" s="74"/>
      <c r="CT21" s="72"/>
      <c r="CU21" s="7"/>
      <c r="CV21" s="7"/>
      <c r="CW21" s="100"/>
      <c r="CX21" s="101"/>
      <c r="CY21" s="74"/>
      <c r="CZ21" s="77"/>
      <c r="DA21" s="78"/>
      <c r="DB21" s="79"/>
      <c r="DC21" s="80"/>
      <c r="DD21" s="79"/>
      <c r="DE21" s="79"/>
      <c r="DF21" s="81"/>
      <c r="DG21" s="82"/>
      <c r="DH21" s="83"/>
      <c r="DI21" s="84"/>
      <c r="DJ21" s="84"/>
      <c r="DK21" s="66"/>
      <c r="DL21" s="67"/>
      <c r="DM21" s="67"/>
      <c r="DN21" s="51"/>
      <c r="DO21" s="60"/>
      <c r="DP21" s="60"/>
      <c r="DQ21" s="81"/>
      <c r="DR21" s="82"/>
      <c r="DS21" s="85"/>
      <c r="DT21" s="67"/>
      <c r="DU21" s="51"/>
      <c r="DV21" s="60"/>
      <c r="DW21" s="60"/>
      <c r="DX21" s="63"/>
      <c r="DY21" s="86"/>
      <c r="DZ21" s="76"/>
      <c r="EA21" s="74"/>
      <c r="EB21" s="74"/>
      <c r="EC21" s="77"/>
      <c r="ED21" s="78"/>
      <c r="EE21" s="79"/>
      <c r="EF21" s="80"/>
      <c r="EG21" s="79"/>
      <c r="EH21" s="79"/>
      <c r="EI21" s="81"/>
      <c r="EJ21" s="82"/>
      <c r="EK21" s="76"/>
      <c r="EL21" s="74"/>
      <c r="EM21" s="74"/>
      <c r="EN21" s="77"/>
      <c r="EO21" s="78"/>
      <c r="EP21" s="79"/>
      <c r="EQ21" s="80"/>
      <c r="ER21" s="79"/>
      <c r="ES21" s="79"/>
      <c r="ET21" s="81"/>
      <c r="EU21" s="82"/>
      <c r="EV21" s="76"/>
      <c r="EW21" s="74"/>
      <c r="EX21" s="74"/>
      <c r="EY21" s="77"/>
      <c r="EZ21" s="78"/>
      <c r="FA21" s="79"/>
      <c r="FB21" s="80"/>
      <c r="FC21" s="79"/>
      <c r="FD21" s="79"/>
      <c r="FE21" s="81"/>
      <c r="FF21" s="82"/>
      <c r="FG21" s="96"/>
      <c r="FH21" s="97"/>
      <c r="FI21" s="97"/>
      <c r="FJ21" s="77"/>
      <c r="FK21" s="78"/>
      <c r="FL21" s="79"/>
      <c r="FM21" s="80"/>
      <c r="FN21" s="79"/>
      <c r="FO21" s="79"/>
      <c r="FP21" s="81"/>
      <c r="FQ21" s="82"/>
      <c r="FR21" s="83"/>
      <c r="FS21" s="74"/>
      <c r="FT21" s="74"/>
      <c r="FU21" s="77"/>
      <c r="FV21" s="78"/>
      <c r="FW21" s="79"/>
      <c r="FX21" s="80"/>
      <c r="FY21" s="79"/>
      <c r="FZ21" s="79"/>
      <c r="GA21" s="81"/>
      <c r="GB21" s="82"/>
      <c r="GC21" s="76"/>
      <c r="GD21" s="74"/>
      <c r="GE21" s="74"/>
      <c r="GF21" s="77"/>
      <c r="GG21" s="78"/>
      <c r="GH21" s="79"/>
      <c r="GI21" s="80"/>
      <c r="GJ21" s="79"/>
      <c r="GK21" s="79"/>
      <c r="GL21" s="81"/>
      <c r="GM21" s="82"/>
      <c r="GN21" s="96"/>
      <c r="GO21" s="97"/>
      <c r="GP21" s="97"/>
      <c r="GQ21" s="77"/>
      <c r="GR21" s="78"/>
      <c r="GS21" s="79"/>
      <c r="GT21" s="80"/>
      <c r="GU21" s="79"/>
      <c r="GV21" s="79"/>
      <c r="GW21" s="81"/>
      <c r="GX21" s="82"/>
      <c r="GY21" s="71"/>
      <c r="GZ21" s="72"/>
      <c r="HA21" s="73"/>
      <c r="HB21" s="72"/>
      <c r="HC21" s="73"/>
      <c r="HD21" s="74"/>
      <c r="HE21" s="74"/>
      <c r="HF21" s="72"/>
      <c r="HG21" s="74"/>
      <c r="HH21" s="75"/>
      <c r="HI21" s="74"/>
      <c r="HJ21" s="7"/>
      <c r="HK21" s="65"/>
      <c r="HL21" s="57"/>
      <c r="HM21" s="58"/>
      <c r="HN21" s="66">
        <f t="shared" si="121"/>
        <v>0</v>
      </c>
      <c r="HO21" s="110">
        <f t="shared" si="122"/>
        <v>0</v>
      </c>
      <c r="HP21" s="50" t="str">
        <f t="shared" si="147"/>
        <v>0.0</v>
      </c>
      <c r="HQ21" s="111" t="str">
        <f t="shared" si="123"/>
        <v>F</v>
      </c>
      <c r="HR21" s="112">
        <f t="shared" si="124"/>
        <v>0</v>
      </c>
      <c r="HS21" s="113" t="str">
        <f t="shared" si="125"/>
        <v>0.0</v>
      </c>
      <c r="HT21" s="61">
        <v>3</v>
      </c>
      <c r="HU21" s="62">
        <v>3</v>
      </c>
      <c r="HV21" s="65"/>
      <c r="HW21" s="57"/>
      <c r="HX21" s="58"/>
      <c r="HY21" s="66">
        <f t="shared" si="126"/>
        <v>0</v>
      </c>
      <c r="HZ21" s="110">
        <f t="shared" si="127"/>
        <v>0</v>
      </c>
      <c r="IA21" s="50" t="str">
        <f t="shared" si="148"/>
        <v>0.0</v>
      </c>
      <c r="IB21" s="111" t="str">
        <f t="shared" si="128"/>
        <v>F</v>
      </c>
      <c r="IC21" s="112">
        <f t="shared" si="129"/>
        <v>0</v>
      </c>
      <c r="ID21" s="113" t="str">
        <f t="shared" si="130"/>
        <v>0.0</v>
      </c>
      <c r="IE21" s="61">
        <v>1</v>
      </c>
      <c r="IF21" s="62">
        <v>1</v>
      </c>
    </row>
    <row r="22" spans="1:240" ht="18">
      <c r="A22" s="5"/>
      <c r="B22" s="9"/>
      <c r="C22" s="10"/>
      <c r="D22" s="11"/>
      <c r="E22" s="12"/>
      <c r="F22" s="6"/>
      <c r="G22" s="47"/>
      <c r="H22" s="6"/>
      <c r="I22" s="48"/>
      <c r="J22" s="48"/>
      <c r="K22" s="49"/>
      <c r="L22" s="50"/>
      <c r="M22" s="51"/>
      <c r="N22" s="52"/>
      <c r="O22" s="53"/>
      <c r="P22" s="54"/>
      <c r="Q22" s="94"/>
      <c r="R22" s="50"/>
      <c r="S22" s="51"/>
      <c r="T22" s="52"/>
      <c r="U22" s="53"/>
      <c r="V22" s="54"/>
      <c r="W22" s="65"/>
      <c r="X22" s="57"/>
      <c r="Y22" s="58"/>
      <c r="Z22" s="59"/>
      <c r="AA22" s="50"/>
      <c r="AB22" s="50"/>
      <c r="AC22" s="51"/>
      <c r="AD22" s="60"/>
      <c r="AE22" s="53"/>
      <c r="AF22" s="61"/>
      <c r="AG22" s="62"/>
      <c r="AH22" s="65"/>
      <c r="AI22" s="57"/>
      <c r="AJ22" s="58"/>
      <c r="AK22" s="59"/>
      <c r="AL22" s="50"/>
      <c r="AM22" s="50"/>
      <c r="AN22" s="51"/>
      <c r="AO22" s="60"/>
      <c r="AP22" s="53"/>
      <c r="AQ22" s="63"/>
      <c r="AR22" s="64"/>
      <c r="AS22" s="65"/>
      <c r="AT22" s="57"/>
      <c r="AU22" s="58"/>
      <c r="AV22" s="59"/>
      <c r="AW22" s="50"/>
      <c r="AX22" s="50"/>
      <c r="AY22" s="51"/>
      <c r="AZ22" s="60"/>
      <c r="BA22" s="53"/>
      <c r="BB22" s="61"/>
      <c r="BC22" s="62"/>
      <c r="BD22" s="65"/>
      <c r="BE22" s="57"/>
      <c r="BF22" s="58"/>
      <c r="BG22" s="59"/>
      <c r="BH22" s="50"/>
      <c r="BI22" s="50"/>
      <c r="BJ22" s="51"/>
      <c r="BK22" s="60"/>
      <c r="BL22" s="53"/>
      <c r="BM22" s="61"/>
      <c r="BN22" s="62"/>
      <c r="BO22" s="65"/>
      <c r="BP22" s="57"/>
      <c r="BQ22" s="58"/>
      <c r="BR22" s="66"/>
      <c r="BS22" s="67"/>
      <c r="BT22" s="50"/>
      <c r="BU22" s="51"/>
      <c r="BV22" s="68"/>
      <c r="BW22" s="53"/>
      <c r="BX22" s="61"/>
      <c r="BY22" s="69"/>
      <c r="BZ22" s="65"/>
      <c r="CA22" s="57"/>
      <c r="CB22" s="58"/>
      <c r="CC22" s="66"/>
      <c r="CD22" s="67"/>
      <c r="CE22" s="50"/>
      <c r="CF22" s="51"/>
      <c r="CG22" s="60"/>
      <c r="CH22" s="53"/>
      <c r="CI22" s="61"/>
      <c r="CJ22" s="62"/>
      <c r="CK22" s="71"/>
      <c r="CL22" s="72"/>
      <c r="CM22" s="73"/>
      <c r="CN22" s="72"/>
      <c r="CO22" s="95"/>
      <c r="CP22" s="7"/>
      <c r="CQ22" s="7"/>
      <c r="CR22" s="72"/>
      <c r="CS22" s="74"/>
      <c r="CT22" s="72"/>
      <c r="CU22" s="7"/>
      <c r="CV22" s="7"/>
      <c r="CW22" s="76"/>
      <c r="CX22" s="74"/>
      <c r="CY22" s="74"/>
      <c r="CZ22" s="77"/>
      <c r="DA22" s="78"/>
      <c r="DB22" s="79"/>
      <c r="DC22" s="80"/>
      <c r="DD22" s="79"/>
      <c r="DE22" s="79"/>
      <c r="DF22" s="81"/>
      <c r="DG22" s="82"/>
      <c r="DH22" s="83"/>
      <c r="DI22" s="84"/>
      <c r="DJ22" s="84"/>
      <c r="DK22" s="66"/>
      <c r="DL22" s="67"/>
      <c r="DM22" s="67"/>
      <c r="DN22" s="51"/>
      <c r="DO22" s="60"/>
      <c r="DP22" s="60"/>
      <c r="DQ22" s="81"/>
      <c r="DR22" s="82"/>
      <c r="DS22" s="85"/>
      <c r="DT22" s="67"/>
      <c r="DU22" s="51"/>
      <c r="DV22" s="60"/>
      <c r="DW22" s="60"/>
      <c r="DX22" s="63"/>
      <c r="DY22" s="86"/>
      <c r="DZ22" s="76"/>
      <c r="EA22" s="74"/>
      <c r="EB22" s="74"/>
      <c r="EC22" s="77"/>
      <c r="ED22" s="78"/>
      <c r="EE22" s="79"/>
      <c r="EF22" s="80"/>
      <c r="EG22" s="79"/>
      <c r="EH22" s="79"/>
      <c r="EI22" s="81"/>
      <c r="EJ22" s="82"/>
      <c r="EK22" s="76"/>
      <c r="EL22" s="74"/>
      <c r="EM22" s="74"/>
      <c r="EN22" s="77"/>
      <c r="EO22" s="78"/>
      <c r="EP22" s="79"/>
      <c r="EQ22" s="80"/>
      <c r="ER22" s="79"/>
      <c r="ES22" s="79"/>
      <c r="ET22" s="81"/>
      <c r="EU22" s="82"/>
      <c r="EV22" s="76"/>
      <c r="EW22" s="74"/>
      <c r="EX22" s="74"/>
      <c r="EY22" s="77"/>
      <c r="EZ22" s="78"/>
      <c r="FA22" s="79"/>
      <c r="FB22" s="80"/>
      <c r="FC22" s="79"/>
      <c r="FD22" s="79"/>
      <c r="FE22" s="81"/>
      <c r="FF22" s="82"/>
      <c r="FG22" s="96"/>
      <c r="FH22" s="97"/>
      <c r="FI22" s="97"/>
      <c r="FJ22" s="77"/>
      <c r="FK22" s="78"/>
      <c r="FL22" s="79"/>
      <c r="FM22" s="80"/>
      <c r="FN22" s="79"/>
      <c r="FO22" s="79"/>
      <c r="FP22" s="81"/>
      <c r="FQ22" s="82"/>
      <c r="FR22" s="83"/>
      <c r="FS22" s="74"/>
      <c r="FT22" s="74"/>
      <c r="FU22" s="77"/>
      <c r="FV22" s="78"/>
      <c r="FW22" s="79"/>
      <c r="FX22" s="80"/>
      <c r="FY22" s="79"/>
      <c r="FZ22" s="79"/>
      <c r="GA22" s="81"/>
      <c r="GB22" s="82"/>
      <c r="GC22" s="76"/>
      <c r="GD22" s="74"/>
      <c r="GE22" s="74"/>
      <c r="GF22" s="77"/>
      <c r="GG22" s="78"/>
      <c r="GH22" s="79"/>
      <c r="GI22" s="80"/>
      <c r="GJ22" s="79"/>
      <c r="GK22" s="79"/>
      <c r="GL22" s="81"/>
      <c r="GM22" s="82"/>
      <c r="GN22" s="96"/>
      <c r="GO22" s="97"/>
      <c r="GP22" s="97"/>
      <c r="GQ22" s="77"/>
      <c r="GR22" s="78"/>
      <c r="GS22" s="79"/>
      <c r="GT22" s="80"/>
      <c r="GU22" s="79"/>
      <c r="GV22" s="79"/>
      <c r="GW22" s="81"/>
      <c r="GX22" s="82"/>
      <c r="GY22" s="71"/>
      <c r="GZ22" s="72"/>
      <c r="HA22" s="73"/>
      <c r="HB22" s="72"/>
      <c r="HC22" s="73"/>
      <c r="HD22" s="74"/>
      <c r="HE22" s="74"/>
      <c r="HF22" s="72"/>
      <c r="HG22" s="74"/>
      <c r="HH22" s="75"/>
      <c r="HI22" s="74"/>
      <c r="HJ22" s="7"/>
      <c r="HK22" s="65"/>
      <c r="HL22" s="57"/>
      <c r="HM22" s="58"/>
      <c r="HN22" s="66">
        <f t="shared" si="121"/>
        <v>0</v>
      </c>
      <c r="HO22" s="110">
        <f t="shared" si="122"/>
        <v>0</v>
      </c>
      <c r="HP22" s="50" t="str">
        <f t="shared" si="147"/>
        <v>0.0</v>
      </c>
      <c r="HQ22" s="111" t="str">
        <f t="shared" si="123"/>
        <v>F</v>
      </c>
      <c r="HR22" s="112">
        <f t="shared" si="124"/>
        <v>0</v>
      </c>
      <c r="HS22" s="113" t="str">
        <f t="shared" si="125"/>
        <v>0.0</v>
      </c>
      <c r="HT22" s="61">
        <v>3</v>
      </c>
      <c r="HU22" s="62">
        <v>3</v>
      </c>
      <c r="HV22" s="65"/>
      <c r="HW22" s="57"/>
      <c r="HX22" s="58"/>
      <c r="HY22" s="66">
        <f t="shared" si="126"/>
        <v>0</v>
      </c>
      <c r="HZ22" s="110">
        <f t="shared" si="127"/>
        <v>0</v>
      </c>
      <c r="IA22" s="50" t="str">
        <f t="shared" si="148"/>
        <v>0.0</v>
      </c>
      <c r="IB22" s="111" t="str">
        <f t="shared" si="128"/>
        <v>F</v>
      </c>
      <c r="IC22" s="112">
        <f t="shared" si="129"/>
        <v>0</v>
      </c>
      <c r="ID22" s="113" t="str">
        <f t="shared" si="130"/>
        <v>0.0</v>
      </c>
      <c r="IE22" s="61">
        <v>1</v>
      </c>
      <c r="IF22" s="62">
        <v>1</v>
      </c>
    </row>
    <row r="23" spans="1:240" ht="18">
      <c r="A23" s="5"/>
      <c r="B23" s="9"/>
      <c r="C23" s="10"/>
      <c r="D23" s="11"/>
      <c r="E23" s="12"/>
      <c r="F23" s="6"/>
      <c r="G23" s="47"/>
      <c r="H23" s="6"/>
      <c r="I23" s="48"/>
      <c r="J23" s="48"/>
      <c r="K23" s="49"/>
      <c r="L23" s="50"/>
      <c r="M23" s="51"/>
      <c r="N23" s="52"/>
      <c r="O23" s="53"/>
      <c r="P23" s="54"/>
      <c r="Q23" s="94"/>
      <c r="R23" s="50"/>
      <c r="S23" s="51"/>
      <c r="T23" s="52"/>
      <c r="U23" s="53"/>
      <c r="V23" s="54"/>
      <c r="W23" s="65"/>
      <c r="X23" s="57"/>
      <c r="Y23" s="58"/>
      <c r="Z23" s="59"/>
      <c r="AA23" s="50"/>
      <c r="AB23" s="50"/>
      <c r="AC23" s="51"/>
      <c r="AD23" s="60"/>
      <c r="AE23" s="53"/>
      <c r="AF23" s="61"/>
      <c r="AG23" s="62"/>
      <c r="AH23" s="65"/>
      <c r="AI23" s="57"/>
      <c r="AJ23" s="58"/>
      <c r="AK23" s="59"/>
      <c r="AL23" s="50"/>
      <c r="AM23" s="50"/>
      <c r="AN23" s="51"/>
      <c r="AO23" s="60"/>
      <c r="AP23" s="53"/>
      <c r="AQ23" s="63"/>
      <c r="AR23" s="64"/>
      <c r="AS23" s="65"/>
      <c r="AT23" s="57"/>
      <c r="AU23" s="58"/>
      <c r="AV23" s="59"/>
      <c r="AW23" s="50"/>
      <c r="AX23" s="50"/>
      <c r="AY23" s="51"/>
      <c r="AZ23" s="60"/>
      <c r="BA23" s="53"/>
      <c r="BB23" s="61"/>
      <c r="BC23" s="62"/>
      <c r="BD23" s="65"/>
      <c r="BE23" s="57"/>
      <c r="BF23" s="58"/>
      <c r="BG23" s="59"/>
      <c r="BH23" s="50"/>
      <c r="BI23" s="50"/>
      <c r="BJ23" s="51"/>
      <c r="BK23" s="60"/>
      <c r="BL23" s="53"/>
      <c r="BM23" s="61"/>
      <c r="BN23" s="62"/>
      <c r="BO23" s="65"/>
      <c r="BP23" s="57"/>
      <c r="BQ23" s="58"/>
      <c r="BR23" s="59"/>
      <c r="BS23" s="50"/>
      <c r="BT23" s="50"/>
      <c r="BU23" s="51"/>
      <c r="BV23" s="68"/>
      <c r="BW23" s="53"/>
      <c r="BX23" s="61"/>
      <c r="BY23" s="69"/>
      <c r="BZ23" s="65"/>
      <c r="CA23" s="57"/>
      <c r="CB23" s="58"/>
      <c r="CC23" s="66"/>
      <c r="CD23" s="67"/>
      <c r="CE23" s="50"/>
      <c r="CF23" s="51"/>
      <c r="CG23" s="60"/>
      <c r="CH23" s="53"/>
      <c r="CI23" s="61"/>
      <c r="CJ23" s="62"/>
      <c r="CK23" s="71"/>
      <c r="CL23" s="72"/>
      <c r="CM23" s="73"/>
      <c r="CN23" s="72"/>
      <c r="CO23" s="95"/>
      <c r="CP23" s="7"/>
      <c r="CQ23" s="7"/>
      <c r="CR23" s="72"/>
      <c r="CS23" s="74"/>
      <c r="CT23" s="72"/>
      <c r="CU23" s="7"/>
      <c r="CV23" s="7"/>
      <c r="CW23" s="76"/>
      <c r="CX23" s="74"/>
      <c r="CY23" s="74"/>
      <c r="CZ23" s="77"/>
      <c r="DA23" s="78"/>
      <c r="DB23" s="79"/>
      <c r="DC23" s="80"/>
      <c r="DD23" s="79"/>
      <c r="DE23" s="79"/>
      <c r="DF23" s="81"/>
      <c r="DG23" s="82"/>
      <c r="DH23" s="83"/>
      <c r="DI23" s="84"/>
      <c r="DJ23" s="84"/>
      <c r="DK23" s="66"/>
      <c r="DL23" s="67"/>
      <c r="DM23" s="67"/>
      <c r="DN23" s="51"/>
      <c r="DO23" s="60"/>
      <c r="DP23" s="60"/>
      <c r="DQ23" s="81"/>
      <c r="DR23" s="82"/>
      <c r="DS23" s="85"/>
      <c r="DT23" s="67"/>
      <c r="DU23" s="51"/>
      <c r="DV23" s="60"/>
      <c r="DW23" s="60"/>
      <c r="DX23" s="63"/>
      <c r="DY23" s="86"/>
      <c r="DZ23" s="76"/>
      <c r="EA23" s="74"/>
      <c r="EB23" s="74"/>
      <c r="EC23" s="77"/>
      <c r="ED23" s="78"/>
      <c r="EE23" s="79"/>
      <c r="EF23" s="80"/>
      <c r="EG23" s="79"/>
      <c r="EH23" s="79"/>
      <c r="EI23" s="81"/>
      <c r="EJ23" s="82"/>
      <c r="EK23" s="76"/>
      <c r="EL23" s="74"/>
      <c r="EM23" s="74"/>
      <c r="EN23" s="77"/>
      <c r="EO23" s="78"/>
      <c r="EP23" s="79"/>
      <c r="EQ23" s="80"/>
      <c r="ER23" s="79"/>
      <c r="ES23" s="79"/>
      <c r="ET23" s="81"/>
      <c r="EU23" s="82"/>
      <c r="EV23" s="76"/>
      <c r="EW23" s="74"/>
      <c r="EX23" s="74"/>
      <c r="EY23" s="77"/>
      <c r="EZ23" s="78"/>
      <c r="FA23" s="79"/>
      <c r="FB23" s="80"/>
      <c r="FC23" s="79"/>
      <c r="FD23" s="79"/>
      <c r="FE23" s="81"/>
      <c r="FF23" s="82"/>
      <c r="FG23" s="96"/>
      <c r="FH23" s="97"/>
      <c r="FI23" s="97"/>
      <c r="FJ23" s="77"/>
      <c r="FK23" s="78"/>
      <c r="FL23" s="79"/>
      <c r="FM23" s="80"/>
      <c r="FN23" s="79"/>
      <c r="FO23" s="79"/>
      <c r="FP23" s="81"/>
      <c r="FQ23" s="82"/>
      <c r="FR23" s="83"/>
      <c r="FS23" s="74"/>
      <c r="FT23" s="74"/>
      <c r="FU23" s="77"/>
      <c r="FV23" s="78"/>
      <c r="FW23" s="79"/>
      <c r="FX23" s="80"/>
      <c r="FY23" s="79"/>
      <c r="FZ23" s="79"/>
      <c r="GA23" s="81"/>
      <c r="GB23" s="82"/>
      <c r="GC23" s="76"/>
      <c r="GD23" s="74"/>
      <c r="GE23" s="74"/>
      <c r="GF23" s="77"/>
      <c r="GG23" s="78"/>
      <c r="GH23" s="79"/>
      <c r="GI23" s="80"/>
      <c r="GJ23" s="79"/>
      <c r="GK23" s="79"/>
      <c r="GL23" s="81"/>
      <c r="GM23" s="82"/>
      <c r="GN23" s="96"/>
      <c r="GO23" s="97"/>
      <c r="GP23" s="97"/>
      <c r="GQ23" s="77"/>
      <c r="GR23" s="78"/>
      <c r="GS23" s="79"/>
      <c r="GT23" s="80"/>
      <c r="GU23" s="79"/>
      <c r="GV23" s="79"/>
      <c r="GW23" s="81"/>
      <c r="GX23" s="82"/>
      <c r="GY23" s="71"/>
      <c r="GZ23" s="72"/>
      <c r="HA23" s="73"/>
      <c r="HB23" s="72"/>
      <c r="HC23" s="73"/>
      <c r="HD23" s="74"/>
      <c r="HE23" s="74"/>
      <c r="HF23" s="72"/>
      <c r="HG23" s="74"/>
      <c r="HH23" s="75"/>
      <c r="HI23" s="74"/>
      <c r="HJ23" s="7"/>
      <c r="HK23" s="65"/>
      <c r="HL23" s="57"/>
      <c r="HM23" s="58"/>
      <c r="HN23" s="66">
        <f t="shared" si="121"/>
        <v>0</v>
      </c>
      <c r="HO23" s="110">
        <f t="shared" si="122"/>
        <v>0</v>
      </c>
      <c r="HP23" s="67" t="str">
        <f t="shared" si="147"/>
        <v>0.0</v>
      </c>
      <c r="HQ23" s="111" t="str">
        <f t="shared" si="123"/>
        <v>F</v>
      </c>
      <c r="HR23" s="112">
        <f t="shared" si="124"/>
        <v>0</v>
      </c>
      <c r="HS23" s="113" t="str">
        <f t="shared" si="125"/>
        <v>0.0</v>
      </c>
      <c r="HT23" s="61">
        <v>3</v>
      </c>
      <c r="HU23" s="62">
        <v>3</v>
      </c>
      <c r="HV23" s="65"/>
      <c r="HW23" s="57"/>
      <c r="HX23" s="58"/>
      <c r="HY23" s="66">
        <f t="shared" si="126"/>
        <v>0</v>
      </c>
      <c r="HZ23" s="110">
        <f t="shared" si="127"/>
        <v>0</v>
      </c>
      <c r="IA23" s="67" t="str">
        <f t="shared" si="148"/>
        <v>0.0</v>
      </c>
      <c r="IB23" s="111" t="str">
        <f t="shared" si="128"/>
        <v>F</v>
      </c>
      <c r="IC23" s="112">
        <f t="shared" si="129"/>
        <v>0</v>
      </c>
      <c r="ID23" s="113" t="str">
        <f t="shared" si="130"/>
        <v>0.0</v>
      </c>
      <c r="IE23" s="61">
        <v>1</v>
      </c>
      <c r="IF23" s="62">
        <v>1</v>
      </c>
    </row>
    <row r="24" spans="1:240" ht="18">
      <c r="A24" s="5"/>
      <c r="B24" s="9"/>
      <c r="C24" s="10"/>
      <c r="D24" s="11"/>
      <c r="E24" s="12"/>
      <c r="F24" s="6"/>
      <c r="G24" s="47"/>
      <c r="H24" s="6"/>
      <c r="I24" s="48"/>
      <c r="J24" s="48"/>
      <c r="K24" s="49"/>
      <c r="L24" s="50"/>
      <c r="M24" s="51"/>
      <c r="N24" s="52"/>
      <c r="O24" s="53"/>
      <c r="P24" s="54"/>
      <c r="Q24" s="94"/>
      <c r="R24" s="50"/>
      <c r="S24" s="51"/>
      <c r="T24" s="52"/>
      <c r="U24" s="53"/>
      <c r="V24" s="54"/>
      <c r="W24" s="65"/>
      <c r="X24" s="57"/>
      <c r="Y24" s="58"/>
      <c r="Z24" s="59"/>
      <c r="AA24" s="50"/>
      <c r="AB24" s="50"/>
      <c r="AC24" s="51"/>
      <c r="AD24" s="60"/>
      <c r="AE24" s="53"/>
      <c r="AF24" s="61"/>
      <c r="AG24" s="62"/>
      <c r="AH24" s="65"/>
      <c r="AI24" s="57"/>
      <c r="AJ24" s="58"/>
      <c r="AK24" s="59"/>
      <c r="AL24" s="50"/>
      <c r="AM24" s="50"/>
      <c r="AN24" s="51"/>
      <c r="AO24" s="60"/>
      <c r="AP24" s="53"/>
      <c r="AQ24" s="63"/>
      <c r="AR24" s="64"/>
      <c r="AS24" s="65"/>
      <c r="AT24" s="57"/>
      <c r="AU24" s="58"/>
      <c r="AV24" s="59"/>
      <c r="AW24" s="50"/>
      <c r="AX24" s="50"/>
      <c r="AY24" s="51"/>
      <c r="AZ24" s="60"/>
      <c r="BA24" s="53"/>
      <c r="BB24" s="61"/>
      <c r="BC24" s="62"/>
      <c r="BD24" s="65"/>
      <c r="BE24" s="57"/>
      <c r="BF24" s="58"/>
      <c r="BG24" s="59"/>
      <c r="BH24" s="50"/>
      <c r="BI24" s="50"/>
      <c r="BJ24" s="51"/>
      <c r="BK24" s="60"/>
      <c r="BL24" s="53"/>
      <c r="BM24" s="61"/>
      <c r="BN24" s="62"/>
      <c r="BO24" s="65"/>
      <c r="BP24" s="57"/>
      <c r="BQ24" s="58"/>
      <c r="BR24" s="59"/>
      <c r="BS24" s="50"/>
      <c r="BT24" s="50"/>
      <c r="BU24" s="51"/>
      <c r="BV24" s="68"/>
      <c r="BW24" s="53"/>
      <c r="BX24" s="61"/>
      <c r="BY24" s="69"/>
      <c r="BZ24" s="65"/>
      <c r="CA24" s="57"/>
      <c r="CB24" s="58"/>
      <c r="CC24" s="66"/>
      <c r="CD24" s="67"/>
      <c r="CE24" s="50"/>
      <c r="CF24" s="51"/>
      <c r="CG24" s="60"/>
      <c r="CH24" s="53"/>
      <c r="CI24" s="61"/>
      <c r="CJ24" s="62"/>
      <c r="CK24" s="71"/>
      <c r="CL24" s="72"/>
      <c r="CM24" s="73"/>
      <c r="CN24" s="72"/>
      <c r="CO24" s="95"/>
      <c r="CP24" s="7"/>
      <c r="CQ24" s="7"/>
      <c r="CR24" s="72"/>
      <c r="CS24" s="74"/>
      <c r="CT24" s="72"/>
      <c r="CU24" s="7"/>
      <c r="CV24" s="7"/>
      <c r="CW24" s="76"/>
      <c r="CX24" s="74"/>
      <c r="CY24" s="74"/>
      <c r="CZ24" s="77"/>
      <c r="DA24" s="78"/>
      <c r="DB24" s="79"/>
      <c r="DC24" s="80"/>
      <c r="DD24" s="79"/>
      <c r="DE24" s="79"/>
      <c r="DF24" s="81"/>
      <c r="DG24" s="82"/>
      <c r="DH24" s="83"/>
      <c r="DI24" s="84"/>
      <c r="DJ24" s="84"/>
      <c r="DK24" s="66"/>
      <c r="DL24" s="67"/>
      <c r="DM24" s="67"/>
      <c r="DN24" s="51"/>
      <c r="DO24" s="60"/>
      <c r="DP24" s="60"/>
      <c r="DQ24" s="81"/>
      <c r="DR24" s="82"/>
      <c r="DS24" s="85"/>
      <c r="DT24" s="67"/>
      <c r="DU24" s="51"/>
      <c r="DV24" s="60"/>
      <c r="DW24" s="60"/>
      <c r="DX24" s="63"/>
      <c r="DY24" s="86"/>
      <c r="DZ24" s="76"/>
      <c r="EA24" s="74"/>
      <c r="EB24" s="74"/>
      <c r="EC24" s="77"/>
      <c r="ED24" s="78"/>
      <c r="EE24" s="79"/>
      <c r="EF24" s="80"/>
      <c r="EG24" s="79"/>
      <c r="EH24" s="79"/>
      <c r="EI24" s="81"/>
      <c r="EJ24" s="82"/>
      <c r="EK24" s="76"/>
      <c r="EL24" s="74"/>
      <c r="EM24" s="74"/>
      <c r="EN24" s="77"/>
      <c r="EO24" s="78"/>
      <c r="EP24" s="79"/>
      <c r="EQ24" s="80"/>
      <c r="ER24" s="79"/>
      <c r="ES24" s="79"/>
      <c r="ET24" s="81"/>
      <c r="EU24" s="82"/>
      <c r="EV24" s="76"/>
      <c r="EW24" s="74"/>
      <c r="EX24" s="74"/>
      <c r="EY24" s="77"/>
      <c r="EZ24" s="78"/>
      <c r="FA24" s="79"/>
      <c r="FB24" s="80"/>
      <c r="FC24" s="79"/>
      <c r="FD24" s="79"/>
      <c r="FE24" s="81"/>
      <c r="FF24" s="82"/>
      <c r="FG24" s="96"/>
      <c r="FH24" s="97"/>
      <c r="FI24" s="97"/>
      <c r="FJ24" s="77"/>
      <c r="FK24" s="78"/>
      <c r="FL24" s="79"/>
      <c r="FM24" s="80"/>
      <c r="FN24" s="79"/>
      <c r="FO24" s="79"/>
      <c r="FP24" s="81"/>
      <c r="FQ24" s="82"/>
      <c r="FR24" s="83"/>
      <c r="FS24" s="74"/>
      <c r="FT24" s="74"/>
      <c r="FU24" s="77"/>
      <c r="FV24" s="78"/>
      <c r="FW24" s="79"/>
      <c r="FX24" s="80"/>
      <c r="FY24" s="79"/>
      <c r="FZ24" s="79"/>
      <c r="GA24" s="81"/>
      <c r="GB24" s="82"/>
      <c r="GC24" s="76"/>
      <c r="GD24" s="74"/>
      <c r="GE24" s="74"/>
      <c r="GF24" s="77"/>
      <c r="GG24" s="78"/>
      <c r="GH24" s="79"/>
      <c r="GI24" s="80"/>
      <c r="GJ24" s="79"/>
      <c r="GK24" s="79"/>
      <c r="GL24" s="81"/>
      <c r="GM24" s="82"/>
      <c r="GN24" s="96"/>
      <c r="GO24" s="97"/>
      <c r="GP24" s="97"/>
      <c r="GQ24" s="77"/>
      <c r="GR24" s="78"/>
      <c r="GS24" s="79"/>
      <c r="GT24" s="80"/>
      <c r="GU24" s="79"/>
      <c r="GV24" s="79"/>
      <c r="GW24" s="81"/>
      <c r="GX24" s="82"/>
      <c r="GY24" s="71"/>
      <c r="GZ24" s="72"/>
      <c r="HA24" s="73"/>
      <c r="HB24" s="72"/>
      <c r="HC24" s="73"/>
      <c r="HD24" s="74"/>
      <c r="HE24" s="74"/>
      <c r="HF24" s="72"/>
      <c r="HG24" s="74"/>
      <c r="HH24" s="75"/>
      <c r="HI24" s="74"/>
      <c r="HJ24" s="7"/>
      <c r="HK24" s="65"/>
      <c r="HL24" s="57"/>
      <c r="HM24" s="58"/>
      <c r="HN24" s="66">
        <f t="shared" si="121"/>
        <v>0</v>
      </c>
      <c r="HO24" s="110">
        <f t="shared" si="122"/>
        <v>0</v>
      </c>
      <c r="HP24" s="50" t="str">
        <f t="shared" si="147"/>
        <v>0.0</v>
      </c>
      <c r="HQ24" s="111" t="str">
        <f t="shared" si="123"/>
        <v>F</v>
      </c>
      <c r="HR24" s="112">
        <f t="shared" si="124"/>
        <v>0</v>
      </c>
      <c r="HS24" s="113" t="str">
        <f t="shared" si="125"/>
        <v>0.0</v>
      </c>
      <c r="HT24" s="61">
        <v>3</v>
      </c>
      <c r="HU24" s="62">
        <v>3</v>
      </c>
      <c r="HV24" s="65"/>
      <c r="HW24" s="57"/>
      <c r="HX24" s="58"/>
      <c r="HY24" s="66">
        <f t="shared" si="126"/>
        <v>0</v>
      </c>
      <c r="HZ24" s="110">
        <f t="shared" si="127"/>
        <v>0</v>
      </c>
      <c r="IA24" s="50" t="str">
        <f t="shared" si="148"/>
        <v>0.0</v>
      </c>
      <c r="IB24" s="111" t="str">
        <f t="shared" si="128"/>
        <v>F</v>
      </c>
      <c r="IC24" s="112">
        <f t="shared" si="129"/>
        <v>0</v>
      </c>
      <c r="ID24" s="113" t="str">
        <f t="shared" si="130"/>
        <v>0.0</v>
      </c>
      <c r="IE24" s="61">
        <v>1</v>
      </c>
      <c r="IF24" s="62">
        <v>1</v>
      </c>
    </row>
    <row r="25" spans="1:240" ht="18">
      <c r="A25" s="5"/>
      <c r="B25" s="9"/>
      <c r="C25" s="10"/>
      <c r="D25" s="11"/>
      <c r="E25" s="12"/>
      <c r="F25" s="6"/>
      <c r="G25" s="47"/>
      <c r="H25" s="6"/>
      <c r="I25" s="48"/>
      <c r="J25" s="48"/>
      <c r="K25" s="49"/>
      <c r="L25" s="50"/>
      <c r="M25" s="51"/>
      <c r="N25" s="52"/>
      <c r="O25" s="53"/>
      <c r="P25" s="54"/>
      <c r="Q25" s="94"/>
      <c r="R25" s="50"/>
      <c r="S25" s="51"/>
      <c r="T25" s="52"/>
      <c r="U25" s="53"/>
      <c r="V25" s="54"/>
      <c r="W25" s="65"/>
      <c r="X25" s="57"/>
      <c r="Y25" s="58"/>
      <c r="Z25" s="59"/>
      <c r="AA25" s="50"/>
      <c r="AB25" s="50"/>
      <c r="AC25" s="51"/>
      <c r="AD25" s="60"/>
      <c r="AE25" s="53"/>
      <c r="AF25" s="61"/>
      <c r="AG25" s="62"/>
      <c r="AH25" s="65"/>
      <c r="AI25" s="57"/>
      <c r="AJ25" s="58"/>
      <c r="AK25" s="59"/>
      <c r="AL25" s="50"/>
      <c r="AM25" s="50"/>
      <c r="AN25" s="51"/>
      <c r="AO25" s="60"/>
      <c r="AP25" s="53"/>
      <c r="AQ25" s="63"/>
      <c r="AR25" s="64"/>
      <c r="AS25" s="65"/>
      <c r="AT25" s="57"/>
      <c r="AU25" s="58"/>
      <c r="AV25" s="59"/>
      <c r="AW25" s="50"/>
      <c r="AX25" s="50"/>
      <c r="AY25" s="51"/>
      <c r="AZ25" s="60"/>
      <c r="BA25" s="53"/>
      <c r="BB25" s="61"/>
      <c r="BC25" s="62"/>
      <c r="BD25" s="65"/>
      <c r="BE25" s="57"/>
      <c r="BF25" s="58"/>
      <c r="BG25" s="59"/>
      <c r="BH25" s="50"/>
      <c r="BI25" s="50"/>
      <c r="BJ25" s="51"/>
      <c r="BK25" s="60"/>
      <c r="BL25" s="53"/>
      <c r="BM25" s="61"/>
      <c r="BN25" s="62"/>
      <c r="BO25" s="65"/>
      <c r="BP25" s="57"/>
      <c r="BQ25" s="58"/>
      <c r="BR25" s="66"/>
      <c r="BS25" s="67"/>
      <c r="BT25" s="50"/>
      <c r="BU25" s="51"/>
      <c r="BV25" s="68"/>
      <c r="BW25" s="53"/>
      <c r="BX25" s="61"/>
      <c r="BY25" s="69"/>
      <c r="BZ25" s="65"/>
      <c r="CA25" s="57"/>
      <c r="CB25" s="58"/>
      <c r="CC25" s="66"/>
      <c r="CD25" s="67"/>
      <c r="CE25" s="50"/>
      <c r="CF25" s="51"/>
      <c r="CG25" s="60"/>
      <c r="CH25" s="53"/>
      <c r="CI25" s="61"/>
      <c r="CJ25" s="62"/>
      <c r="CK25" s="71"/>
      <c r="CL25" s="72"/>
      <c r="CM25" s="73"/>
      <c r="CN25" s="72"/>
      <c r="CO25" s="95"/>
      <c r="CP25" s="7"/>
      <c r="CQ25" s="7"/>
      <c r="CR25" s="72"/>
      <c r="CS25" s="74"/>
      <c r="CT25" s="72"/>
      <c r="CU25" s="7"/>
      <c r="CV25" s="7"/>
      <c r="CW25" s="76"/>
      <c r="CX25" s="74"/>
      <c r="CY25" s="74"/>
      <c r="CZ25" s="77"/>
      <c r="DA25" s="78"/>
      <c r="DB25" s="79"/>
      <c r="DC25" s="80"/>
      <c r="DD25" s="79"/>
      <c r="DE25" s="79"/>
      <c r="DF25" s="81"/>
      <c r="DG25" s="82"/>
      <c r="DH25" s="83"/>
      <c r="DI25" s="84"/>
      <c r="DJ25" s="84"/>
      <c r="DK25" s="66"/>
      <c r="DL25" s="67"/>
      <c r="DM25" s="67"/>
      <c r="DN25" s="51"/>
      <c r="DO25" s="60"/>
      <c r="DP25" s="60"/>
      <c r="DQ25" s="81"/>
      <c r="DR25" s="82"/>
      <c r="DS25" s="85"/>
      <c r="DT25" s="67"/>
      <c r="DU25" s="51"/>
      <c r="DV25" s="60"/>
      <c r="DW25" s="60"/>
      <c r="DX25" s="63"/>
      <c r="DY25" s="86"/>
      <c r="DZ25" s="76"/>
      <c r="EA25" s="74"/>
      <c r="EB25" s="74"/>
      <c r="EC25" s="77"/>
      <c r="ED25" s="78"/>
      <c r="EE25" s="79"/>
      <c r="EF25" s="80"/>
      <c r="EG25" s="79"/>
      <c r="EH25" s="79"/>
      <c r="EI25" s="81"/>
      <c r="EJ25" s="82"/>
      <c r="EK25" s="76"/>
      <c r="EL25" s="74"/>
      <c r="EM25" s="74"/>
      <c r="EN25" s="77"/>
      <c r="EO25" s="78"/>
      <c r="EP25" s="79"/>
      <c r="EQ25" s="80"/>
      <c r="ER25" s="79"/>
      <c r="ES25" s="79"/>
      <c r="ET25" s="81"/>
      <c r="EU25" s="82"/>
      <c r="EV25" s="76"/>
      <c r="EW25" s="74"/>
      <c r="EX25" s="74"/>
      <c r="EY25" s="77"/>
      <c r="EZ25" s="78"/>
      <c r="FA25" s="79"/>
      <c r="FB25" s="80"/>
      <c r="FC25" s="79"/>
      <c r="FD25" s="79"/>
      <c r="FE25" s="81"/>
      <c r="FF25" s="82"/>
      <c r="FG25" s="76"/>
      <c r="FH25" s="74"/>
      <c r="FI25" s="74"/>
      <c r="FJ25" s="77"/>
      <c r="FK25" s="78"/>
      <c r="FL25" s="79"/>
      <c r="FM25" s="80"/>
      <c r="FN25" s="79"/>
      <c r="FO25" s="79"/>
      <c r="FP25" s="81"/>
      <c r="FQ25" s="82"/>
      <c r="FR25" s="83"/>
      <c r="FS25" s="74"/>
      <c r="FT25" s="74"/>
      <c r="FU25" s="77"/>
      <c r="FV25" s="78"/>
      <c r="FW25" s="79"/>
      <c r="FX25" s="80"/>
      <c r="FY25" s="79"/>
      <c r="FZ25" s="79"/>
      <c r="GA25" s="81"/>
      <c r="GB25" s="82"/>
      <c r="GC25" s="76"/>
      <c r="GD25" s="74"/>
      <c r="GE25" s="74"/>
      <c r="GF25" s="77"/>
      <c r="GG25" s="78"/>
      <c r="GH25" s="79"/>
      <c r="GI25" s="80"/>
      <c r="GJ25" s="79"/>
      <c r="GK25" s="79"/>
      <c r="GL25" s="81"/>
      <c r="GM25" s="82"/>
      <c r="GN25" s="96"/>
      <c r="GO25" s="97"/>
      <c r="GP25" s="97"/>
      <c r="GQ25" s="77"/>
      <c r="GR25" s="78"/>
      <c r="GS25" s="79"/>
      <c r="GT25" s="80"/>
      <c r="GU25" s="79"/>
      <c r="GV25" s="79"/>
      <c r="GW25" s="81"/>
      <c r="GX25" s="82"/>
      <c r="GY25" s="71"/>
      <c r="GZ25" s="72"/>
      <c r="HA25" s="73"/>
      <c r="HB25" s="72"/>
      <c r="HC25" s="73"/>
      <c r="HD25" s="74"/>
      <c r="HE25" s="74"/>
      <c r="HF25" s="72"/>
      <c r="HG25" s="74"/>
      <c r="HH25" s="75"/>
      <c r="HI25" s="74"/>
      <c r="HJ25" s="7"/>
      <c r="HK25" s="65"/>
      <c r="HL25" s="57"/>
      <c r="HM25" s="58"/>
      <c r="HN25" s="66">
        <f t="shared" si="121"/>
        <v>0</v>
      </c>
      <c r="HO25" s="110">
        <f t="shared" si="122"/>
        <v>0</v>
      </c>
      <c r="HP25" s="50" t="str">
        <f t="shared" si="147"/>
        <v>0.0</v>
      </c>
      <c r="HQ25" s="111" t="str">
        <f t="shared" si="123"/>
        <v>F</v>
      </c>
      <c r="HR25" s="112">
        <f t="shared" si="124"/>
        <v>0</v>
      </c>
      <c r="HS25" s="113" t="str">
        <f t="shared" si="125"/>
        <v>0.0</v>
      </c>
      <c r="HT25" s="61">
        <v>3</v>
      </c>
      <c r="HU25" s="62">
        <v>3</v>
      </c>
      <c r="HV25" s="65"/>
      <c r="HW25" s="57"/>
      <c r="HX25" s="58"/>
      <c r="HY25" s="66">
        <f t="shared" si="126"/>
        <v>0</v>
      </c>
      <c r="HZ25" s="110">
        <f t="shared" si="127"/>
        <v>0</v>
      </c>
      <c r="IA25" s="50" t="str">
        <f t="shared" si="148"/>
        <v>0.0</v>
      </c>
      <c r="IB25" s="111" t="str">
        <f t="shared" si="128"/>
        <v>F</v>
      </c>
      <c r="IC25" s="112">
        <f t="shared" si="129"/>
        <v>0</v>
      </c>
      <c r="ID25" s="113" t="str">
        <f t="shared" si="130"/>
        <v>0.0</v>
      </c>
      <c r="IE25" s="61">
        <v>1</v>
      </c>
      <c r="IF25" s="62">
        <v>1</v>
      </c>
    </row>
    <row r="26" spans="1:240" ht="18">
      <c r="A26" s="5"/>
      <c r="B26" s="9"/>
      <c r="C26" s="10"/>
      <c r="D26" s="11"/>
      <c r="E26" s="12"/>
      <c r="F26" s="6"/>
      <c r="G26" s="47"/>
      <c r="H26" s="6"/>
      <c r="I26" s="48"/>
      <c r="J26" s="48"/>
      <c r="K26" s="49"/>
      <c r="L26" s="50"/>
      <c r="M26" s="51"/>
      <c r="N26" s="52"/>
      <c r="O26" s="53"/>
      <c r="P26" s="54"/>
      <c r="Q26" s="94"/>
      <c r="R26" s="50"/>
      <c r="S26" s="51"/>
      <c r="T26" s="52"/>
      <c r="U26" s="53"/>
      <c r="V26" s="54"/>
      <c r="W26" s="65"/>
      <c r="X26" s="57"/>
      <c r="Y26" s="58"/>
      <c r="Z26" s="59"/>
      <c r="AA26" s="50"/>
      <c r="AB26" s="50"/>
      <c r="AC26" s="51"/>
      <c r="AD26" s="60"/>
      <c r="AE26" s="53"/>
      <c r="AF26" s="61"/>
      <c r="AG26" s="62"/>
      <c r="AH26" s="65"/>
      <c r="AI26" s="57"/>
      <c r="AJ26" s="58"/>
      <c r="AK26" s="59"/>
      <c r="AL26" s="50"/>
      <c r="AM26" s="50"/>
      <c r="AN26" s="51"/>
      <c r="AO26" s="60"/>
      <c r="AP26" s="53"/>
      <c r="AQ26" s="63"/>
      <c r="AR26" s="64"/>
      <c r="AS26" s="65"/>
      <c r="AT26" s="57"/>
      <c r="AU26" s="58"/>
      <c r="AV26" s="59"/>
      <c r="AW26" s="50"/>
      <c r="AX26" s="50"/>
      <c r="AY26" s="51"/>
      <c r="AZ26" s="60"/>
      <c r="BA26" s="53"/>
      <c r="BB26" s="61"/>
      <c r="BC26" s="62"/>
      <c r="BD26" s="65"/>
      <c r="BE26" s="57"/>
      <c r="BF26" s="58"/>
      <c r="BG26" s="59"/>
      <c r="BH26" s="50"/>
      <c r="BI26" s="50"/>
      <c r="BJ26" s="51"/>
      <c r="BK26" s="60"/>
      <c r="BL26" s="53"/>
      <c r="BM26" s="61"/>
      <c r="BN26" s="62"/>
      <c r="BO26" s="65"/>
      <c r="BP26" s="57"/>
      <c r="BQ26" s="58"/>
      <c r="BR26" s="59"/>
      <c r="BS26" s="50"/>
      <c r="BT26" s="50"/>
      <c r="BU26" s="51"/>
      <c r="BV26" s="68"/>
      <c r="BW26" s="53"/>
      <c r="BX26" s="61"/>
      <c r="BY26" s="69"/>
      <c r="BZ26" s="65"/>
      <c r="CA26" s="57"/>
      <c r="CB26" s="58"/>
      <c r="CC26" s="66"/>
      <c r="CD26" s="67"/>
      <c r="CE26" s="50"/>
      <c r="CF26" s="51"/>
      <c r="CG26" s="60"/>
      <c r="CH26" s="53"/>
      <c r="CI26" s="61"/>
      <c r="CJ26" s="62"/>
      <c r="CK26" s="71"/>
      <c r="CL26" s="72"/>
      <c r="CM26" s="73"/>
      <c r="CN26" s="72"/>
      <c r="CO26" s="95"/>
      <c r="CP26" s="7"/>
      <c r="CQ26" s="7"/>
      <c r="CR26" s="72"/>
      <c r="CS26" s="74"/>
      <c r="CT26" s="72"/>
      <c r="CU26" s="7"/>
      <c r="CV26" s="7"/>
      <c r="CW26" s="76"/>
      <c r="CX26" s="74"/>
      <c r="CY26" s="74"/>
      <c r="CZ26" s="77"/>
      <c r="DA26" s="78"/>
      <c r="DB26" s="79"/>
      <c r="DC26" s="80"/>
      <c r="DD26" s="79"/>
      <c r="DE26" s="79"/>
      <c r="DF26" s="81"/>
      <c r="DG26" s="82"/>
      <c r="DH26" s="83"/>
      <c r="DI26" s="84"/>
      <c r="DJ26" s="84"/>
      <c r="DK26" s="66"/>
      <c r="DL26" s="67"/>
      <c r="DM26" s="67"/>
      <c r="DN26" s="51"/>
      <c r="DO26" s="60"/>
      <c r="DP26" s="60"/>
      <c r="DQ26" s="81"/>
      <c r="DR26" s="82"/>
      <c r="DS26" s="85"/>
      <c r="DT26" s="67"/>
      <c r="DU26" s="51"/>
      <c r="DV26" s="60"/>
      <c r="DW26" s="60"/>
      <c r="DX26" s="63"/>
      <c r="DY26" s="86"/>
      <c r="DZ26" s="76"/>
      <c r="EA26" s="74"/>
      <c r="EB26" s="74"/>
      <c r="EC26" s="77"/>
      <c r="ED26" s="78"/>
      <c r="EE26" s="79"/>
      <c r="EF26" s="80"/>
      <c r="EG26" s="79"/>
      <c r="EH26" s="79"/>
      <c r="EI26" s="81"/>
      <c r="EJ26" s="82"/>
      <c r="EK26" s="76"/>
      <c r="EL26" s="74"/>
      <c r="EM26" s="74"/>
      <c r="EN26" s="77"/>
      <c r="EO26" s="78"/>
      <c r="EP26" s="79"/>
      <c r="EQ26" s="80"/>
      <c r="ER26" s="79"/>
      <c r="ES26" s="79"/>
      <c r="ET26" s="81"/>
      <c r="EU26" s="82"/>
      <c r="EV26" s="76"/>
      <c r="EW26" s="74"/>
      <c r="EX26" s="74"/>
      <c r="EY26" s="77"/>
      <c r="EZ26" s="78"/>
      <c r="FA26" s="79"/>
      <c r="FB26" s="80"/>
      <c r="FC26" s="79"/>
      <c r="FD26" s="79"/>
      <c r="FE26" s="81"/>
      <c r="FF26" s="82"/>
      <c r="FG26" s="96"/>
      <c r="FH26" s="97"/>
      <c r="FI26" s="97"/>
      <c r="FJ26" s="77"/>
      <c r="FK26" s="78"/>
      <c r="FL26" s="79"/>
      <c r="FM26" s="80"/>
      <c r="FN26" s="79"/>
      <c r="FO26" s="79"/>
      <c r="FP26" s="81"/>
      <c r="FQ26" s="82"/>
      <c r="FR26" s="83"/>
      <c r="FS26" s="74"/>
      <c r="FT26" s="74"/>
      <c r="FU26" s="77"/>
      <c r="FV26" s="78"/>
      <c r="FW26" s="79"/>
      <c r="FX26" s="80"/>
      <c r="FY26" s="79"/>
      <c r="FZ26" s="79"/>
      <c r="GA26" s="81"/>
      <c r="GB26" s="82"/>
      <c r="GC26" s="76"/>
      <c r="GD26" s="74"/>
      <c r="GE26" s="74"/>
      <c r="GF26" s="77"/>
      <c r="GG26" s="78"/>
      <c r="GH26" s="79"/>
      <c r="GI26" s="80"/>
      <c r="GJ26" s="79"/>
      <c r="GK26" s="79"/>
      <c r="GL26" s="81"/>
      <c r="GM26" s="82"/>
      <c r="GN26" s="96"/>
      <c r="GO26" s="97"/>
      <c r="GP26" s="97"/>
      <c r="GQ26" s="77"/>
      <c r="GR26" s="78"/>
      <c r="GS26" s="79"/>
      <c r="GT26" s="80"/>
      <c r="GU26" s="79"/>
      <c r="GV26" s="79"/>
      <c r="GW26" s="81"/>
      <c r="GX26" s="82"/>
      <c r="GY26" s="71"/>
      <c r="GZ26" s="72"/>
      <c r="HA26" s="73"/>
      <c r="HB26" s="72"/>
      <c r="HC26" s="73"/>
      <c r="HD26" s="74"/>
      <c r="HE26" s="74"/>
      <c r="HF26" s="72"/>
      <c r="HG26" s="74"/>
      <c r="HH26" s="75"/>
      <c r="HI26" s="74"/>
      <c r="HJ26" s="7"/>
      <c r="HK26" s="65"/>
      <c r="HL26" s="57"/>
      <c r="HM26" s="58"/>
      <c r="HN26" s="66">
        <f t="shared" si="121"/>
        <v>0</v>
      </c>
      <c r="HO26" s="110">
        <f t="shared" si="122"/>
        <v>0</v>
      </c>
      <c r="HP26" s="50" t="str">
        <f t="shared" si="147"/>
        <v>0.0</v>
      </c>
      <c r="HQ26" s="111" t="str">
        <f t="shared" si="123"/>
        <v>F</v>
      </c>
      <c r="HR26" s="112">
        <f t="shared" si="124"/>
        <v>0</v>
      </c>
      <c r="HS26" s="113" t="str">
        <f t="shared" si="125"/>
        <v>0.0</v>
      </c>
      <c r="HT26" s="61">
        <v>3</v>
      </c>
      <c r="HU26" s="62">
        <v>3</v>
      </c>
      <c r="HV26" s="65"/>
      <c r="HW26" s="57"/>
      <c r="HX26" s="58"/>
      <c r="HY26" s="66">
        <f t="shared" si="126"/>
        <v>0</v>
      </c>
      <c r="HZ26" s="110">
        <f t="shared" si="127"/>
        <v>0</v>
      </c>
      <c r="IA26" s="50" t="str">
        <f t="shared" si="148"/>
        <v>0.0</v>
      </c>
      <c r="IB26" s="111" t="str">
        <f t="shared" si="128"/>
        <v>F</v>
      </c>
      <c r="IC26" s="112">
        <f t="shared" si="129"/>
        <v>0</v>
      </c>
      <c r="ID26" s="113" t="str">
        <f t="shared" si="130"/>
        <v>0.0</v>
      </c>
      <c r="IE26" s="61">
        <v>1</v>
      </c>
      <c r="IF26" s="62">
        <v>1</v>
      </c>
    </row>
    <row r="27" spans="1:240" ht="18">
      <c r="A27" s="5"/>
      <c r="B27" s="9"/>
      <c r="C27" s="10"/>
      <c r="D27" s="11"/>
      <c r="E27" s="12"/>
      <c r="F27" s="6"/>
      <c r="G27" s="47"/>
      <c r="H27" s="6"/>
      <c r="I27" s="48"/>
      <c r="J27" s="48"/>
      <c r="K27" s="49"/>
      <c r="L27" s="50"/>
      <c r="M27" s="51"/>
      <c r="N27" s="52"/>
      <c r="O27" s="53"/>
      <c r="P27" s="54"/>
      <c r="Q27" s="94"/>
      <c r="R27" s="50"/>
      <c r="S27" s="51"/>
      <c r="T27" s="52"/>
      <c r="U27" s="53"/>
      <c r="V27" s="54"/>
      <c r="W27" s="65"/>
      <c r="X27" s="57"/>
      <c r="Y27" s="58"/>
      <c r="Z27" s="59"/>
      <c r="AA27" s="50"/>
      <c r="AB27" s="50"/>
      <c r="AC27" s="51"/>
      <c r="AD27" s="60"/>
      <c r="AE27" s="53"/>
      <c r="AF27" s="61"/>
      <c r="AG27" s="62"/>
      <c r="AH27" s="65"/>
      <c r="AI27" s="57"/>
      <c r="AJ27" s="58"/>
      <c r="AK27" s="59"/>
      <c r="AL27" s="50"/>
      <c r="AM27" s="50"/>
      <c r="AN27" s="51"/>
      <c r="AO27" s="60"/>
      <c r="AP27" s="53"/>
      <c r="AQ27" s="63"/>
      <c r="AR27" s="64"/>
      <c r="AS27" s="65"/>
      <c r="AT27" s="57"/>
      <c r="AU27" s="58"/>
      <c r="AV27" s="59"/>
      <c r="AW27" s="50"/>
      <c r="AX27" s="50"/>
      <c r="AY27" s="51"/>
      <c r="AZ27" s="60"/>
      <c r="BA27" s="53"/>
      <c r="BB27" s="61"/>
      <c r="BC27" s="62"/>
      <c r="BD27" s="65"/>
      <c r="BE27" s="57"/>
      <c r="BF27" s="58"/>
      <c r="BG27" s="59"/>
      <c r="BH27" s="50"/>
      <c r="BI27" s="50"/>
      <c r="BJ27" s="51"/>
      <c r="BK27" s="60"/>
      <c r="BL27" s="53"/>
      <c r="BM27" s="61"/>
      <c r="BN27" s="62"/>
      <c r="BO27" s="65"/>
      <c r="BP27" s="57"/>
      <c r="BQ27" s="58"/>
      <c r="BR27" s="66"/>
      <c r="BS27" s="67"/>
      <c r="BT27" s="50"/>
      <c r="BU27" s="51"/>
      <c r="BV27" s="68"/>
      <c r="BW27" s="53"/>
      <c r="BX27" s="61"/>
      <c r="BY27" s="69"/>
      <c r="BZ27" s="65"/>
      <c r="CA27" s="57"/>
      <c r="CB27" s="58"/>
      <c r="CC27" s="66"/>
      <c r="CD27" s="67"/>
      <c r="CE27" s="50"/>
      <c r="CF27" s="51"/>
      <c r="CG27" s="60"/>
      <c r="CH27" s="53"/>
      <c r="CI27" s="61"/>
      <c r="CJ27" s="62"/>
      <c r="CK27" s="71"/>
      <c r="CL27" s="72"/>
      <c r="CM27" s="73"/>
      <c r="CN27" s="72"/>
      <c r="CO27" s="95"/>
      <c r="CP27" s="7"/>
      <c r="CQ27" s="7"/>
      <c r="CR27" s="72"/>
      <c r="CS27" s="74"/>
      <c r="CT27" s="72"/>
      <c r="CU27" s="7"/>
      <c r="CV27" s="7"/>
      <c r="CW27" s="76"/>
      <c r="CX27" s="74"/>
      <c r="CY27" s="74"/>
      <c r="CZ27" s="77"/>
      <c r="DA27" s="78"/>
      <c r="DB27" s="79"/>
      <c r="DC27" s="80"/>
      <c r="DD27" s="79"/>
      <c r="DE27" s="79"/>
      <c r="DF27" s="81"/>
      <c r="DG27" s="82"/>
      <c r="DH27" s="83"/>
      <c r="DI27" s="84"/>
      <c r="DJ27" s="84"/>
      <c r="DK27" s="66"/>
      <c r="DL27" s="67"/>
      <c r="DM27" s="67"/>
      <c r="DN27" s="51"/>
      <c r="DO27" s="60"/>
      <c r="DP27" s="60"/>
      <c r="DQ27" s="81"/>
      <c r="DR27" s="82"/>
      <c r="DS27" s="85"/>
      <c r="DT27" s="67"/>
      <c r="DU27" s="51"/>
      <c r="DV27" s="60"/>
      <c r="DW27" s="60"/>
      <c r="DX27" s="63"/>
      <c r="DY27" s="86"/>
      <c r="DZ27" s="76"/>
      <c r="EA27" s="74"/>
      <c r="EB27" s="74"/>
      <c r="EC27" s="77"/>
      <c r="ED27" s="78"/>
      <c r="EE27" s="79"/>
      <c r="EF27" s="80"/>
      <c r="EG27" s="79"/>
      <c r="EH27" s="79"/>
      <c r="EI27" s="81"/>
      <c r="EJ27" s="82"/>
      <c r="EK27" s="96"/>
      <c r="EL27" s="97"/>
      <c r="EM27" s="74"/>
      <c r="EN27" s="77"/>
      <c r="EO27" s="78"/>
      <c r="EP27" s="79"/>
      <c r="EQ27" s="80"/>
      <c r="ER27" s="79"/>
      <c r="ES27" s="79"/>
      <c r="ET27" s="81"/>
      <c r="EU27" s="82"/>
      <c r="EV27" s="76"/>
      <c r="EW27" s="74"/>
      <c r="EX27" s="74"/>
      <c r="EY27" s="77"/>
      <c r="EZ27" s="78"/>
      <c r="FA27" s="79"/>
      <c r="FB27" s="80"/>
      <c r="FC27" s="79"/>
      <c r="FD27" s="79"/>
      <c r="FE27" s="81"/>
      <c r="FF27" s="82"/>
      <c r="FG27" s="96"/>
      <c r="FH27" s="97"/>
      <c r="FI27" s="97"/>
      <c r="FJ27" s="77"/>
      <c r="FK27" s="78"/>
      <c r="FL27" s="79"/>
      <c r="FM27" s="80"/>
      <c r="FN27" s="79"/>
      <c r="FO27" s="79"/>
      <c r="FP27" s="81"/>
      <c r="FQ27" s="82"/>
      <c r="FR27" s="83"/>
      <c r="FS27" s="74"/>
      <c r="FT27" s="74"/>
      <c r="FU27" s="77"/>
      <c r="FV27" s="78"/>
      <c r="FW27" s="79"/>
      <c r="FX27" s="80"/>
      <c r="FY27" s="79"/>
      <c r="FZ27" s="79"/>
      <c r="GA27" s="81"/>
      <c r="GB27" s="82"/>
      <c r="GC27" s="76"/>
      <c r="GD27" s="74"/>
      <c r="GE27" s="74"/>
      <c r="GF27" s="77"/>
      <c r="GG27" s="78"/>
      <c r="GH27" s="79"/>
      <c r="GI27" s="80"/>
      <c r="GJ27" s="79"/>
      <c r="GK27" s="79"/>
      <c r="GL27" s="81"/>
      <c r="GM27" s="82"/>
      <c r="GN27" s="76"/>
      <c r="GO27" s="74"/>
      <c r="GP27" s="74"/>
      <c r="GQ27" s="77"/>
      <c r="GR27" s="78"/>
      <c r="GS27" s="79"/>
      <c r="GT27" s="80"/>
      <c r="GU27" s="79"/>
      <c r="GV27" s="79"/>
      <c r="GW27" s="81"/>
      <c r="GX27" s="82"/>
      <c r="GY27" s="71"/>
      <c r="GZ27" s="72"/>
      <c r="HA27" s="73"/>
      <c r="HB27" s="72"/>
      <c r="HC27" s="73"/>
      <c r="HD27" s="74"/>
      <c r="HE27" s="74"/>
      <c r="HF27" s="72"/>
      <c r="HG27" s="74"/>
      <c r="HH27" s="75"/>
      <c r="HI27" s="74"/>
      <c r="HJ27" s="7"/>
      <c r="HK27" s="65"/>
      <c r="HL27" s="57"/>
      <c r="HM27" s="58"/>
      <c r="HN27" s="66">
        <f t="shared" si="121"/>
        <v>0</v>
      </c>
      <c r="HO27" s="110">
        <f t="shared" si="122"/>
        <v>0</v>
      </c>
      <c r="HP27" s="50" t="str">
        <f t="shared" si="147"/>
        <v>0.0</v>
      </c>
      <c r="HQ27" s="111" t="str">
        <f t="shared" si="123"/>
        <v>F</v>
      </c>
      <c r="HR27" s="112">
        <f t="shared" si="124"/>
        <v>0</v>
      </c>
      <c r="HS27" s="113" t="str">
        <f t="shared" si="125"/>
        <v>0.0</v>
      </c>
      <c r="HT27" s="61">
        <v>3</v>
      </c>
      <c r="HU27" s="62">
        <v>3</v>
      </c>
      <c r="HV27" s="65"/>
      <c r="HW27" s="57"/>
      <c r="HX27" s="58"/>
      <c r="HY27" s="66">
        <f t="shared" si="126"/>
        <v>0</v>
      </c>
      <c r="HZ27" s="110">
        <f t="shared" si="127"/>
        <v>0</v>
      </c>
      <c r="IA27" s="67" t="str">
        <f t="shared" si="148"/>
        <v>0.0</v>
      </c>
      <c r="IB27" s="111" t="str">
        <f t="shared" si="128"/>
        <v>F</v>
      </c>
      <c r="IC27" s="112">
        <f t="shared" si="129"/>
        <v>0</v>
      </c>
      <c r="ID27" s="113" t="str">
        <f t="shared" si="130"/>
        <v>0.0</v>
      </c>
      <c r="IE27" s="61">
        <v>1</v>
      </c>
      <c r="IF27" s="62">
        <v>1</v>
      </c>
    </row>
    <row r="28" spans="1:240" ht="18">
      <c r="A28" s="5"/>
      <c r="B28" s="9"/>
      <c r="C28" s="10"/>
      <c r="D28" s="11"/>
      <c r="E28" s="12"/>
      <c r="F28" s="6"/>
      <c r="G28" s="47"/>
      <c r="H28" s="6"/>
      <c r="I28" s="48"/>
      <c r="J28" s="48"/>
      <c r="K28" s="49"/>
      <c r="L28" s="50"/>
      <c r="M28" s="51"/>
      <c r="N28" s="52"/>
      <c r="O28" s="53"/>
      <c r="P28" s="54"/>
      <c r="Q28" s="94"/>
      <c r="R28" s="50"/>
      <c r="S28" s="51"/>
      <c r="T28" s="52"/>
      <c r="U28" s="53"/>
      <c r="V28" s="54"/>
      <c r="W28" s="65"/>
      <c r="X28" s="57"/>
      <c r="Y28" s="58"/>
      <c r="Z28" s="59"/>
      <c r="AA28" s="50"/>
      <c r="AB28" s="50"/>
      <c r="AC28" s="51"/>
      <c r="AD28" s="60"/>
      <c r="AE28" s="53"/>
      <c r="AF28" s="61"/>
      <c r="AG28" s="62"/>
      <c r="AH28" s="65"/>
      <c r="AI28" s="57"/>
      <c r="AJ28" s="58"/>
      <c r="AK28" s="59"/>
      <c r="AL28" s="50"/>
      <c r="AM28" s="50"/>
      <c r="AN28" s="51"/>
      <c r="AO28" s="60"/>
      <c r="AP28" s="53"/>
      <c r="AQ28" s="63"/>
      <c r="AR28" s="64"/>
      <c r="AS28" s="65"/>
      <c r="AT28" s="57"/>
      <c r="AU28" s="58"/>
      <c r="AV28" s="59"/>
      <c r="AW28" s="50"/>
      <c r="AX28" s="50"/>
      <c r="AY28" s="51"/>
      <c r="AZ28" s="60"/>
      <c r="BA28" s="53"/>
      <c r="BB28" s="61"/>
      <c r="BC28" s="62"/>
      <c r="BD28" s="65"/>
      <c r="BE28" s="57"/>
      <c r="BF28" s="58"/>
      <c r="BG28" s="59"/>
      <c r="BH28" s="50"/>
      <c r="BI28" s="50"/>
      <c r="BJ28" s="51"/>
      <c r="BK28" s="60"/>
      <c r="BL28" s="53"/>
      <c r="BM28" s="61"/>
      <c r="BN28" s="62"/>
      <c r="BO28" s="65"/>
      <c r="BP28" s="57"/>
      <c r="BQ28" s="58"/>
      <c r="BR28" s="59"/>
      <c r="BS28" s="50"/>
      <c r="BT28" s="50"/>
      <c r="BU28" s="51"/>
      <c r="BV28" s="68"/>
      <c r="BW28" s="53"/>
      <c r="BX28" s="61"/>
      <c r="BY28" s="69"/>
      <c r="BZ28" s="65"/>
      <c r="CA28" s="57"/>
      <c r="CB28" s="58"/>
      <c r="CC28" s="66"/>
      <c r="CD28" s="67"/>
      <c r="CE28" s="50"/>
      <c r="CF28" s="51"/>
      <c r="CG28" s="60"/>
      <c r="CH28" s="53"/>
      <c r="CI28" s="61"/>
      <c r="CJ28" s="62"/>
      <c r="CK28" s="71"/>
      <c r="CL28" s="72"/>
      <c r="CM28" s="73"/>
      <c r="CN28" s="72"/>
      <c r="CO28" s="95"/>
      <c r="CP28" s="7"/>
      <c r="CQ28" s="7"/>
      <c r="CR28" s="72"/>
      <c r="CS28" s="74"/>
      <c r="CT28" s="72"/>
      <c r="CU28" s="7"/>
      <c r="CV28" s="7"/>
      <c r="CW28" s="76"/>
      <c r="CX28" s="74"/>
      <c r="CY28" s="74"/>
      <c r="CZ28" s="77"/>
      <c r="DA28" s="78"/>
      <c r="DB28" s="79"/>
      <c r="DC28" s="80"/>
      <c r="DD28" s="79"/>
      <c r="DE28" s="79"/>
      <c r="DF28" s="81"/>
      <c r="DG28" s="82"/>
      <c r="DH28" s="83"/>
      <c r="DI28" s="84"/>
      <c r="DJ28" s="84"/>
      <c r="DK28" s="66"/>
      <c r="DL28" s="67"/>
      <c r="DM28" s="67"/>
      <c r="DN28" s="51"/>
      <c r="DO28" s="60"/>
      <c r="DP28" s="60"/>
      <c r="DQ28" s="81"/>
      <c r="DR28" s="82"/>
      <c r="DS28" s="85"/>
      <c r="DT28" s="67"/>
      <c r="DU28" s="51"/>
      <c r="DV28" s="60"/>
      <c r="DW28" s="60"/>
      <c r="DX28" s="63"/>
      <c r="DY28" s="86"/>
      <c r="DZ28" s="76"/>
      <c r="EA28" s="74"/>
      <c r="EB28" s="74"/>
      <c r="EC28" s="77"/>
      <c r="ED28" s="78"/>
      <c r="EE28" s="79"/>
      <c r="EF28" s="80"/>
      <c r="EG28" s="79"/>
      <c r="EH28" s="79"/>
      <c r="EI28" s="81"/>
      <c r="EJ28" s="82"/>
      <c r="EK28" s="76"/>
      <c r="EL28" s="74"/>
      <c r="EM28" s="74"/>
      <c r="EN28" s="77"/>
      <c r="EO28" s="78"/>
      <c r="EP28" s="79"/>
      <c r="EQ28" s="80"/>
      <c r="ER28" s="79"/>
      <c r="ES28" s="79"/>
      <c r="ET28" s="81"/>
      <c r="EU28" s="82"/>
      <c r="EV28" s="76"/>
      <c r="EW28" s="74"/>
      <c r="EX28" s="74"/>
      <c r="EY28" s="77"/>
      <c r="EZ28" s="78"/>
      <c r="FA28" s="79"/>
      <c r="FB28" s="80"/>
      <c r="FC28" s="79"/>
      <c r="FD28" s="79"/>
      <c r="FE28" s="81"/>
      <c r="FF28" s="82"/>
      <c r="FG28" s="76"/>
      <c r="FH28" s="74"/>
      <c r="FI28" s="74"/>
      <c r="FJ28" s="77"/>
      <c r="FK28" s="78"/>
      <c r="FL28" s="79"/>
      <c r="FM28" s="80"/>
      <c r="FN28" s="79"/>
      <c r="FO28" s="79"/>
      <c r="FP28" s="81"/>
      <c r="FQ28" s="82"/>
      <c r="FR28" s="83"/>
      <c r="FS28" s="74"/>
      <c r="FT28" s="74"/>
      <c r="FU28" s="77"/>
      <c r="FV28" s="78"/>
      <c r="FW28" s="79"/>
      <c r="FX28" s="80"/>
      <c r="FY28" s="79"/>
      <c r="FZ28" s="79"/>
      <c r="GA28" s="81"/>
      <c r="GB28" s="82"/>
      <c r="GC28" s="76"/>
      <c r="GD28" s="74"/>
      <c r="GE28" s="74"/>
      <c r="GF28" s="77"/>
      <c r="GG28" s="78"/>
      <c r="GH28" s="79"/>
      <c r="GI28" s="80"/>
      <c r="GJ28" s="79"/>
      <c r="GK28" s="79"/>
      <c r="GL28" s="81"/>
      <c r="GM28" s="82"/>
      <c r="GN28" s="76"/>
      <c r="GO28" s="74"/>
      <c r="GP28" s="74"/>
      <c r="GQ28" s="77"/>
      <c r="GR28" s="78"/>
      <c r="GS28" s="79"/>
      <c r="GT28" s="80"/>
      <c r="GU28" s="79"/>
      <c r="GV28" s="79"/>
      <c r="GW28" s="81"/>
      <c r="GX28" s="82"/>
      <c r="GY28" s="71"/>
      <c r="GZ28" s="72"/>
      <c r="HA28" s="73"/>
      <c r="HB28" s="72"/>
      <c r="HC28" s="73"/>
      <c r="HD28" s="74"/>
      <c r="HE28" s="74"/>
      <c r="HF28" s="72"/>
      <c r="HG28" s="74"/>
      <c r="HH28" s="75"/>
      <c r="HI28" s="74"/>
      <c r="HJ28" s="7"/>
      <c r="HK28" s="65"/>
      <c r="HL28" s="57"/>
      <c r="HM28" s="58"/>
      <c r="HN28" s="66">
        <f t="shared" si="121"/>
        <v>0</v>
      </c>
      <c r="HO28" s="110">
        <f t="shared" si="122"/>
        <v>0</v>
      </c>
      <c r="HP28" s="50" t="str">
        <f t="shared" si="147"/>
        <v>0.0</v>
      </c>
      <c r="HQ28" s="111" t="str">
        <f t="shared" si="123"/>
        <v>F</v>
      </c>
      <c r="HR28" s="112">
        <f t="shared" si="124"/>
        <v>0</v>
      </c>
      <c r="HS28" s="113" t="str">
        <f t="shared" si="125"/>
        <v>0.0</v>
      </c>
      <c r="HT28" s="61">
        <v>3</v>
      </c>
      <c r="HU28" s="62">
        <v>3</v>
      </c>
      <c r="HV28" s="65"/>
      <c r="HW28" s="57"/>
      <c r="HX28" s="58"/>
      <c r="HY28" s="66">
        <f t="shared" si="126"/>
        <v>0</v>
      </c>
      <c r="HZ28" s="110">
        <f t="shared" si="127"/>
        <v>0</v>
      </c>
      <c r="IA28" s="50" t="str">
        <f t="shared" si="148"/>
        <v>0.0</v>
      </c>
      <c r="IB28" s="111" t="str">
        <f t="shared" si="128"/>
        <v>F</v>
      </c>
      <c r="IC28" s="112">
        <f t="shared" si="129"/>
        <v>0</v>
      </c>
      <c r="ID28" s="113" t="str">
        <f t="shared" si="130"/>
        <v>0.0</v>
      </c>
      <c r="IE28" s="61">
        <v>1</v>
      </c>
      <c r="IF28" s="62">
        <v>1</v>
      </c>
    </row>
    <row r="29" spans="1:240" ht="18">
      <c r="A29" s="5"/>
      <c r="B29" s="9"/>
      <c r="C29" s="10"/>
      <c r="D29" s="11"/>
      <c r="E29" s="12"/>
      <c r="F29" s="6"/>
      <c r="G29" s="47"/>
      <c r="H29" s="6"/>
      <c r="I29" s="48"/>
      <c r="J29" s="48"/>
      <c r="K29" s="49"/>
      <c r="L29" s="50"/>
      <c r="M29" s="51"/>
      <c r="N29" s="52"/>
      <c r="O29" s="53"/>
      <c r="P29" s="54"/>
      <c r="Q29" s="94"/>
      <c r="R29" s="50"/>
      <c r="S29" s="51"/>
      <c r="T29" s="52"/>
      <c r="U29" s="53"/>
      <c r="V29" s="54"/>
      <c r="W29" s="65"/>
      <c r="X29" s="57"/>
      <c r="Y29" s="58"/>
      <c r="Z29" s="59"/>
      <c r="AA29" s="50"/>
      <c r="AB29" s="50"/>
      <c r="AC29" s="51"/>
      <c r="AD29" s="60"/>
      <c r="AE29" s="53"/>
      <c r="AF29" s="61"/>
      <c r="AG29" s="62"/>
      <c r="AH29" s="65"/>
      <c r="AI29" s="57"/>
      <c r="AJ29" s="58"/>
      <c r="AK29" s="59"/>
      <c r="AL29" s="50"/>
      <c r="AM29" s="50"/>
      <c r="AN29" s="51"/>
      <c r="AO29" s="60"/>
      <c r="AP29" s="53"/>
      <c r="AQ29" s="63"/>
      <c r="AR29" s="64"/>
      <c r="AS29" s="56"/>
      <c r="AT29" s="70"/>
      <c r="AU29" s="58"/>
      <c r="AV29" s="59"/>
      <c r="AW29" s="50"/>
      <c r="AX29" s="50"/>
      <c r="AY29" s="51"/>
      <c r="AZ29" s="60"/>
      <c r="BA29" s="53"/>
      <c r="BB29" s="61"/>
      <c r="BC29" s="62"/>
      <c r="BD29" s="56"/>
      <c r="BE29" s="70"/>
      <c r="BF29" s="58"/>
      <c r="BG29" s="59"/>
      <c r="BH29" s="50"/>
      <c r="BI29" s="50"/>
      <c r="BJ29" s="51"/>
      <c r="BK29" s="60"/>
      <c r="BL29" s="53"/>
      <c r="BM29" s="61"/>
      <c r="BN29" s="62"/>
      <c r="BO29" s="65"/>
      <c r="BP29" s="57"/>
      <c r="BQ29" s="58"/>
      <c r="BR29" s="59"/>
      <c r="BS29" s="50"/>
      <c r="BT29" s="50"/>
      <c r="BU29" s="51"/>
      <c r="BV29" s="68"/>
      <c r="BW29" s="53"/>
      <c r="BX29" s="61"/>
      <c r="BY29" s="69"/>
      <c r="BZ29" s="56"/>
      <c r="CA29" s="70"/>
      <c r="CB29" s="58"/>
      <c r="CC29" s="66"/>
      <c r="CD29" s="67"/>
      <c r="CE29" s="50"/>
      <c r="CF29" s="51"/>
      <c r="CG29" s="60"/>
      <c r="CH29" s="53"/>
      <c r="CI29" s="61"/>
      <c r="CJ29" s="62"/>
      <c r="CK29" s="71"/>
      <c r="CL29" s="72"/>
      <c r="CM29" s="73"/>
      <c r="CN29" s="72"/>
      <c r="CO29" s="95"/>
      <c r="CP29" s="7"/>
      <c r="CQ29" s="7"/>
      <c r="CR29" s="72"/>
      <c r="CS29" s="74"/>
      <c r="CT29" s="72"/>
      <c r="CU29" s="7"/>
      <c r="CV29" s="7"/>
      <c r="CW29" s="76"/>
      <c r="CX29" s="74"/>
      <c r="CY29" s="74"/>
      <c r="CZ29" s="77"/>
      <c r="DA29" s="78"/>
      <c r="DB29" s="79"/>
      <c r="DC29" s="80"/>
      <c r="DD29" s="79"/>
      <c r="DE29" s="79"/>
      <c r="DF29" s="81"/>
      <c r="DG29" s="82"/>
      <c r="DH29" s="83"/>
      <c r="DI29" s="84"/>
      <c r="DJ29" s="84"/>
      <c r="DK29" s="66"/>
      <c r="DL29" s="67"/>
      <c r="DM29" s="67"/>
      <c r="DN29" s="51"/>
      <c r="DO29" s="60"/>
      <c r="DP29" s="60"/>
      <c r="DQ29" s="81"/>
      <c r="DR29" s="82"/>
      <c r="DS29" s="85"/>
      <c r="DT29" s="67"/>
      <c r="DU29" s="51"/>
      <c r="DV29" s="60"/>
      <c r="DW29" s="60"/>
      <c r="DX29" s="63"/>
      <c r="DY29" s="86"/>
      <c r="DZ29" s="76"/>
      <c r="EA29" s="74"/>
      <c r="EB29" s="74"/>
      <c r="EC29" s="77"/>
      <c r="ED29" s="78"/>
      <c r="EE29" s="79"/>
      <c r="EF29" s="80"/>
      <c r="EG29" s="79"/>
      <c r="EH29" s="79"/>
      <c r="EI29" s="81"/>
      <c r="EJ29" s="82"/>
      <c r="EK29" s="76"/>
      <c r="EL29" s="74"/>
      <c r="EM29" s="74"/>
      <c r="EN29" s="77"/>
      <c r="EO29" s="78"/>
      <c r="EP29" s="79"/>
      <c r="EQ29" s="80"/>
      <c r="ER29" s="79"/>
      <c r="ES29" s="79"/>
      <c r="ET29" s="81"/>
      <c r="EU29" s="82"/>
      <c r="EV29" s="76"/>
      <c r="EW29" s="74"/>
      <c r="EX29" s="74"/>
      <c r="EY29" s="77"/>
      <c r="EZ29" s="78"/>
      <c r="FA29" s="79"/>
      <c r="FB29" s="80"/>
      <c r="FC29" s="79"/>
      <c r="FD29" s="79"/>
      <c r="FE29" s="81"/>
      <c r="FF29" s="82"/>
      <c r="FG29" s="76"/>
      <c r="FH29" s="74"/>
      <c r="FI29" s="74"/>
      <c r="FJ29" s="77"/>
      <c r="FK29" s="78"/>
      <c r="FL29" s="79"/>
      <c r="FM29" s="80"/>
      <c r="FN29" s="79"/>
      <c r="FO29" s="79"/>
      <c r="FP29" s="81"/>
      <c r="FQ29" s="82"/>
      <c r="FR29" s="83"/>
      <c r="FS29" s="74"/>
      <c r="FT29" s="74"/>
      <c r="FU29" s="77"/>
      <c r="FV29" s="78"/>
      <c r="FW29" s="79"/>
      <c r="FX29" s="80"/>
      <c r="FY29" s="79"/>
      <c r="FZ29" s="79"/>
      <c r="GA29" s="81"/>
      <c r="GB29" s="82"/>
      <c r="GC29" s="76"/>
      <c r="GD29" s="74"/>
      <c r="GE29" s="74"/>
      <c r="GF29" s="77"/>
      <c r="GG29" s="78"/>
      <c r="GH29" s="79"/>
      <c r="GI29" s="80"/>
      <c r="GJ29" s="79"/>
      <c r="GK29" s="79"/>
      <c r="GL29" s="81"/>
      <c r="GM29" s="82"/>
      <c r="GN29" s="76"/>
      <c r="GO29" s="74"/>
      <c r="GP29" s="74"/>
      <c r="GQ29" s="77"/>
      <c r="GR29" s="78"/>
      <c r="GS29" s="79"/>
      <c r="GT29" s="80"/>
      <c r="GU29" s="79"/>
      <c r="GV29" s="79"/>
      <c r="GW29" s="81"/>
      <c r="GX29" s="82"/>
      <c r="GY29" s="71"/>
      <c r="GZ29" s="72"/>
      <c r="HA29" s="73"/>
      <c r="HB29" s="72"/>
      <c r="HC29" s="73"/>
      <c r="HD29" s="74"/>
      <c r="HE29" s="74"/>
      <c r="HF29" s="72"/>
      <c r="HG29" s="74"/>
      <c r="HH29" s="75"/>
      <c r="HI29" s="74"/>
      <c r="HJ29" s="7"/>
      <c r="HK29" s="65"/>
      <c r="HL29" s="57"/>
      <c r="HM29" s="58"/>
      <c r="HN29" s="66">
        <f t="shared" si="121"/>
        <v>0</v>
      </c>
      <c r="HO29" s="110">
        <f t="shared" si="122"/>
        <v>0</v>
      </c>
      <c r="HP29" s="67" t="str">
        <f t="shared" si="147"/>
        <v>0.0</v>
      </c>
      <c r="HQ29" s="111" t="str">
        <f t="shared" si="123"/>
        <v>F</v>
      </c>
      <c r="HR29" s="112">
        <f t="shared" si="124"/>
        <v>0</v>
      </c>
      <c r="HS29" s="113" t="str">
        <f t="shared" si="125"/>
        <v>0.0</v>
      </c>
      <c r="HT29" s="61">
        <v>3</v>
      </c>
      <c r="HU29" s="62">
        <v>3</v>
      </c>
      <c r="HV29" s="65"/>
      <c r="HW29" s="57"/>
      <c r="HX29" s="58"/>
      <c r="HY29" s="66">
        <f t="shared" si="126"/>
        <v>0</v>
      </c>
      <c r="HZ29" s="110">
        <f t="shared" si="127"/>
        <v>0</v>
      </c>
      <c r="IA29" s="67" t="str">
        <f t="shared" si="148"/>
        <v>0.0</v>
      </c>
      <c r="IB29" s="111" t="str">
        <f t="shared" si="128"/>
        <v>F</v>
      </c>
      <c r="IC29" s="112">
        <f t="shared" si="129"/>
        <v>0</v>
      </c>
      <c r="ID29" s="113" t="str">
        <f t="shared" si="130"/>
        <v>0.0</v>
      </c>
      <c r="IE29" s="61">
        <v>1</v>
      </c>
      <c r="IF29" s="62">
        <v>1</v>
      </c>
    </row>
    <row r="30" spans="1:240" ht="18">
      <c r="A30" s="5"/>
      <c r="B30" s="9"/>
      <c r="C30" s="10"/>
      <c r="D30" s="11"/>
      <c r="E30" s="12"/>
      <c r="F30" s="6"/>
      <c r="G30" s="47"/>
      <c r="H30" s="6"/>
      <c r="I30" s="48"/>
      <c r="J30" s="48"/>
      <c r="K30" s="49"/>
      <c r="L30" s="50"/>
      <c r="M30" s="51"/>
      <c r="N30" s="52"/>
      <c r="O30" s="53"/>
      <c r="P30" s="54"/>
      <c r="Q30" s="94"/>
      <c r="R30" s="50"/>
      <c r="S30" s="51"/>
      <c r="T30" s="52"/>
      <c r="U30" s="53"/>
      <c r="V30" s="54"/>
      <c r="W30" s="65"/>
      <c r="X30" s="57"/>
      <c r="Y30" s="58"/>
      <c r="Z30" s="59"/>
      <c r="AA30" s="50"/>
      <c r="AB30" s="50"/>
      <c r="AC30" s="51"/>
      <c r="AD30" s="60"/>
      <c r="AE30" s="53"/>
      <c r="AF30" s="61"/>
      <c r="AG30" s="62"/>
      <c r="AH30" s="65"/>
      <c r="AI30" s="57"/>
      <c r="AJ30" s="58"/>
      <c r="AK30" s="59"/>
      <c r="AL30" s="50"/>
      <c r="AM30" s="50"/>
      <c r="AN30" s="51"/>
      <c r="AO30" s="60"/>
      <c r="AP30" s="53"/>
      <c r="AQ30" s="63"/>
      <c r="AR30" s="64"/>
      <c r="AS30" s="65"/>
      <c r="AT30" s="57"/>
      <c r="AU30" s="58"/>
      <c r="AV30" s="59"/>
      <c r="AW30" s="50"/>
      <c r="AX30" s="50"/>
      <c r="AY30" s="51"/>
      <c r="AZ30" s="60"/>
      <c r="BA30" s="53"/>
      <c r="BB30" s="61"/>
      <c r="BC30" s="62"/>
      <c r="BD30" s="65"/>
      <c r="BE30" s="57"/>
      <c r="BF30" s="58"/>
      <c r="BG30" s="59"/>
      <c r="BH30" s="50"/>
      <c r="BI30" s="50"/>
      <c r="BJ30" s="51"/>
      <c r="BK30" s="60"/>
      <c r="BL30" s="53"/>
      <c r="BM30" s="61"/>
      <c r="BN30" s="62"/>
      <c r="BO30" s="65"/>
      <c r="BP30" s="57"/>
      <c r="BQ30" s="58"/>
      <c r="BR30" s="66"/>
      <c r="BS30" s="67"/>
      <c r="BT30" s="50"/>
      <c r="BU30" s="51"/>
      <c r="BV30" s="68"/>
      <c r="BW30" s="53"/>
      <c r="BX30" s="61"/>
      <c r="BY30" s="69"/>
      <c r="BZ30" s="65"/>
      <c r="CA30" s="57"/>
      <c r="CB30" s="58"/>
      <c r="CC30" s="66"/>
      <c r="CD30" s="67"/>
      <c r="CE30" s="50"/>
      <c r="CF30" s="51"/>
      <c r="CG30" s="60"/>
      <c r="CH30" s="53"/>
      <c r="CI30" s="61"/>
      <c r="CJ30" s="62"/>
      <c r="CK30" s="71"/>
      <c r="CL30" s="72"/>
      <c r="CM30" s="73"/>
      <c r="CN30" s="72"/>
      <c r="CO30" s="95"/>
      <c r="CP30" s="7"/>
      <c r="CQ30" s="7"/>
      <c r="CR30" s="72"/>
      <c r="CS30" s="74"/>
      <c r="CT30" s="72"/>
      <c r="CU30" s="7"/>
      <c r="CV30" s="7"/>
      <c r="CW30" s="76"/>
      <c r="CX30" s="74"/>
      <c r="CY30" s="74"/>
      <c r="CZ30" s="77"/>
      <c r="DA30" s="78"/>
      <c r="DB30" s="79"/>
      <c r="DC30" s="80"/>
      <c r="DD30" s="79"/>
      <c r="DE30" s="79"/>
      <c r="DF30" s="81"/>
      <c r="DG30" s="82"/>
      <c r="DH30" s="83"/>
      <c r="DI30" s="84"/>
      <c r="DJ30" s="84"/>
      <c r="DK30" s="66"/>
      <c r="DL30" s="67"/>
      <c r="DM30" s="67"/>
      <c r="DN30" s="51"/>
      <c r="DO30" s="60"/>
      <c r="DP30" s="60"/>
      <c r="DQ30" s="81"/>
      <c r="DR30" s="82"/>
      <c r="DS30" s="85"/>
      <c r="DT30" s="67"/>
      <c r="DU30" s="51"/>
      <c r="DV30" s="60"/>
      <c r="DW30" s="60"/>
      <c r="DX30" s="63"/>
      <c r="DY30" s="86"/>
      <c r="DZ30" s="76"/>
      <c r="EA30" s="74"/>
      <c r="EB30" s="74"/>
      <c r="EC30" s="77"/>
      <c r="ED30" s="78"/>
      <c r="EE30" s="79"/>
      <c r="EF30" s="80"/>
      <c r="EG30" s="79"/>
      <c r="EH30" s="79"/>
      <c r="EI30" s="81"/>
      <c r="EJ30" s="82"/>
      <c r="EK30" s="76"/>
      <c r="EL30" s="74"/>
      <c r="EM30" s="74"/>
      <c r="EN30" s="77"/>
      <c r="EO30" s="78"/>
      <c r="EP30" s="79"/>
      <c r="EQ30" s="80"/>
      <c r="ER30" s="79"/>
      <c r="ES30" s="79"/>
      <c r="ET30" s="81"/>
      <c r="EU30" s="82"/>
      <c r="EV30" s="76"/>
      <c r="EW30" s="74"/>
      <c r="EX30" s="74"/>
      <c r="EY30" s="77"/>
      <c r="EZ30" s="78"/>
      <c r="FA30" s="79"/>
      <c r="FB30" s="80"/>
      <c r="FC30" s="79"/>
      <c r="FD30" s="79"/>
      <c r="FE30" s="81"/>
      <c r="FF30" s="82"/>
      <c r="FG30" s="96"/>
      <c r="FH30" s="97"/>
      <c r="FI30" s="97"/>
      <c r="FJ30" s="77"/>
      <c r="FK30" s="78"/>
      <c r="FL30" s="79"/>
      <c r="FM30" s="80"/>
      <c r="FN30" s="79"/>
      <c r="FO30" s="79"/>
      <c r="FP30" s="81"/>
      <c r="FQ30" s="82"/>
      <c r="FR30" s="83"/>
      <c r="FS30" s="74"/>
      <c r="FT30" s="74"/>
      <c r="FU30" s="77"/>
      <c r="FV30" s="78"/>
      <c r="FW30" s="79"/>
      <c r="FX30" s="80"/>
      <c r="FY30" s="79"/>
      <c r="FZ30" s="79"/>
      <c r="GA30" s="81"/>
      <c r="GB30" s="82"/>
      <c r="GC30" s="76"/>
      <c r="GD30" s="74"/>
      <c r="GE30" s="74"/>
      <c r="GF30" s="77"/>
      <c r="GG30" s="78"/>
      <c r="GH30" s="79"/>
      <c r="GI30" s="80"/>
      <c r="GJ30" s="79"/>
      <c r="GK30" s="79"/>
      <c r="GL30" s="81"/>
      <c r="GM30" s="82"/>
      <c r="GN30" s="96"/>
      <c r="GO30" s="97"/>
      <c r="GP30" s="97"/>
      <c r="GQ30" s="77"/>
      <c r="GR30" s="78"/>
      <c r="GS30" s="79"/>
      <c r="GT30" s="80"/>
      <c r="GU30" s="79"/>
      <c r="GV30" s="79"/>
      <c r="GW30" s="81"/>
      <c r="GX30" s="82"/>
      <c r="GY30" s="71"/>
      <c r="GZ30" s="72"/>
      <c r="HA30" s="73"/>
      <c r="HB30" s="72"/>
      <c r="HC30" s="73"/>
      <c r="HD30" s="74"/>
      <c r="HE30" s="74"/>
      <c r="HF30" s="72"/>
      <c r="HG30" s="74"/>
      <c r="HH30" s="75"/>
      <c r="HI30" s="74"/>
      <c r="HJ30" s="7"/>
      <c r="HK30" s="65"/>
      <c r="HL30" s="57"/>
      <c r="HM30" s="58"/>
      <c r="HN30" s="59">
        <f t="shared" si="121"/>
        <v>0</v>
      </c>
      <c r="HO30" s="114">
        <f t="shared" si="122"/>
        <v>0</v>
      </c>
      <c r="HP30" s="50" t="str">
        <f t="shared" si="147"/>
        <v>0.0</v>
      </c>
      <c r="HQ30" s="111" t="str">
        <f t="shared" si="123"/>
        <v>F</v>
      </c>
      <c r="HR30" s="112">
        <f t="shared" si="124"/>
        <v>0</v>
      </c>
      <c r="HS30" s="113" t="str">
        <f t="shared" si="125"/>
        <v>0.0</v>
      </c>
      <c r="HT30" s="61">
        <v>3</v>
      </c>
      <c r="HU30" s="62">
        <v>3</v>
      </c>
      <c r="HV30" s="65"/>
      <c r="HW30" s="57"/>
      <c r="HX30" s="58"/>
      <c r="HY30" s="59">
        <f t="shared" si="126"/>
        <v>0</v>
      </c>
      <c r="HZ30" s="114">
        <f t="shared" si="127"/>
        <v>0</v>
      </c>
      <c r="IA30" s="50" t="str">
        <f t="shared" si="148"/>
        <v>0.0</v>
      </c>
      <c r="IB30" s="111" t="str">
        <f t="shared" si="128"/>
        <v>F</v>
      </c>
      <c r="IC30" s="112">
        <f t="shared" si="129"/>
        <v>0</v>
      </c>
      <c r="ID30" s="113" t="str">
        <f t="shared" si="130"/>
        <v>0.0</v>
      </c>
      <c r="IE30" s="61">
        <v>1</v>
      </c>
      <c r="IF30" s="62">
        <v>1</v>
      </c>
    </row>
    <row r="31" spans="1:240">
      <c r="A31" s="5"/>
      <c r="B31" s="9"/>
      <c r="C31" s="10"/>
      <c r="D31" s="11"/>
      <c r="E31" s="12"/>
      <c r="F31" s="6"/>
      <c r="G31" s="47"/>
      <c r="H31" s="6"/>
      <c r="I31" s="48"/>
      <c r="J31" s="48"/>
      <c r="K31" s="49"/>
      <c r="L31" s="50"/>
      <c r="M31" s="51"/>
      <c r="N31" s="52"/>
      <c r="O31" s="53"/>
      <c r="P31" s="54"/>
      <c r="Q31" s="94"/>
      <c r="R31" s="50"/>
      <c r="S31" s="51"/>
      <c r="T31" s="52"/>
      <c r="U31" s="53"/>
      <c r="V31" s="54"/>
      <c r="W31" s="65"/>
      <c r="X31" s="57"/>
      <c r="Y31" s="58"/>
      <c r="Z31" s="59"/>
      <c r="AA31" s="50"/>
      <c r="AB31" s="50"/>
      <c r="AC31" s="51"/>
      <c r="AD31" s="60"/>
      <c r="AE31" s="53"/>
      <c r="AF31" s="61"/>
      <c r="AG31" s="62"/>
      <c r="AH31" s="65"/>
      <c r="AI31" s="57"/>
      <c r="AJ31" s="58"/>
      <c r="AK31" s="59"/>
      <c r="AL31" s="50"/>
      <c r="AM31" s="50"/>
      <c r="AN31" s="51"/>
      <c r="AO31" s="60"/>
      <c r="AP31" s="53"/>
      <c r="AQ31" s="63"/>
      <c r="AR31" s="64"/>
      <c r="AS31" s="65"/>
      <c r="AT31" s="57"/>
      <c r="AU31" s="58"/>
      <c r="AV31" s="59"/>
      <c r="AW31" s="50"/>
      <c r="AX31" s="50"/>
      <c r="AY31" s="51"/>
      <c r="AZ31" s="60"/>
      <c r="BA31" s="53"/>
      <c r="BB31" s="61"/>
      <c r="BC31" s="62"/>
      <c r="BD31" s="65"/>
      <c r="BE31" s="57"/>
      <c r="BF31" s="58"/>
      <c r="BG31" s="59"/>
      <c r="BH31" s="50"/>
      <c r="BI31" s="50"/>
      <c r="BJ31" s="51"/>
      <c r="BK31" s="60"/>
      <c r="BL31" s="53"/>
      <c r="BM31" s="61"/>
      <c r="BN31" s="62"/>
      <c r="BO31" s="65"/>
      <c r="BP31" s="57"/>
      <c r="BQ31" s="58"/>
      <c r="BR31" s="59"/>
      <c r="BS31" s="50"/>
      <c r="BT31" s="50"/>
      <c r="BU31" s="51"/>
      <c r="BV31" s="68"/>
      <c r="BW31" s="53"/>
      <c r="BX31" s="61"/>
      <c r="BY31" s="69"/>
      <c r="BZ31" s="65"/>
      <c r="CA31" s="57"/>
      <c r="CB31" s="58"/>
      <c r="CC31" s="66"/>
      <c r="CD31" s="67"/>
      <c r="CE31" s="50"/>
      <c r="CF31" s="51"/>
      <c r="CG31" s="60"/>
      <c r="CH31" s="53"/>
      <c r="CI31" s="61"/>
      <c r="CJ31" s="62"/>
      <c r="CK31" s="71"/>
      <c r="CL31" s="72"/>
      <c r="CM31" s="73"/>
      <c r="CN31" s="72"/>
      <c r="CO31" s="95"/>
      <c r="CP31" s="7"/>
      <c r="CQ31" s="7"/>
      <c r="CR31" s="72"/>
      <c r="CS31" s="74"/>
      <c r="CT31" s="72"/>
      <c r="CU31" s="7"/>
      <c r="CV31" s="7"/>
      <c r="CW31" s="76"/>
      <c r="CX31" s="74"/>
      <c r="CY31" s="74"/>
      <c r="CZ31" s="77"/>
      <c r="DA31" s="78"/>
      <c r="DB31" s="79"/>
      <c r="DC31" s="80"/>
      <c r="DD31" s="79"/>
      <c r="DE31" s="79"/>
      <c r="DF31" s="81"/>
      <c r="DG31" s="82"/>
      <c r="DH31" s="83"/>
      <c r="DI31" s="84"/>
      <c r="DJ31" s="84"/>
      <c r="DK31" s="66"/>
      <c r="DL31" s="67"/>
      <c r="DM31" s="67"/>
      <c r="DN31" s="51"/>
      <c r="DO31" s="60"/>
      <c r="DP31" s="60"/>
      <c r="DQ31" s="81"/>
      <c r="DR31" s="82"/>
      <c r="DS31" s="85"/>
      <c r="DT31" s="67"/>
      <c r="DU31" s="51"/>
      <c r="DV31" s="60"/>
      <c r="DW31" s="60"/>
      <c r="DX31" s="63"/>
      <c r="DY31" s="86"/>
      <c r="DZ31" s="76"/>
      <c r="EA31" s="74"/>
      <c r="EB31" s="74"/>
      <c r="EC31" s="77"/>
      <c r="ED31" s="78"/>
      <c r="EE31" s="79"/>
      <c r="EF31" s="80"/>
      <c r="EG31" s="79"/>
      <c r="EH31" s="79"/>
      <c r="EI31" s="81"/>
      <c r="EJ31" s="82"/>
      <c r="EK31" s="76"/>
      <c r="EL31" s="74"/>
      <c r="EM31" s="74"/>
      <c r="EN31" s="77"/>
      <c r="EO31" s="78"/>
      <c r="EP31" s="79"/>
      <c r="EQ31" s="80"/>
      <c r="ER31" s="79"/>
      <c r="ES31" s="79"/>
      <c r="ET31" s="81"/>
      <c r="EU31" s="82"/>
      <c r="EV31" s="76"/>
      <c r="EW31" s="74"/>
      <c r="EX31" s="74"/>
      <c r="EY31" s="77"/>
      <c r="EZ31" s="78"/>
      <c r="FA31" s="79"/>
      <c r="FB31" s="80"/>
      <c r="FC31" s="79"/>
      <c r="FD31" s="79"/>
      <c r="FE31" s="81"/>
      <c r="FF31" s="82"/>
      <c r="FG31" s="76"/>
      <c r="FH31" s="74"/>
      <c r="FI31" s="74"/>
      <c r="FJ31" s="77"/>
      <c r="FK31" s="78"/>
      <c r="FL31" s="79"/>
      <c r="FM31" s="80"/>
      <c r="FN31" s="79"/>
      <c r="FO31" s="79"/>
      <c r="FP31" s="81"/>
      <c r="FQ31" s="82"/>
      <c r="FR31" s="83"/>
      <c r="FS31" s="74"/>
      <c r="FT31" s="74"/>
      <c r="FU31" s="77"/>
      <c r="FV31" s="78"/>
      <c r="FW31" s="79"/>
      <c r="FX31" s="80"/>
      <c r="FY31" s="79"/>
      <c r="FZ31" s="79"/>
      <c r="GA31" s="81"/>
      <c r="GB31" s="82"/>
      <c r="GC31" s="76"/>
      <c r="GD31" s="74"/>
      <c r="GE31" s="74"/>
      <c r="GF31" s="77"/>
      <c r="GG31" s="78"/>
      <c r="GH31" s="79"/>
      <c r="GI31" s="80"/>
      <c r="GJ31" s="79"/>
      <c r="GK31" s="79"/>
      <c r="GL31" s="81"/>
      <c r="GM31" s="82"/>
      <c r="GN31" s="76"/>
      <c r="GO31" s="74"/>
      <c r="GP31" s="74"/>
      <c r="GQ31" s="77"/>
      <c r="GR31" s="78"/>
      <c r="GS31" s="79"/>
      <c r="GT31" s="80"/>
      <c r="GU31" s="79"/>
      <c r="GV31" s="79"/>
      <c r="GW31" s="81"/>
      <c r="GX31" s="82"/>
      <c r="GY31" s="71"/>
      <c r="GZ31" s="72"/>
      <c r="HA31" s="73"/>
      <c r="HB31" s="72"/>
      <c r="HC31" s="73"/>
      <c r="HD31" s="74"/>
      <c r="HE31" s="74"/>
      <c r="HF31" s="72"/>
      <c r="HG31" s="74"/>
      <c r="HH31" s="75"/>
      <c r="HI31" s="74"/>
      <c r="HJ31" s="7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</row>
    <row r="32" spans="1:240">
      <c r="A32" s="5"/>
      <c r="B32" s="9"/>
      <c r="C32" s="10"/>
      <c r="D32" s="11"/>
      <c r="E32" s="12"/>
      <c r="F32" s="6"/>
      <c r="G32" s="47"/>
      <c r="H32" s="6"/>
      <c r="I32" s="48"/>
      <c r="J32" s="48"/>
      <c r="K32" s="49"/>
      <c r="L32" s="50"/>
      <c r="M32" s="51"/>
      <c r="N32" s="52"/>
      <c r="O32" s="53"/>
      <c r="P32" s="54"/>
      <c r="Q32" s="94"/>
      <c r="R32" s="50"/>
      <c r="S32" s="51"/>
      <c r="T32" s="52"/>
      <c r="U32" s="53"/>
      <c r="V32" s="54"/>
      <c r="W32" s="65"/>
      <c r="X32" s="57"/>
      <c r="Y32" s="58"/>
      <c r="Z32" s="59"/>
      <c r="AA32" s="50"/>
      <c r="AB32" s="50"/>
      <c r="AC32" s="51"/>
      <c r="AD32" s="60"/>
      <c r="AE32" s="53"/>
      <c r="AF32" s="61"/>
      <c r="AG32" s="62"/>
      <c r="AH32" s="65"/>
      <c r="AI32" s="57"/>
      <c r="AJ32" s="58"/>
      <c r="AK32" s="59"/>
      <c r="AL32" s="50"/>
      <c r="AM32" s="50"/>
      <c r="AN32" s="51"/>
      <c r="AO32" s="60"/>
      <c r="AP32" s="53"/>
      <c r="AQ32" s="63"/>
      <c r="AR32" s="64"/>
      <c r="AS32" s="65"/>
      <c r="AT32" s="57"/>
      <c r="AU32" s="58"/>
      <c r="AV32" s="59"/>
      <c r="AW32" s="50"/>
      <c r="AX32" s="50"/>
      <c r="AY32" s="51"/>
      <c r="AZ32" s="60"/>
      <c r="BA32" s="53"/>
      <c r="BB32" s="61"/>
      <c r="BC32" s="62"/>
      <c r="BD32" s="65"/>
      <c r="BE32" s="57"/>
      <c r="BF32" s="58"/>
      <c r="BG32" s="59"/>
      <c r="BH32" s="50"/>
      <c r="BI32" s="50"/>
      <c r="BJ32" s="51"/>
      <c r="BK32" s="60"/>
      <c r="BL32" s="53"/>
      <c r="BM32" s="61"/>
      <c r="BN32" s="62"/>
      <c r="BO32" s="65"/>
      <c r="BP32" s="57"/>
      <c r="BQ32" s="58"/>
      <c r="BR32" s="66"/>
      <c r="BS32" s="67"/>
      <c r="BT32" s="50"/>
      <c r="BU32" s="51"/>
      <c r="BV32" s="68"/>
      <c r="BW32" s="53"/>
      <c r="BX32" s="61"/>
      <c r="BY32" s="69"/>
      <c r="BZ32" s="65"/>
      <c r="CA32" s="57"/>
      <c r="CB32" s="58"/>
      <c r="CC32" s="66"/>
      <c r="CD32" s="67"/>
      <c r="CE32" s="50"/>
      <c r="CF32" s="51"/>
      <c r="CG32" s="60"/>
      <c r="CH32" s="53"/>
      <c r="CI32" s="61"/>
      <c r="CJ32" s="62"/>
      <c r="CK32" s="71"/>
      <c r="CL32" s="72"/>
      <c r="CM32" s="73"/>
      <c r="CN32" s="72"/>
      <c r="CO32" s="95"/>
      <c r="CP32" s="7"/>
      <c r="CQ32" s="7"/>
      <c r="CR32" s="72"/>
      <c r="CS32" s="74"/>
      <c r="CT32" s="72"/>
      <c r="CU32" s="7"/>
      <c r="CV32" s="7"/>
      <c r="CW32" s="76"/>
      <c r="CX32" s="74"/>
      <c r="CY32" s="74"/>
      <c r="CZ32" s="77"/>
      <c r="DA32" s="78"/>
      <c r="DB32" s="79"/>
      <c r="DC32" s="80"/>
      <c r="DD32" s="79"/>
      <c r="DE32" s="79"/>
      <c r="DF32" s="81"/>
      <c r="DG32" s="82"/>
      <c r="DH32" s="83"/>
      <c r="DI32" s="84"/>
      <c r="DJ32" s="84"/>
      <c r="DK32" s="66"/>
      <c r="DL32" s="67"/>
      <c r="DM32" s="67"/>
      <c r="DN32" s="51"/>
      <c r="DO32" s="60"/>
      <c r="DP32" s="60"/>
      <c r="DQ32" s="81"/>
      <c r="DR32" s="82"/>
      <c r="DS32" s="85"/>
      <c r="DT32" s="67"/>
      <c r="DU32" s="51"/>
      <c r="DV32" s="60"/>
      <c r="DW32" s="60"/>
      <c r="DX32" s="63"/>
      <c r="DY32" s="86"/>
      <c r="DZ32" s="76"/>
      <c r="EA32" s="74"/>
      <c r="EB32" s="74"/>
      <c r="EC32" s="77"/>
      <c r="ED32" s="78"/>
      <c r="EE32" s="79"/>
      <c r="EF32" s="80"/>
      <c r="EG32" s="79"/>
      <c r="EH32" s="79"/>
      <c r="EI32" s="81"/>
      <c r="EJ32" s="82"/>
      <c r="EK32" s="96"/>
      <c r="EL32" s="97"/>
      <c r="EM32" s="74"/>
      <c r="EN32" s="77"/>
      <c r="EO32" s="78"/>
      <c r="EP32" s="79"/>
      <c r="EQ32" s="80"/>
      <c r="ER32" s="79"/>
      <c r="ES32" s="79"/>
      <c r="ET32" s="81"/>
      <c r="EU32" s="82"/>
      <c r="EV32" s="76"/>
      <c r="EW32" s="74"/>
      <c r="EX32" s="74"/>
      <c r="EY32" s="77"/>
      <c r="EZ32" s="78"/>
      <c r="FA32" s="79"/>
      <c r="FB32" s="80"/>
      <c r="FC32" s="79"/>
      <c r="FD32" s="79"/>
      <c r="FE32" s="81"/>
      <c r="FF32" s="82"/>
      <c r="FG32" s="76"/>
      <c r="FH32" s="74"/>
      <c r="FI32" s="74"/>
      <c r="FJ32" s="77"/>
      <c r="FK32" s="78"/>
      <c r="FL32" s="79"/>
      <c r="FM32" s="80"/>
      <c r="FN32" s="79"/>
      <c r="FO32" s="79"/>
      <c r="FP32" s="81"/>
      <c r="FQ32" s="82"/>
      <c r="FR32" s="83"/>
      <c r="FS32" s="74"/>
      <c r="FT32" s="74"/>
      <c r="FU32" s="77"/>
      <c r="FV32" s="78"/>
      <c r="FW32" s="79"/>
      <c r="FX32" s="80"/>
      <c r="FY32" s="79"/>
      <c r="FZ32" s="79"/>
      <c r="GA32" s="81"/>
      <c r="GB32" s="82"/>
      <c r="GC32" s="76"/>
      <c r="GD32" s="74"/>
      <c r="GE32" s="74"/>
      <c r="GF32" s="77"/>
      <c r="GG32" s="78"/>
      <c r="GH32" s="79"/>
      <c r="GI32" s="80"/>
      <c r="GJ32" s="79"/>
      <c r="GK32" s="79"/>
      <c r="GL32" s="81"/>
      <c r="GM32" s="82"/>
      <c r="GN32" s="76"/>
      <c r="GO32" s="74"/>
      <c r="GP32" s="74"/>
      <c r="GQ32" s="77"/>
      <c r="GR32" s="78"/>
      <c r="GS32" s="79"/>
      <c r="GT32" s="80"/>
      <c r="GU32" s="79"/>
      <c r="GV32" s="79"/>
      <c r="GW32" s="81"/>
      <c r="GX32" s="82"/>
      <c r="GY32" s="71"/>
      <c r="GZ32" s="72"/>
      <c r="HA32" s="73"/>
      <c r="HB32" s="72"/>
      <c r="HC32" s="73"/>
      <c r="HD32" s="74"/>
      <c r="HE32" s="74"/>
      <c r="HF32" s="72"/>
      <c r="HG32" s="74"/>
      <c r="HH32" s="75"/>
      <c r="HI32" s="74"/>
      <c r="HJ32" s="7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</row>
    <row r="33" spans="1:240">
      <c r="A33" s="5"/>
      <c r="B33" s="9"/>
      <c r="C33" s="10"/>
      <c r="D33" s="11"/>
      <c r="E33" s="12"/>
      <c r="F33" s="6"/>
      <c r="G33" s="47"/>
      <c r="H33" s="6"/>
      <c r="I33" s="48"/>
      <c r="J33" s="48"/>
      <c r="K33" s="49"/>
      <c r="L33" s="50"/>
      <c r="M33" s="51"/>
      <c r="N33" s="52"/>
      <c r="O33" s="53"/>
      <c r="P33" s="54"/>
      <c r="Q33" s="94"/>
      <c r="R33" s="50"/>
      <c r="S33" s="51"/>
      <c r="T33" s="52"/>
      <c r="U33" s="53"/>
      <c r="V33" s="54"/>
      <c r="W33" s="65"/>
      <c r="X33" s="57"/>
      <c r="Y33" s="58"/>
      <c r="Z33" s="59"/>
      <c r="AA33" s="50"/>
      <c r="AB33" s="50"/>
      <c r="AC33" s="51"/>
      <c r="AD33" s="60"/>
      <c r="AE33" s="53"/>
      <c r="AF33" s="61"/>
      <c r="AG33" s="62"/>
      <c r="AH33" s="65"/>
      <c r="AI33" s="57"/>
      <c r="AJ33" s="58"/>
      <c r="AK33" s="59"/>
      <c r="AL33" s="50"/>
      <c r="AM33" s="50"/>
      <c r="AN33" s="51"/>
      <c r="AO33" s="60"/>
      <c r="AP33" s="53"/>
      <c r="AQ33" s="63"/>
      <c r="AR33" s="64"/>
      <c r="AS33" s="65"/>
      <c r="AT33" s="57"/>
      <c r="AU33" s="58"/>
      <c r="AV33" s="59"/>
      <c r="AW33" s="50"/>
      <c r="AX33" s="50"/>
      <c r="AY33" s="51"/>
      <c r="AZ33" s="60"/>
      <c r="BA33" s="53"/>
      <c r="BB33" s="61"/>
      <c r="BC33" s="62"/>
      <c r="BD33" s="65"/>
      <c r="BE33" s="57"/>
      <c r="BF33" s="58"/>
      <c r="BG33" s="59"/>
      <c r="BH33" s="50"/>
      <c r="BI33" s="50"/>
      <c r="BJ33" s="51"/>
      <c r="BK33" s="60"/>
      <c r="BL33" s="53"/>
      <c r="BM33" s="61"/>
      <c r="BN33" s="62"/>
      <c r="BO33" s="65"/>
      <c r="BP33" s="57"/>
      <c r="BQ33" s="58"/>
      <c r="BR33" s="59"/>
      <c r="BS33" s="50"/>
      <c r="BT33" s="50"/>
      <c r="BU33" s="51"/>
      <c r="BV33" s="68"/>
      <c r="BW33" s="53"/>
      <c r="BX33" s="61"/>
      <c r="BY33" s="69"/>
      <c r="BZ33" s="65"/>
      <c r="CA33" s="57"/>
      <c r="CB33" s="58"/>
      <c r="CC33" s="66"/>
      <c r="CD33" s="67"/>
      <c r="CE33" s="50"/>
      <c r="CF33" s="51"/>
      <c r="CG33" s="60"/>
      <c r="CH33" s="53"/>
      <c r="CI33" s="61"/>
      <c r="CJ33" s="62"/>
      <c r="CK33" s="71"/>
      <c r="CL33" s="72"/>
      <c r="CM33" s="73"/>
      <c r="CN33" s="72"/>
      <c r="CO33" s="95"/>
      <c r="CP33" s="7"/>
      <c r="CQ33" s="7"/>
      <c r="CR33" s="72"/>
      <c r="CS33" s="74"/>
      <c r="CT33" s="72"/>
      <c r="CU33" s="7"/>
      <c r="CV33" s="7"/>
      <c r="CW33" s="100"/>
      <c r="CX33" s="101"/>
      <c r="CY33" s="74"/>
      <c r="CZ33" s="77"/>
      <c r="DA33" s="78"/>
      <c r="DB33" s="79"/>
      <c r="DC33" s="80"/>
      <c r="DD33" s="79"/>
      <c r="DE33" s="79"/>
      <c r="DF33" s="81"/>
      <c r="DG33" s="82"/>
      <c r="DH33" s="83"/>
      <c r="DI33" s="84"/>
      <c r="DJ33" s="84"/>
      <c r="DK33" s="66"/>
      <c r="DL33" s="67"/>
      <c r="DM33" s="67"/>
      <c r="DN33" s="51"/>
      <c r="DO33" s="60"/>
      <c r="DP33" s="60"/>
      <c r="DQ33" s="81"/>
      <c r="DR33" s="82"/>
      <c r="DS33" s="85"/>
      <c r="DT33" s="67"/>
      <c r="DU33" s="51"/>
      <c r="DV33" s="60"/>
      <c r="DW33" s="60"/>
      <c r="DX33" s="63"/>
      <c r="DY33" s="86"/>
      <c r="DZ33" s="76"/>
      <c r="EA33" s="74"/>
      <c r="EB33" s="74"/>
      <c r="EC33" s="77"/>
      <c r="ED33" s="78"/>
      <c r="EE33" s="79"/>
      <c r="EF33" s="80"/>
      <c r="EG33" s="79"/>
      <c r="EH33" s="79"/>
      <c r="EI33" s="81"/>
      <c r="EJ33" s="82"/>
      <c r="EK33" s="96"/>
      <c r="EL33" s="97"/>
      <c r="EM33" s="74"/>
      <c r="EN33" s="77"/>
      <c r="EO33" s="78"/>
      <c r="EP33" s="79"/>
      <c r="EQ33" s="80"/>
      <c r="ER33" s="79"/>
      <c r="ES33" s="79"/>
      <c r="ET33" s="81"/>
      <c r="EU33" s="82"/>
      <c r="EV33" s="76"/>
      <c r="EW33" s="74"/>
      <c r="EX33" s="74"/>
      <c r="EY33" s="77"/>
      <c r="EZ33" s="78"/>
      <c r="FA33" s="79"/>
      <c r="FB33" s="80"/>
      <c r="FC33" s="79"/>
      <c r="FD33" s="79"/>
      <c r="FE33" s="81"/>
      <c r="FF33" s="82"/>
      <c r="FG33" s="91"/>
      <c r="FH33" s="92"/>
      <c r="FI33" s="92"/>
      <c r="FJ33" s="77"/>
      <c r="FK33" s="78"/>
      <c r="FL33" s="79"/>
      <c r="FM33" s="80"/>
      <c r="FN33" s="79"/>
      <c r="FO33" s="79"/>
      <c r="FP33" s="81"/>
      <c r="FQ33" s="82"/>
      <c r="FR33" s="83"/>
      <c r="FS33" s="74"/>
      <c r="FT33" s="74"/>
      <c r="FU33" s="77"/>
      <c r="FV33" s="78"/>
      <c r="FW33" s="79"/>
      <c r="FX33" s="80"/>
      <c r="FY33" s="79"/>
      <c r="FZ33" s="79"/>
      <c r="GA33" s="81"/>
      <c r="GB33" s="82"/>
      <c r="GC33" s="76"/>
      <c r="GD33" s="74"/>
      <c r="GE33" s="74"/>
      <c r="GF33" s="77"/>
      <c r="GG33" s="78"/>
      <c r="GH33" s="79"/>
      <c r="GI33" s="80"/>
      <c r="GJ33" s="79"/>
      <c r="GK33" s="79"/>
      <c r="GL33" s="81"/>
      <c r="GM33" s="82"/>
      <c r="GN33" s="91"/>
      <c r="GO33" s="92"/>
      <c r="GP33" s="92"/>
      <c r="GQ33" s="77"/>
      <c r="GR33" s="78"/>
      <c r="GS33" s="79"/>
      <c r="GT33" s="80"/>
      <c r="GU33" s="79"/>
      <c r="GV33" s="79"/>
      <c r="GW33" s="81"/>
      <c r="GX33" s="82"/>
      <c r="GY33" s="71"/>
      <c r="GZ33" s="72"/>
      <c r="HA33" s="73"/>
      <c r="HB33" s="72"/>
      <c r="HC33" s="73"/>
      <c r="HD33" s="74"/>
      <c r="HE33" s="74"/>
      <c r="HF33" s="72"/>
      <c r="HG33" s="74"/>
      <c r="HH33" s="75"/>
      <c r="HI33" s="74"/>
      <c r="HJ33" s="7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</row>
    <row r="34" spans="1:240">
      <c r="A34" s="5"/>
      <c r="D34" s="102"/>
      <c r="E34" s="102"/>
      <c r="G34" s="47"/>
      <c r="H34" s="6"/>
      <c r="CM34" s="73" t="str">
        <f t="shared" si="49"/>
        <v>000</v>
      </c>
      <c r="CQ34" s="4"/>
      <c r="CR34" s="4"/>
      <c r="CS34" s="4"/>
      <c r="CT34" s="4"/>
      <c r="CU34" s="4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</row>
    <row r="35" spans="1:240">
      <c r="CM35" s="73" t="str">
        <f t="shared" si="49"/>
        <v>000</v>
      </c>
      <c r="CQ35" s="4"/>
      <c r="CR35" s="4"/>
      <c r="CS35" s="4"/>
      <c r="CT35" s="4"/>
      <c r="CU35" s="4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</row>
    <row r="36" spans="1:240">
      <c r="CQ36" s="4"/>
      <c r="CR36" s="4"/>
      <c r="CS36" s="4"/>
      <c r="CT36" s="4"/>
      <c r="CU36" s="4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</row>
    <row r="37" spans="1:240"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</row>
    <row r="38" spans="1:240"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</row>
    <row r="39" spans="1:240"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</row>
    <row r="40" spans="1:240"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</row>
    <row r="41" spans="1:240"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</row>
    <row r="42" spans="1:240"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</row>
    <row r="43" spans="1:240"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</row>
    <row r="44" spans="1:240"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</row>
    <row r="45" spans="1:240"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</row>
    <row r="46" spans="1:240"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</row>
    <row r="47" spans="1:240"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</row>
    <row r="48" spans="1:240"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</row>
    <row r="49" spans="219:240"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</row>
    <row r="50" spans="219:240"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</row>
    <row r="51" spans="219:240"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</row>
    <row r="52" spans="219:240"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</row>
    <row r="53" spans="219:240"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</row>
    <row r="54" spans="219:240"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</row>
    <row r="55" spans="219:240"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</row>
    <row r="56" spans="219:240"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</row>
    <row r="57" spans="219:240"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</row>
    <row r="58" spans="219:240"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</row>
    <row r="59" spans="219:240"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</row>
    <row r="60" spans="219:240"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</row>
    <row r="61" spans="219:240"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</row>
    <row r="62" spans="219:240"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</row>
    <row r="63" spans="219:240"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</row>
    <row r="64" spans="219:240"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  <c r="IE64" s="115"/>
      <c r="IF64" s="115"/>
    </row>
    <row r="65" spans="219:240">
      <c r="HK65" s="115"/>
      <c r="HL65" s="115"/>
      <c r="HM65" s="115"/>
      <c r="HN65" s="115"/>
      <c r="HO65" s="115"/>
      <c r="HP65" s="115"/>
      <c r="HQ65" s="115"/>
      <c r="HR65" s="115"/>
      <c r="HS65" s="115"/>
      <c r="HT65" s="115"/>
      <c r="HU65" s="115"/>
      <c r="HV65" s="115"/>
      <c r="HW65" s="115"/>
      <c r="HX65" s="115"/>
      <c r="HY65" s="115"/>
      <c r="HZ65" s="115"/>
      <c r="IA65" s="115"/>
      <c r="IB65" s="115"/>
      <c r="IC65" s="115"/>
      <c r="ID65" s="115"/>
      <c r="IE65" s="115"/>
      <c r="IF65" s="115"/>
    </row>
    <row r="66" spans="219:240"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</row>
    <row r="67" spans="219:240"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</row>
    <row r="68" spans="219:240"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</row>
    <row r="69" spans="219:240"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</row>
    <row r="70" spans="219:240"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</row>
    <row r="71" spans="219:240"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</row>
    <row r="72" spans="219:240"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</row>
    <row r="73" spans="219:240"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</row>
    <row r="74" spans="219:240"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</row>
    <row r="75" spans="219:240"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</row>
    <row r="76" spans="219:240"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</row>
    <row r="77" spans="219:240"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</row>
    <row r="78" spans="219:240"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</row>
    <row r="79" spans="219:240"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</row>
    <row r="80" spans="219:240"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</row>
    <row r="81" spans="219:240"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</row>
    <row r="82" spans="219:240"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</row>
    <row r="83" spans="219:240"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  <c r="HW83" s="115"/>
      <c r="HX83" s="115"/>
      <c r="HY83" s="115"/>
      <c r="HZ83" s="115"/>
      <c r="IA83" s="115"/>
      <c r="IB83" s="115"/>
      <c r="IC83" s="115"/>
      <c r="ID83" s="115"/>
      <c r="IE83" s="115"/>
      <c r="IF83" s="115"/>
    </row>
    <row r="84" spans="219:240"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5"/>
      <c r="IB84" s="115"/>
      <c r="IC84" s="115"/>
      <c r="ID84" s="115"/>
      <c r="IE84" s="115"/>
      <c r="IF84" s="115"/>
    </row>
    <row r="85" spans="219:240"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</row>
    <row r="86" spans="219:240"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</row>
    <row r="87" spans="219:240"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</row>
    <row r="88" spans="219:240"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</row>
    <row r="89" spans="219:240"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</row>
    <row r="90" spans="219:240"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</row>
    <row r="91" spans="219:240">
      <c r="HK91" s="115"/>
      <c r="HL91" s="115"/>
      <c r="HM91" s="115"/>
      <c r="HN91" s="115"/>
      <c r="HO91" s="115"/>
      <c r="HP91" s="115"/>
      <c r="HQ91" s="115"/>
      <c r="HR91" s="115"/>
      <c r="HS91" s="115"/>
      <c r="HT91" s="115"/>
      <c r="HU91" s="115"/>
      <c r="HV91" s="115"/>
      <c r="HW91" s="115"/>
      <c r="HX91" s="115"/>
      <c r="HY91" s="115"/>
      <c r="HZ91" s="115"/>
      <c r="IA91" s="115"/>
      <c r="IB91" s="115"/>
      <c r="IC91" s="115"/>
      <c r="ID91" s="115"/>
      <c r="IE91" s="115"/>
      <c r="IF91" s="115"/>
    </row>
    <row r="92" spans="219:240">
      <c r="HK92" s="115"/>
      <c r="HL92" s="115"/>
      <c r="HM92" s="115"/>
      <c r="HN92" s="115"/>
      <c r="HO92" s="115"/>
      <c r="HP92" s="115"/>
      <c r="HQ92" s="115"/>
      <c r="HR92" s="115"/>
      <c r="HS92" s="115"/>
      <c r="HT92" s="115"/>
      <c r="HU92" s="115"/>
      <c r="HV92" s="115"/>
      <c r="HW92" s="115"/>
      <c r="HX92" s="115"/>
      <c r="HY92" s="115"/>
      <c r="HZ92" s="115"/>
      <c r="IA92" s="115"/>
      <c r="IB92" s="115"/>
      <c r="IC92" s="115"/>
      <c r="ID92" s="115"/>
      <c r="IE92" s="115"/>
      <c r="IF92" s="115"/>
    </row>
    <row r="93" spans="219:240">
      <c r="HK93" s="115"/>
      <c r="HL93" s="115"/>
      <c r="HM93" s="115"/>
      <c r="HN93" s="115"/>
      <c r="HO93" s="115"/>
      <c r="HP93" s="115"/>
      <c r="HQ93" s="115"/>
      <c r="HR93" s="115"/>
      <c r="HS93" s="115"/>
      <c r="HT93" s="115"/>
      <c r="HU93" s="115"/>
      <c r="HV93" s="115"/>
      <c r="HW93" s="115"/>
      <c r="HX93" s="115"/>
      <c r="HY93" s="115"/>
      <c r="HZ93" s="115"/>
      <c r="IA93" s="115"/>
      <c r="IB93" s="115"/>
      <c r="IC93" s="115"/>
      <c r="ID93" s="115"/>
      <c r="IE93" s="115"/>
      <c r="IF93" s="115"/>
    </row>
    <row r="94" spans="219:240">
      <c r="HK94" s="115"/>
      <c r="HL94" s="115"/>
      <c r="HM94" s="115"/>
      <c r="HN94" s="115"/>
      <c r="HO94" s="115"/>
      <c r="HP94" s="115"/>
      <c r="HQ94" s="115"/>
      <c r="HR94" s="115"/>
      <c r="HS94" s="115"/>
      <c r="HT94" s="115"/>
      <c r="HU94" s="115"/>
      <c r="HV94" s="115"/>
      <c r="HW94" s="115"/>
      <c r="HX94" s="115"/>
      <c r="HY94" s="115"/>
      <c r="HZ94" s="115"/>
      <c r="IA94" s="115"/>
      <c r="IB94" s="115"/>
      <c r="IC94" s="115"/>
      <c r="ID94" s="115"/>
      <c r="IE94" s="115"/>
      <c r="IF94" s="115"/>
    </row>
    <row r="95" spans="219:240">
      <c r="HK95" s="115"/>
      <c r="HL95" s="115"/>
      <c r="HM95" s="115"/>
      <c r="HN95" s="115"/>
      <c r="HO95" s="115"/>
      <c r="HP95" s="115"/>
      <c r="HQ95" s="115"/>
      <c r="HR95" s="115"/>
      <c r="HS95" s="115"/>
      <c r="HT95" s="115"/>
      <c r="HU95" s="115"/>
      <c r="HV95" s="115"/>
      <c r="HW95" s="115"/>
      <c r="HX95" s="115"/>
      <c r="HY95" s="115"/>
      <c r="HZ95" s="115"/>
      <c r="IA95" s="115"/>
      <c r="IB95" s="115"/>
      <c r="IC95" s="115"/>
      <c r="ID95" s="115"/>
      <c r="IE95" s="115"/>
      <c r="IF95" s="115"/>
    </row>
    <row r="96" spans="219:240">
      <c r="HK96" s="115"/>
      <c r="HL96" s="115"/>
      <c r="HM96" s="115"/>
      <c r="HN96" s="115"/>
      <c r="HO96" s="115"/>
      <c r="HP96" s="115"/>
      <c r="HQ96" s="115"/>
      <c r="HR96" s="115"/>
      <c r="HS96" s="115"/>
      <c r="HT96" s="115"/>
      <c r="HU96" s="115"/>
      <c r="HV96" s="115"/>
      <c r="HW96" s="115"/>
      <c r="HX96" s="115"/>
      <c r="HY96" s="115"/>
      <c r="HZ96" s="115"/>
      <c r="IA96" s="115"/>
      <c r="IB96" s="115"/>
      <c r="IC96" s="115"/>
      <c r="ID96" s="115"/>
      <c r="IE96" s="115"/>
      <c r="IF96" s="115"/>
    </row>
    <row r="97" spans="219:240">
      <c r="HK97" s="115"/>
      <c r="HL97" s="115"/>
      <c r="HM97" s="115"/>
      <c r="HN97" s="115"/>
      <c r="HO97" s="115"/>
      <c r="HP97" s="115"/>
      <c r="HQ97" s="115"/>
      <c r="HR97" s="115"/>
      <c r="HS97" s="115"/>
      <c r="HT97" s="115"/>
      <c r="HU97" s="115"/>
      <c r="HV97" s="115"/>
      <c r="HW97" s="115"/>
      <c r="HX97" s="115"/>
      <c r="HY97" s="115"/>
      <c r="HZ97" s="115"/>
      <c r="IA97" s="115"/>
      <c r="IB97" s="115"/>
      <c r="IC97" s="115"/>
      <c r="ID97" s="115"/>
      <c r="IE97" s="115"/>
      <c r="IF97" s="115"/>
    </row>
    <row r="98" spans="219:240">
      <c r="HK98" s="115"/>
      <c r="HL98" s="115"/>
      <c r="HM98" s="115"/>
      <c r="HN98" s="115"/>
      <c r="HO98" s="115"/>
      <c r="HP98" s="115"/>
      <c r="HQ98" s="115"/>
      <c r="HR98" s="115"/>
      <c r="HS98" s="115"/>
      <c r="HT98" s="115"/>
      <c r="HU98" s="115"/>
      <c r="HV98" s="115"/>
      <c r="HW98" s="115"/>
      <c r="HX98" s="115"/>
      <c r="HY98" s="115"/>
      <c r="HZ98" s="115"/>
      <c r="IA98" s="115"/>
      <c r="IB98" s="115"/>
      <c r="IC98" s="115"/>
      <c r="ID98" s="115"/>
      <c r="IE98" s="115"/>
      <c r="IF98" s="115"/>
    </row>
    <row r="99" spans="219:240">
      <c r="HK99" s="115"/>
      <c r="HL99" s="115"/>
      <c r="HM99" s="115"/>
      <c r="HN99" s="115"/>
      <c r="HO99" s="115"/>
      <c r="HP99" s="115"/>
      <c r="HQ99" s="115"/>
      <c r="HR99" s="115"/>
      <c r="HS99" s="115"/>
      <c r="HT99" s="115"/>
      <c r="HU99" s="115"/>
      <c r="HV99" s="115"/>
      <c r="HW99" s="115"/>
      <c r="HX99" s="115"/>
      <c r="HY99" s="115"/>
      <c r="HZ99" s="115"/>
      <c r="IA99" s="115"/>
      <c r="IB99" s="115"/>
      <c r="IC99" s="115"/>
      <c r="ID99" s="115"/>
      <c r="IE99" s="115"/>
      <c r="IF99" s="115"/>
    </row>
    <row r="100" spans="219:240">
      <c r="HK100" s="115"/>
      <c r="HL100" s="115"/>
      <c r="HM100" s="115"/>
      <c r="HN100" s="115"/>
      <c r="HO100" s="115"/>
      <c r="HP100" s="115"/>
      <c r="HQ100" s="115"/>
      <c r="HR100" s="115"/>
      <c r="HS100" s="115"/>
      <c r="HT100" s="115"/>
      <c r="HU100" s="115"/>
      <c r="HV100" s="115"/>
      <c r="HW100" s="115"/>
      <c r="HX100" s="115"/>
      <c r="HY100" s="115"/>
      <c r="HZ100" s="115"/>
      <c r="IA100" s="115"/>
      <c r="IB100" s="115"/>
      <c r="IC100" s="115"/>
      <c r="ID100" s="115"/>
      <c r="IE100" s="115"/>
      <c r="IF100" s="115"/>
    </row>
    <row r="101" spans="219:240">
      <c r="HK101" s="115"/>
      <c r="HL101" s="115"/>
      <c r="HM101" s="115"/>
      <c r="HN101" s="115"/>
      <c r="HO101" s="115"/>
      <c r="HP101" s="115"/>
      <c r="HQ101" s="115"/>
      <c r="HR101" s="115"/>
      <c r="HS101" s="115"/>
      <c r="HT101" s="115"/>
      <c r="HU101" s="115"/>
      <c r="HV101" s="115"/>
      <c r="HW101" s="115"/>
      <c r="HX101" s="115"/>
      <c r="HY101" s="115"/>
      <c r="HZ101" s="115"/>
      <c r="IA101" s="115"/>
      <c r="IB101" s="115"/>
      <c r="IC101" s="115"/>
      <c r="ID101" s="115"/>
      <c r="IE101" s="115"/>
      <c r="IF101" s="115"/>
    </row>
    <row r="102" spans="219:240">
      <c r="HK102" s="115"/>
      <c r="HL102" s="115"/>
      <c r="HM102" s="115"/>
      <c r="HN102" s="115"/>
      <c r="HO102" s="115"/>
      <c r="HP102" s="115"/>
      <c r="HQ102" s="115"/>
      <c r="HR102" s="115"/>
      <c r="HS102" s="115"/>
      <c r="HT102" s="115"/>
      <c r="HU102" s="115"/>
      <c r="HV102" s="115"/>
      <c r="HW102" s="115"/>
      <c r="HX102" s="115"/>
      <c r="HY102" s="115"/>
      <c r="HZ102" s="115"/>
      <c r="IA102" s="115"/>
      <c r="IB102" s="115"/>
      <c r="IC102" s="115"/>
      <c r="ID102" s="115"/>
      <c r="IE102" s="115"/>
      <c r="IF102" s="115"/>
    </row>
    <row r="103" spans="219:240"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</row>
    <row r="104" spans="219:240"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</row>
    <row r="105" spans="219:240">
      <c r="HK105" s="115"/>
      <c r="HL105" s="115"/>
      <c r="HM105" s="115"/>
      <c r="HN105" s="115"/>
      <c r="HO105" s="115"/>
      <c r="HP105" s="115"/>
      <c r="HQ105" s="115"/>
      <c r="HR105" s="115"/>
      <c r="HS105" s="115"/>
      <c r="HT105" s="115"/>
      <c r="HU105" s="115"/>
      <c r="HV105" s="115"/>
      <c r="HW105" s="115"/>
      <c r="HX105" s="115"/>
      <c r="HY105" s="115"/>
      <c r="HZ105" s="115"/>
      <c r="IA105" s="115"/>
      <c r="IB105" s="115"/>
      <c r="IC105" s="115"/>
      <c r="ID105" s="115"/>
      <c r="IE105" s="115"/>
      <c r="IF105" s="115"/>
    </row>
    <row r="106" spans="219:240">
      <c r="HK106" s="115"/>
      <c r="HL106" s="115"/>
      <c r="HM106" s="115"/>
      <c r="HN106" s="115"/>
      <c r="HO106" s="115"/>
      <c r="HP106" s="115"/>
      <c r="HQ106" s="115"/>
      <c r="HR106" s="115"/>
      <c r="HS106" s="115"/>
      <c r="HT106" s="115"/>
      <c r="HU106" s="115"/>
      <c r="HV106" s="115"/>
      <c r="HW106" s="115"/>
      <c r="HX106" s="115"/>
      <c r="HY106" s="115"/>
      <c r="HZ106" s="115"/>
      <c r="IA106" s="115"/>
      <c r="IB106" s="115"/>
      <c r="IC106" s="115"/>
      <c r="ID106" s="115"/>
      <c r="IE106" s="115"/>
      <c r="IF106" s="115"/>
    </row>
  </sheetData>
  <autoFilter ref="A1:J7"/>
  <phoneticPr fontId="0" type="noConversion"/>
  <conditionalFormatting sqref="U1 M1:N33 S1:T33 O1">
    <cfRule type="cellIs" dxfId="75" priority="17" stopIfTrue="1" operator="lessThan">
      <formula>4.95</formula>
    </cfRule>
    <cfRule type="cellIs" dxfId="74" priority="18" stopIfTrue="1" operator="lessThan">
      <formula>4.95</formula>
    </cfRule>
    <cfRule type="cellIs" dxfId="73" priority="19" stopIfTrue="1" operator="lessThan">
      <formula>4.95</formula>
    </cfRule>
  </conditionalFormatting>
  <conditionalFormatting sqref="Q1:U33 K1:L33">
    <cfRule type="cellIs" dxfId="72" priority="16" stopIfTrue="1" operator="lessThan">
      <formula>4.95</formula>
    </cfRule>
  </conditionalFormatting>
  <conditionalFormatting sqref="BH2:BI33 CD2:CE33 BS2:BT33 AW1:AZ1 BH1:BK1 CD1:CG1 BS1:BV1 AW2:AX33 AL2:AM33 AL1:AO1 S1:U1 AA2:AB33 AA1:AD1 M1:O1 L2:L33 R2:R33 DA1:DE1 DL1:DP1 DS1:DW1 DS2:DT33 DL2:DM33 DA2:DA33 ED1:EH1 ED2:ED33 EO1:ES1 EO2:EO33 EZ1:FD1 EZ2:EZ33 FK1:FO1 FK2:FK33 FV1:FZ1 FV2:FV33 GG1:GK1 GG2:GG33 GR1:GV1 GR2:GR33">
    <cfRule type="cellIs" dxfId="71" priority="15" operator="lessThan">
      <formula>3.95</formula>
    </cfRule>
  </conditionalFormatting>
  <conditionalFormatting sqref="BV1:BV33">
    <cfRule type="cellIs" dxfId="70" priority="14" operator="greaterThan">
      <formula>0</formula>
    </cfRule>
  </conditionalFormatting>
  <conditionalFormatting sqref="AO1:AO33 AD1:AD1048576 AZ1:AZ1048576 BK1:BK1048576 CG1:CG1048576 BV1:BV1048576">
    <cfRule type="cellIs" dxfId="69" priority="13" operator="lessThan">
      <formula>1</formula>
    </cfRule>
  </conditionalFormatting>
  <conditionalFormatting sqref="AL1:AM33 AA1:AB1048576 CD1:CE1048576 BS1:BT1048576 AW1:AX1048576 BH1:BI1048576 L2:L33 R2:R33">
    <cfRule type="cellIs" dxfId="68" priority="12" operator="lessThan">
      <formula>4</formula>
    </cfRule>
  </conditionalFormatting>
  <conditionalFormatting sqref="BI2:BI33 AX2:AX33 BT2:BT33 CE2:CE33 AB2:AB42 AM2:AM42 L2:L33 R2:R33">
    <cfRule type="cellIs" dxfId="67" priority="11" operator="lessThan">
      <formula>4</formula>
    </cfRule>
  </conditionalFormatting>
  <conditionalFormatting sqref="HO2:HP30 HZ2:IA30 HO1:HS1 HZ1:ID1">
    <cfRule type="cellIs" dxfId="66" priority="10" operator="lessThan">
      <formula>3.95</formula>
    </cfRule>
  </conditionalFormatting>
  <conditionalFormatting sqref="HZ2:IA30 HO2:HP30">
    <cfRule type="cellIs" dxfId="65" priority="9" operator="lessThan">
      <formula>4</formula>
    </cfRule>
  </conditionalFormatting>
  <conditionalFormatting sqref="IC1:IC30 HR1:HR30 HS1 ID1">
    <cfRule type="cellIs" dxfId="64" priority="4" operator="lessThan">
      <formula>0</formula>
    </cfRule>
    <cfRule type="cellIs" dxfId="63" priority="5" operator="lessThan">
      <formula>0</formula>
    </cfRule>
    <cfRule type="cellIs" dxfId="62" priority="6" operator="greaterThan">
      <formula>0</formula>
    </cfRule>
    <cfRule type="cellIs" dxfId="61" priority="7" operator="lessThan">
      <formula>0</formula>
    </cfRule>
    <cfRule type="cellIs" dxfId="60" priority="8" operator="greaterThan">
      <formula>0</formula>
    </cfRule>
  </conditionalFormatting>
  <conditionalFormatting sqref="IC2:IC30 HR2:HR30">
    <cfRule type="cellIs" dxfId="59" priority="1" operator="equal">
      <formula>0</formula>
    </cfRule>
    <cfRule type="cellIs" dxfId="58" priority="2" operator="equal">
      <formula>0</formula>
    </cfRule>
    <cfRule type="cellIs" dxfId="57" priority="3" operator="lessThan">
      <formula>0</formula>
    </cfRule>
  </conditionalFormatting>
  <pageMargins left="0.36" right="0.2" top="0.22" bottom="0.23" header="0.17" footer="0.17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4"/>
  <sheetViews>
    <sheetView workbookViewId="0">
      <selection activeCell="E7" sqref="E7"/>
    </sheetView>
  </sheetViews>
  <sheetFormatPr defaultRowHeight="17.25"/>
  <cols>
    <col min="1" max="1" width="7.5703125" style="4" customWidth="1"/>
    <col min="2" max="2" width="10.28515625" style="4" customWidth="1"/>
    <col min="3" max="3" width="14.85546875" style="4" customWidth="1"/>
    <col min="4" max="4" width="23.28515625" style="4" customWidth="1"/>
    <col min="5" max="5" width="14.85546875" style="4" customWidth="1"/>
    <col min="6" max="6" width="10.7109375" style="4" customWidth="1"/>
    <col min="7" max="7" width="14.28515625" style="4" customWidth="1"/>
    <col min="8" max="8" width="9.85546875" style="4" customWidth="1"/>
    <col min="9" max="10" width="32.42578125" style="4" customWidth="1"/>
    <col min="11" max="12" width="5.7109375" style="4" customWidth="1"/>
    <col min="13" max="13" width="5" style="4" customWidth="1"/>
    <col min="14" max="14" width="6" style="4" customWidth="1"/>
    <col min="15" max="15" width="5.7109375" style="4" customWidth="1"/>
    <col min="16" max="18" width="5.140625" style="4" customWidth="1"/>
    <col min="19" max="19" width="4.85546875" style="4" customWidth="1"/>
    <col min="20" max="20" width="5.5703125" style="4" customWidth="1"/>
    <col min="21" max="21" width="6.42578125" style="4" customWidth="1"/>
    <col min="22" max="22" width="5.140625" style="4" customWidth="1"/>
    <col min="23" max="33" width="5.85546875" style="4" customWidth="1"/>
    <col min="34" max="44" width="5.140625" style="4" customWidth="1"/>
    <col min="45" max="55" width="5.85546875" style="4" customWidth="1"/>
    <col min="56" max="88" width="5.42578125" style="4" customWidth="1"/>
    <col min="89" max="89" width="5.28515625" style="4" customWidth="1"/>
    <col min="90" max="91" width="7.7109375" style="4" customWidth="1"/>
    <col min="92" max="92" width="6.7109375" style="4" customWidth="1"/>
    <col min="93" max="93" width="5.28515625" style="4" customWidth="1"/>
    <col min="94" max="94" width="21.42578125" style="4" customWidth="1"/>
    <col min="95" max="95" width="4.85546875" style="90" customWidth="1"/>
    <col min="96" max="98" width="5.7109375" style="90" customWidth="1"/>
    <col min="99" max="99" width="5.28515625" style="90" customWidth="1"/>
    <col min="100" max="100" width="22.28515625" style="4" customWidth="1"/>
    <col min="101" max="16384" width="9.140625" style="4"/>
  </cols>
  <sheetData>
    <row r="1" spans="1:100" ht="171.75" customHeight="1">
      <c r="A1" s="1" t="s">
        <v>0</v>
      </c>
      <c r="B1" s="2" t="s">
        <v>2</v>
      </c>
      <c r="C1" s="2" t="s">
        <v>1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8</v>
      </c>
      <c r="I1" s="1" t="s">
        <v>16</v>
      </c>
      <c r="J1" s="1" t="s">
        <v>7</v>
      </c>
      <c r="K1" s="13" t="s">
        <v>17</v>
      </c>
      <c r="L1" s="13" t="s">
        <v>18</v>
      </c>
      <c r="M1" s="14" t="s">
        <v>19</v>
      </c>
      <c r="N1" s="15" t="s">
        <v>20</v>
      </c>
      <c r="O1" s="15" t="s">
        <v>21</v>
      </c>
      <c r="P1" s="16" t="s">
        <v>22</v>
      </c>
      <c r="Q1" s="17" t="s">
        <v>23</v>
      </c>
      <c r="R1" s="17" t="s">
        <v>24</v>
      </c>
      <c r="S1" s="14" t="s">
        <v>25</v>
      </c>
      <c r="T1" s="15" t="s">
        <v>26</v>
      </c>
      <c r="U1" s="15" t="s">
        <v>27</v>
      </c>
      <c r="V1" s="16" t="s">
        <v>28</v>
      </c>
      <c r="W1" s="18" t="s">
        <v>29</v>
      </c>
      <c r="X1" s="19" t="s">
        <v>30</v>
      </c>
      <c r="Y1" s="19" t="s">
        <v>31</v>
      </c>
      <c r="Z1" s="20" t="s">
        <v>32</v>
      </c>
      <c r="AA1" s="21" t="s">
        <v>33</v>
      </c>
      <c r="AB1" s="22" t="s">
        <v>34</v>
      </c>
      <c r="AC1" s="14" t="s">
        <v>35</v>
      </c>
      <c r="AD1" s="15" t="s">
        <v>36</v>
      </c>
      <c r="AE1" s="23" t="s">
        <v>37</v>
      </c>
      <c r="AF1" s="24" t="s">
        <v>38</v>
      </c>
      <c r="AG1" s="25" t="s">
        <v>39</v>
      </c>
      <c r="AH1" s="18" t="s">
        <v>29</v>
      </c>
      <c r="AI1" s="19" t="s">
        <v>40</v>
      </c>
      <c r="AJ1" s="19" t="s">
        <v>41</v>
      </c>
      <c r="AK1" s="20" t="s">
        <v>42</v>
      </c>
      <c r="AL1" s="21" t="s">
        <v>43</v>
      </c>
      <c r="AM1" s="22" t="s">
        <v>44</v>
      </c>
      <c r="AN1" s="14" t="s">
        <v>45</v>
      </c>
      <c r="AO1" s="15" t="s">
        <v>46</v>
      </c>
      <c r="AP1" s="26" t="s">
        <v>47</v>
      </c>
      <c r="AQ1" s="27" t="s">
        <v>48</v>
      </c>
      <c r="AR1" s="28" t="s">
        <v>49</v>
      </c>
      <c r="AS1" s="18" t="s">
        <v>29</v>
      </c>
      <c r="AT1" s="19" t="s">
        <v>252</v>
      </c>
      <c r="AU1" s="19" t="s">
        <v>253</v>
      </c>
      <c r="AV1" s="20" t="s">
        <v>254</v>
      </c>
      <c r="AW1" s="21" t="s">
        <v>245</v>
      </c>
      <c r="AX1" s="22" t="s">
        <v>246</v>
      </c>
      <c r="AY1" s="14" t="s">
        <v>247</v>
      </c>
      <c r="AZ1" s="15" t="s">
        <v>248</v>
      </c>
      <c r="BA1" s="23" t="s">
        <v>249</v>
      </c>
      <c r="BB1" s="24" t="s">
        <v>250</v>
      </c>
      <c r="BC1" s="29" t="s">
        <v>251</v>
      </c>
      <c r="BD1" s="18" t="s">
        <v>29</v>
      </c>
      <c r="BE1" s="19" t="s">
        <v>60</v>
      </c>
      <c r="BF1" s="19" t="s">
        <v>61</v>
      </c>
      <c r="BG1" s="20" t="s">
        <v>62</v>
      </c>
      <c r="BH1" s="21" t="s">
        <v>63</v>
      </c>
      <c r="BI1" s="22" t="s">
        <v>64</v>
      </c>
      <c r="BJ1" s="14" t="s">
        <v>65</v>
      </c>
      <c r="BK1" s="15" t="s">
        <v>66</v>
      </c>
      <c r="BL1" s="23" t="s">
        <v>67</v>
      </c>
      <c r="BM1" s="24" t="s">
        <v>68</v>
      </c>
      <c r="BN1" s="30" t="s">
        <v>69</v>
      </c>
      <c r="BO1" s="18" t="s">
        <v>29</v>
      </c>
      <c r="BP1" s="19" t="s">
        <v>70</v>
      </c>
      <c r="BQ1" s="19" t="s">
        <v>71</v>
      </c>
      <c r="BR1" s="20" t="s">
        <v>72</v>
      </c>
      <c r="BS1" s="21" t="s">
        <v>73</v>
      </c>
      <c r="BT1" s="22" t="s">
        <v>74</v>
      </c>
      <c r="BU1" s="14" t="s">
        <v>75</v>
      </c>
      <c r="BV1" s="15" t="s">
        <v>76</v>
      </c>
      <c r="BW1" s="26" t="s">
        <v>77</v>
      </c>
      <c r="BX1" s="24" t="s">
        <v>78</v>
      </c>
      <c r="BY1" s="31" t="s">
        <v>79</v>
      </c>
      <c r="BZ1" s="18" t="s">
        <v>29</v>
      </c>
      <c r="CA1" s="19" t="s">
        <v>80</v>
      </c>
      <c r="CB1" s="19" t="s">
        <v>81</v>
      </c>
      <c r="CC1" s="20" t="s">
        <v>82</v>
      </c>
      <c r="CD1" s="21" t="s">
        <v>83</v>
      </c>
      <c r="CE1" s="22" t="s">
        <v>84</v>
      </c>
      <c r="CF1" s="14" t="s">
        <v>85</v>
      </c>
      <c r="CG1" s="15" t="s">
        <v>86</v>
      </c>
      <c r="CH1" s="23" t="s">
        <v>87</v>
      </c>
      <c r="CI1" s="24" t="s">
        <v>88</v>
      </c>
      <c r="CJ1" s="29" t="s">
        <v>89</v>
      </c>
      <c r="CK1" s="32" t="s">
        <v>90</v>
      </c>
      <c r="CL1" s="33" t="s">
        <v>91</v>
      </c>
      <c r="CM1" s="33" t="s">
        <v>92</v>
      </c>
      <c r="CN1" s="33" t="s">
        <v>93</v>
      </c>
      <c r="CO1" s="34" t="s">
        <v>94</v>
      </c>
      <c r="CP1" s="35" t="s">
        <v>95</v>
      </c>
      <c r="CQ1" s="36" t="s">
        <v>96</v>
      </c>
      <c r="CR1" s="36" t="s">
        <v>97</v>
      </c>
      <c r="CS1" s="36" t="s">
        <v>98</v>
      </c>
      <c r="CT1" s="36" t="s">
        <v>99</v>
      </c>
      <c r="CU1" s="36" t="s">
        <v>100</v>
      </c>
      <c r="CV1" s="37" t="s">
        <v>101</v>
      </c>
    </row>
    <row r="2" spans="1:100" s="116" customFormat="1" ht="18">
      <c r="A2" s="5">
        <v>1</v>
      </c>
      <c r="B2" s="9" t="s">
        <v>11</v>
      </c>
      <c r="C2" s="10" t="s">
        <v>12</v>
      </c>
      <c r="D2" s="11" t="s">
        <v>13</v>
      </c>
      <c r="E2" s="12" t="s">
        <v>9</v>
      </c>
      <c r="F2" s="46"/>
      <c r="G2" s="47"/>
      <c r="H2" s="6"/>
      <c r="I2" s="48"/>
      <c r="J2" s="48"/>
      <c r="K2" s="98"/>
      <c r="L2" s="120" t="s">
        <v>255</v>
      </c>
      <c r="M2" s="51" t="s">
        <v>256</v>
      </c>
      <c r="N2" s="52">
        <v>0</v>
      </c>
      <c r="O2" s="53" t="s">
        <v>255</v>
      </c>
      <c r="P2" s="54">
        <v>2</v>
      </c>
      <c r="Q2" s="55"/>
      <c r="R2" s="67" t="s">
        <v>255</v>
      </c>
      <c r="S2" s="51" t="s">
        <v>256</v>
      </c>
      <c r="T2" s="52">
        <v>0</v>
      </c>
      <c r="U2" s="53" t="s">
        <v>255</v>
      </c>
      <c r="V2" s="54">
        <v>3</v>
      </c>
      <c r="W2" s="99"/>
      <c r="X2" s="103"/>
      <c r="Y2" s="104"/>
      <c r="Z2" s="66">
        <v>0</v>
      </c>
      <c r="AA2" s="67">
        <v>0</v>
      </c>
      <c r="AB2" s="67" t="s">
        <v>255</v>
      </c>
      <c r="AC2" s="51" t="s">
        <v>256</v>
      </c>
      <c r="AD2" s="60">
        <v>0</v>
      </c>
      <c r="AE2" s="53" t="s">
        <v>255</v>
      </c>
      <c r="AF2" s="61">
        <v>4</v>
      </c>
      <c r="AG2" s="62">
        <v>4</v>
      </c>
      <c r="AH2" s="99">
        <v>6</v>
      </c>
      <c r="AI2" s="103">
        <v>5</v>
      </c>
      <c r="AJ2" s="104"/>
      <c r="AK2" s="66">
        <v>5.4</v>
      </c>
      <c r="AL2" s="67">
        <v>5.4</v>
      </c>
      <c r="AM2" s="67" t="s">
        <v>257</v>
      </c>
      <c r="AN2" s="51" t="s">
        <v>258</v>
      </c>
      <c r="AO2" s="60">
        <v>1.5</v>
      </c>
      <c r="AP2" s="53" t="s">
        <v>259</v>
      </c>
      <c r="AQ2" s="63">
        <v>2</v>
      </c>
      <c r="AR2" s="64">
        <v>2</v>
      </c>
      <c r="AS2" s="99"/>
      <c r="AT2" s="103"/>
      <c r="AU2" s="104"/>
      <c r="AV2" s="66">
        <v>0</v>
      </c>
      <c r="AW2" s="67">
        <v>0</v>
      </c>
      <c r="AX2" s="67" t="s">
        <v>255</v>
      </c>
      <c r="AY2" s="51" t="s">
        <v>256</v>
      </c>
      <c r="AZ2" s="60">
        <v>0</v>
      </c>
      <c r="BA2" s="53" t="s">
        <v>255</v>
      </c>
      <c r="BB2" s="61">
        <v>3</v>
      </c>
      <c r="BC2" s="62">
        <v>3</v>
      </c>
      <c r="BD2" s="99"/>
      <c r="BE2" s="103"/>
      <c r="BF2" s="104"/>
      <c r="BG2" s="66">
        <v>0</v>
      </c>
      <c r="BH2" s="67">
        <v>0</v>
      </c>
      <c r="BI2" s="67" t="s">
        <v>255</v>
      </c>
      <c r="BJ2" s="51" t="s">
        <v>256</v>
      </c>
      <c r="BK2" s="60">
        <v>0</v>
      </c>
      <c r="BL2" s="53" t="s">
        <v>255</v>
      </c>
      <c r="BM2" s="61">
        <v>3</v>
      </c>
      <c r="BN2" s="62">
        <v>3</v>
      </c>
      <c r="BO2" s="99"/>
      <c r="BP2" s="103"/>
      <c r="BQ2" s="104"/>
      <c r="BR2" s="66">
        <v>0</v>
      </c>
      <c r="BS2" s="67">
        <v>0</v>
      </c>
      <c r="BT2" s="67" t="s">
        <v>255</v>
      </c>
      <c r="BU2" s="51" t="s">
        <v>256</v>
      </c>
      <c r="BV2" s="68">
        <v>0</v>
      </c>
      <c r="BW2" s="53" t="s">
        <v>255</v>
      </c>
      <c r="BX2" s="61">
        <v>2</v>
      </c>
      <c r="BY2" s="69">
        <v>2</v>
      </c>
      <c r="BZ2" s="99"/>
      <c r="CA2" s="103"/>
      <c r="CB2" s="104"/>
      <c r="CC2" s="105">
        <v>0</v>
      </c>
      <c r="CD2" s="67">
        <v>0</v>
      </c>
      <c r="CE2" s="67" t="s">
        <v>255</v>
      </c>
      <c r="CF2" s="51" t="s">
        <v>256</v>
      </c>
      <c r="CG2" s="60">
        <v>0</v>
      </c>
      <c r="CH2" s="53" t="s">
        <v>255</v>
      </c>
      <c r="CI2" s="61">
        <v>3</v>
      </c>
      <c r="CJ2" s="62">
        <v>3</v>
      </c>
      <c r="CK2" s="71">
        <f>AQ2+AF2+BB2+BM2+BX2+CI2</f>
        <v>17</v>
      </c>
      <c r="CL2" s="72">
        <f t="shared" ref="CL2:CL46" si="0">(AL2*AQ2+AA2*AF2+AW2*BB2+BH2*BM2+BS2*BX2+CD2*CI2)/CK2</f>
        <v>0.6352941176470589</v>
      </c>
      <c r="CM2" s="73" t="str">
        <f>TEXT(CL2,"0.00")</f>
        <v>0.64</v>
      </c>
      <c r="CN2" s="72">
        <f t="shared" ref="CN2:CN46" si="1">(AO2*AQ2+AD2*AF2+AZ2*BB2+BK2*BM2+BV2*BX2+CG2*CI2)/CK2</f>
        <v>0.17647058823529413</v>
      </c>
      <c r="CO2" s="73" t="str">
        <f>TEXT(CN2,"0.00")</f>
        <v>0.18</v>
      </c>
      <c r="CP2" s="74" t="str">
        <f>IF(AND(CN2&lt;0.8),"Cảnh báo KQHT","Lên lớp")</f>
        <v>Cảnh báo KQHT</v>
      </c>
      <c r="CQ2" s="74">
        <f t="shared" ref="CQ2:CQ46" si="2">CJ2+BY2+BN2+BC2+AG2+AR2</f>
        <v>17</v>
      </c>
      <c r="CR2" s="72">
        <f t="shared" ref="CR2:CR46" si="3">(AL2*AR2+AA2*AG2+AW2*BC2+BH2*BN2+BS2*BY2+CD2*CJ2)/CQ2</f>
        <v>0.6352941176470589</v>
      </c>
      <c r="CS2" s="74" t="str">
        <f>TEXT(CR2,"0.00")</f>
        <v>0.64</v>
      </c>
      <c r="CT2" s="75">
        <f t="shared" ref="CT2:CT46" si="4">(AO2*AR2+AD2*AG2+AZ2*BC2+BK2*BN2+BV2*BY2+CG2*CJ2)/CQ2</f>
        <v>0.17647058823529413</v>
      </c>
      <c r="CU2" s="74" t="str">
        <f>TEXT(CT2,"0.00")</f>
        <v>0.18</v>
      </c>
      <c r="CV2" s="7" t="str">
        <f t="shared" ref="CV2:CV4" si="5">IF(AND(CT2&lt;1.2),"Cảnh báo KQHT","Lên lớp")</f>
        <v>Cảnh báo KQHT</v>
      </c>
    </row>
    <row r="3" spans="1:100" s="115" customFormat="1" ht="18">
      <c r="A3" s="5">
        <v>2</v>
      </c>
      <c r="B3" s="9" t="s">
        <v>11</v>
      </c>
      <c r="C3" s="10" t="s">
        <v>14</v>
      </c>
      <c r="D3" s="11" t="s">
        <v>15</v>
      </c>
      <c r="E3" s="12" t="s">
        <v>10</v>
      </c>
      <c r="F3" s="87"/>
      <c r="G3" s="47"/>
      <c r="H3" s="6"/>
      <c r="I3" s="48"/>
      <c r="J3" s="48"/>
      <c r="K3" s="98"/>
      <c r="L3" s="120" t="s">
        <v>255</v>
      </c>
      <c r="M3" s="51" t="s">
        <v>256</v>
      </c>
      <c r="N3" s="52">
        <v>0</v>
      </c>
      <c r="O3" s="53" t="s">
        <v>255</v>
      </c>
      <c r="P3" s="54">
        <v>2</v>
      </c>
      <c r="Q3" s="55"/>
      <c r="R3" s="67" t="s">
        <v>255</v>
      </c>
      <c r="S3" s="51" t="s">
        <v>256</v>
      </c>
      <c r="T3" s="52">
        <v>0</v>
      </c>
      <c r="U3" s="53" t="s">
        <v>255</v>
      </c>
      <c r="V3" s="54">
        <v>3</v>
      </c>
      <c r="W3" s="99">
        <v>9.3000000000000007</v>
      </c>
      <c r="X3" s="103">
        <v>8</v>
      </c>
      <c r="Y3" s="104"/>
      <c r="Z3" s="66">
        <v>8.5</v>
      </c>
      <c r="AA3" s="67">
        <v>8.5</v>
      </c>
      <c r="AB3" s="67" t="s">
        <v>260</v>
      </c>
      <c r="AC3" s="51" t="s">
        <v>261</v>
      </c>
      <c r="AD3" s="60">
        <v>4</v>
      </c>
      <c r="AE3" s="53" t="s">
        <v>262</v>
      </c>
      <c r="AF3" s="61">
        <v>4</v>
      </c>
      <c r="AG3" s="62">
        <v>4</v>
      </c>
      <c r="AH3" s="99"/>
      <c r="AI3" s="103"/>
      <c r="AJ3" s="104"/>
      <c r="AK3" s="66">
        <v>0</v>
      </c>
      <c r="AL3" s="67">
        <v>0</v>
      </c>
      <c r="AM3" s="67" t="s">
        <v>255</v>
      </c>
      <c r="AN3" s="51" t="s">
        <v>256</v>
      </c>
      <c r="AO3" s="60">
        <v>0</v>
      </c>
      <c r="AP3" s="53" t="s">
        <v>255</v>
      </c>
      <c r="AQ3" s="63">
        <v>2</v>
      </c>
      <c r="AR3" s="64">
        <v>2</v>
      </c>
      <c r="AS3" s="99"/>
      <c r="AT3" s="103"/>
      <c r="AU3" s="104"/>
      <c r="AV3" s="66">
        <v>0</v>
      </c>
      <c r="AW3" s="67">
        <v>0</v>
      </c>
      <c r="AX3" s="67" t="s">
        <v>255</v>
      </c>
      <c r="AY3" s="51" t="s">
        <v>256</v>
      </c>
      <c r="AZ3" s="60">
        <v>0</v>
      </c>
      <c r="BA3" s="53" t="s">
        <v>255</v>
      </c>
      <c r="BB3" s="61">
        <v>3</v>
      </c>
      <c r="BC3" s="62">
        <v>3</v>
      </c>
      <c r="BD3" s="99">
        <v>7.2</v>
      </c>
      <c r="BE3" s="103">
        <v>0</v>
      </c>
      <c r="BF3" s="104">
        <v>9</v>
      </c>
      <c r="BG3" s="66">
        <v>2.9</v>
      </c>
      <c r="BH3" s="67">
        <v>8.3000000000000007</v>
      </c>
      <c r="BI3" s="67" t="s">
        <v>263</v>
      </c>
      <c r="BJ3" s="51" t="s">
        <v>264</v>
      </c>
      <c r="BK3" s="60">
        <v>3.5</v>
      </c>
      <c r="BL3" s="53" t="s">
        <v>265</v>
      </c>
      <c r="BM3" s="61">
        <v>3</v>
      </c>
      <c r="BN3" s="62">
        <v>3</v>
      </c>
      <c r="BO3" s="99"/>
      <c r="BP3" s="103"/>
      <c r="BQ3" s="104"/>
      <c r="BR3" s="66">
        <v>0</v>
      </c>
      <c r="BS3" s="67">
        <v>0</v>
      </c>
      <c r="BT3" s="67" t="s">
        <v>255</v>
      </c>
      <c r="BU3" s="51" t="s">
        <v>256</v>
      </c>
      <c r="BV3" s="68">
        <v>0</v>
      </c>
      <c r="BW3" s="53" t="s">
        <v>255</v>
      </c>
      <c r="BX3" s="61">
        <v>2</v>
      </c>
      <c r="BY3" s="69">
        <v>2</v>
      </c>
      <c r="BZ3" s="99"/>
      <c r="CA3" s="103"/>
      <c r="CB3" s="104"/>
      <c r="CC3" s="105">
        <v>0</v>
      </c>
      <c r="CD3" s="67">
        <v>0</v>
      </c>
      <c r="CE3" s="67" t="s">
        <v>255</v>
      </c>
      <c r="CF3" s="51" t="s">
        <v>256</v>
      </c>
      <c r="CG3" s="60">
        <v>0</v>
      </c>
      <c r="CH3" s="53" t="s">
        <v>255</v>
      </c>
      <c r="CI3" s="61">
        <v>3</v>
      </c>
      <c r="CJ3" s="62">
        <v>3</v>
      </c>
      <c r="CK3" s="71">
        <f t="shared" ref="CK3:CK46" si="6">AQ3+BB3+BM3+BX3+CI3+AF3</f>
        <v>17</v>
      </c>
      <c r="CL3" s="72">
        <f t="shared" si="0"/>
        <v>3.4647058823529413</v>
      </c>
      <c r="CM3" s="73" t="str">
        <f t="shared" ref="CM3:CM46" si="7">TEXT(CL3,"0.00")</f>
        <v>3.46</v>
      </c>
      <c r="CN3" s="72">
        <f t="shared" si="1"/>
        <v>1.5588235294117647</v>
      </c>
      <c r="CO3" s="73" t="str">
        <f t="shared" ref="CO3:CO46" si="8">TEXT(CN3,"0.00")</f>
        <v>1.56</v>
      </c>
      <c r="CP3" s="7" t="str">
        <f>IF(AND(CN3&lt;0.8),"Cảnh báo KQHT","Lên lớp")</f>
        <v>Lên lớp</v>
      </c>
      <c r="CQ3" s="7">
        <f t="shared" si="2"/>
        <v>17</v>
      </c>
      <c r="CR3" s="72">
        <f t="shared" si="3"/>
        <v>3.4647058823529413</v>
      </c>
      <c r="CS3" s="74" t="str">
        <f t="shared" ref="CS3:CS46" si="9">TEXT(CR3,"0.00")</f>
        <v>3.46</v>
      </c>
      <c r="CT3" s="72">
        <f t="shared" si="4"/>
        <v>1.5588235294117647</v>
      </c>
      <c r="CU3" s="74" t="str">
        <f t="shared" ref="CU3:CU46" si="10">TEXT(CT3,"0.00")</f>
        <v>1.56</v>
      </c>
      <c r="CV3" s="7" t="str">
        <f t="shared" si="5"/>
        <v>Lên lớp</v>
      </c>
    </row>
    <row r="4" spans="1:100" s="115" customFormat="1" ht="18">
      <c r="A4" s="5">
        <v>3</v>
      </c>
      <c r="B4" s="9" t="s">
        <v>11</v>
      </c>
      <c r="C4" s="10" t="s">
        <v>209</v>
      </c>
      <c r="D4" s="11" t="s">
        <v>210</v>
      </c>
      <c r="E4" s="12" t="s">
        <v>211</v>
      </c>
      <c r="F4" s="87"/>
      <c r="G4" s="47"/>
      <c r="H4" s="6"/>
      <c r="I4" s="48"/>
      <c r="J4" s="48"/>
      <c r="K4" s="98"/>
      <c r="L4" s="120" t="s">
        <v>255</v>
      </c>
      <c r="M4" s="51" t="s">
        <v>256</v>
      </c>
      <c r="N4" s="52">
        <v>0</v>
      </c>
      <c r="O4" s="53" t="s">
        <v>255</v>
      </c>
      <c r="P4" s="54">
        <v>2</v>
      </c>
      <c r="Q4" s="94"/>
      <c r="R4" s="67" t="s">
        <v>255</v>
      </c>
      <c r="S4" s="51" t="s">
        <v>256</v>
      </c>
      <c r="T4" s="52">
        <v>0</v>
      </c>
      <c r="U4" s="53" t="s">
        <v>255</v>
      </c>
      <c r="V4" s="54">
        <v>3</v>
      </c>
      <c r="W4" s="99"/>
      <c r="X4" s="103"/>
      <c r="Y4" s="104"/>
      <c r="Z4" s="66">
        <v>0</v>
      </c>
      <c r="AA4" s="67">
        <v>0</v>
      </c>
      <c r="AB4" s="67" t="s">
        <v>255</v>
      </c>
      <c r="AC4" s="51" t="s">
        <v>256</v>
      </c>
      <c r="AD4" s="60">
        <v>0</v>
      </c>
      <c r="AE4" s="53" t="s">
        <v>255</v>
      </c>
      <c r="AF4" s="61">
        <v>4</v>
      </c>
      <c r="AG4" s="62">
        <v>4</v>
      </c>
      <c r="AH4" s="99">
        <v>6.3</v>
      </c>
      <c r="AI4" s="103">
        <v>6</v>
      </c>
      <c r="AJ4" s="104"/>
      <c r="AK4" s="66">
        <v>6.1</v>
      </c>
      <c r="AL4" s="67">
        <v>6.1</v>
      </c>
      <c r="AM4" s="67" t="s">
        <v>266</v>
      </c>
      <c r="AN4" s="51" t="s">
        <v>267</v>
      </c>
      <c r="AO4" s="60">
        <v>2</v>
      </c>
      <c r="AP4" s="53" t="s">
        <v>268</v>
      </c>
      <c r="AQ4" s="63">
        <v>2</v>
      </c>
      <c r="AR4" s="64">
        <v>2</v>
      </c>
      <c r="AS4" s="99"/>
      <c r="AT4" s="103"/>
      <c r="AU4" s="104"/>
      <c r="AV4" s="66">
        <v>0</v>
      </c>
      <c r="AW4" s="67">
        <v>0</v>
      </c>
      <c r="AX4" s="67" t="s">
        <v>255</v>
      </c>
      <c r="AY4" s="51" t="s">
        <v>256</v>
      </c>
      <c r="AZ4" s="60">
        <v>0</v>
      </c>
      <c r="BA4" s="53" t="s">
        <v>255</v>
      </c>
      <c r="BB4" s="61">
        <v>3</v>
      </c>
      <c r="BC4" s="62">
        <v>3</v>
      </c>
      <c r="BD4" s="99">
        <v>5.4</v>
      </c>
      <c r="BE4" s="103">
        <v>0</v>
      </c>
      <c r="BF4" s="104">
        <v>0</v>
      </c>
      <c r="BG4" s="66">
        <v>2.2000000000000002</v>
      </c>
      <c r="BH4" s="67">
        <v>2.2000000000000002</v>
      </c>
      <c r="BI4" s="67" t="s">
        <v>269</v>
      </c>
      <c r="BJ4" s="51" t="s">
        <v>256</v>
      </c>
      <c r="BK4" s="60">
        <v>0</v>
      </c>
      <c r="BL4" s="53" t="s">
        <v>255</v>
      </c>
      <c r="BM4" s="61">
        <v>3</v>
      </c>
      <c r="BN4" s="62">
        <v>3</v>
      </c>
      <c r="BO4" s="99"/>
      <c r="BP4" s="103"/>
      <c r="BQ4" s="104"/>
      <c r="BR4" s="66">
        <v>0</v>
      </c>
      <c r="BS4" s="67">
        <v>0</v>
      </c>
      <c r="BT4" s="67" t="s">
        <v>255</v>
      </c>
      <c r="BU4" s="51" t="s">
        <v>256</v>
      </c>
      <c r="BV4" s="68">
        <v>0</v>
      </c>
      <c r="BW4" s="53" t="s">
        <v>255</v>
      </c>
      <c r="BX4" s="61">
        <v>2</v>
      </c>
      <c r="BY4" s="69">
        <v>2</v>
      </c>
      <c r="BZ4" s="99"/>
      <c r="CA4" s="103"/>
      <c r="CB4" s="104"/>
      <c r="CC4" s="105">
        <v>0</v>
      </c>
      <c r="CD4" s="67">
        <v>0</v>
      </c>
      <c r="CE4" s="67" t="s">
        <v>255</v>
      </c>
      <c r="CF4" s="51" t="s">
        <v>256</v>
      </c>
      <c r="CG4" s="60">
        <v>0</v>
      </c>
      <c r="CH4" s="53" t="s">
        <v>255</v>
      </c>
      <c r="CI4" s="61">
        <v>3</v>
      </c>
      <c r="CJ4" s="62">
        <v>3</v>
      </c>
      <c r="CK4" s="71">
        <f t="shared" si="6"/>
        <v>17</v>
      </c>
      <c r="CL4" s="72">
        <f t="shared" si="0"/>
        <v>1.1058823529411765</v>
      </c>
      <c r="CM4" s="73" t="str">
        <f t="shared" si="7"/>
        <v>1.11</v>
      </c>
      <c r="CN4" s="72">
        <f t="shared" si="1"/>
        <v>0.23529411764705882</v>
      </c>
      <c r="CO4" s="73" t="str">
        <f t="shared" si="8"/>
        <v>0.24</v>
      </c>
      <c r="CP4" s="7" t="str">
        <f t="shared" ref="CP4:CP46" si="11">IF(AND(CN4&lt;0.8),"Cảnh báo KQHT","Lên lớp")</f>
        <v>Cảnh báo KQHT</v>
      </c>
      <c r="CQ4" s="7">
        <f t="shared" si="2"/>
        <v>17</v>
      </c>
      <c r="CR4" s="72">
        <f t="shared" si="3"/>
        <v>1.1058823529411765</v>
      </c>
      <c r="CS4" s="74" t="str">
        <f t="shared" si="9"/>
        <v>1.11</v>
      </c>
      <c r="CT4" s="72">
        <f t="shared" si="4"/>
        <v>0.23529411764705882</v>
      </c>
      <c r="CU4" s="74" t="str">
        <f t="shared" si="10"/>
        <v>0.24</v>
      </c>
      <c r="CV4" s="7" t="str">
        <f t="shared" si="5"/>
        <v>Cảnh báo KQHT</v>
      </c>
    </row>
    <row r="5" spans="1:100" s="115" customFormat="1" ht="18">
      <c r="A5" s="5">
        <v>4</v>
      </c>
      <c r="B5" s="9" t="s">
        <v>11</v>
      </c>
      <c r="C5" s="10" t="s">
        <v>212</v>
      </c>
      <c r="D5" s="11" t="s">
        <v>213</v>
      </c>
      <c r="E5" s="12" t="s">
        <v>214</v>
      </c>
      <c r="F5" s="87"/>
      <c r="G5" s="47"/>
      <c r="H5" s="6"/>
      <c r="I5" s="48"/>
      <c r="J5" s="48"/>
      <c r="K5" s="98"/>
      <c r="L5" s="120" t="s">
        <v>255</v>
      </c>
      <c r="M5" s="51" t="s">
        <v>256</v>
      </c>
      <c r="N5" s="52">
        <v>0</v>
      </c>
      <c r="O5" s="53" t="s">
        <v>255</v>
      </c>
      <c r="P5" s="54">
        <v>2</v>
      </c>
      <c r="Q5" s="94"/>
      <c r="R5" s="67" t="s">
        <v>255</v>
      </c>
      <c r="S5" s="51" t="s">
        <v>256</v>
      </c>
      <c r="T5" s="52">
        <v>0</v>
      </c>
      <c r="U5" s="53" t="s">
        <v>255</v>
      </c>
      <c r="V5" s="54">
        <v>3</v>
      </c>
      <c r="W5" s="99"/>
      <c r="X5" s="103"/>
      <c r="Y5" s="104"/>
      <c r="Z5" s="66">
        <v>0</v>
      </c>
      <c r="AA5" s="67">
        <v>0</v>
      </c>
      <c r="AB5" s="67" t="s">
        <v>255</v>
      </c>
      <c r="AC5" s="51" t="s">
        <v>256</v>
      </c>
      <c r="AD5" s="60">
        <v>0</v>
      </c>
      <c r="AE5" s="53" t="s">
        <v>255</v>
      </c>
      <c r="AF5" s="61">
        <v>4</v>
      </c>
      <c r="AG5" s="62">
        <v>4</v>
      </c>
      <c r="AH5" s="99"/>
      <c r="AI5" s="103"/>
      <c r="AJ5" s="104"/>
      <c r="AK5" s="66">
        <v>0</v>
      </c>
      <c r="AL5" s="67">
        <v>0</v>
      </c>
      <c r="AM5" s="67" t="s">
        <v>255</v>
      </c>
      <c r="AN5" s="51" t="s">
        <v>256</v>
      </c>
      <c r="AO5" s="60">
        <v>0</v>
      </c>
      <c r="AP5" s="53" t="s">
        <v>255</v>
      </c>
      <c r="AQ5" s="63">
        <v>2</v>
      </c>
      <c r="AR5" s="64">
        <v>2</v>
      </c>
      <c r="AS5" s="99"/>
      <c r="AT5" s="103"/>
      <c r="AU5" s="104"/>
      <c r="AV5" s="66">
        <v>0</v>
      </c>
      <c r="AW5" s="67">
        <v>0</v>
      </c>
      <c r="AX5" s="67" t="s">
        <v>255</v>
      </c>
      <c r="AY5" s="51" t="s">
        <v>256</v>
      </c>
      <c r="AZ5" s="60">
        <v>0</v>
      </c>
      <c r="BA5" s="53" t="s">
        <v>255</v>
      </c>
      <c r="BB5" s="61">
        <v>3</v>
      </c>
      <c r="BC5" s="62">
        <v>3</v>
      </c>
      <c r="BD5" s="99"/>
      <c r="BE5" s="103"/>
      <c r="BF5" s="104"/>
      <c r="BG5" s="66">
        <v>0</v>
      </c>
      <c r="BH5" s="67">
        <v>0</v>
      </c>
      <c r="BI5" s="67" t="s">
        <v>255</v>
      </c>
      <c r="BJ5" s="51" t="s">
        <v>256</v>
      </c>
      <c r="BK5" s="60">
        <v>0</v>
      </c>
      <c r="BL5" s="53" t="s">
        <v>255</v>
      </c>
      <c r="BM5" s="61">
        <v>3</v>
      </c>
      <c r="BN5" s="62">
        <v>3</v>
      </c>
      <c r="BO5" s="99"/>
      <c r="BP5" s="103"/>
      <c r="BQ5" s="104"/>
      <c r="BR5" s="66">
        <v>0</v>
      </c>
      <c r="BS5" s="67">
        <v>0</v>
      </c>
      <c r="BT5" s="67" t="s">
        <v>255</v>
      </c>
      <c r="BU5" s="51" t="s">
        <v>256</v>
      </c>
      <c r="BV5" s="68">
        <v>0</v>
      </c>
      <c r="BW5" s="53" t="s">
        <v>255</v>
      </c>
      <c r="BX5" s="61">
        <v>2</v>
      </c>
      <c r="BY5" s="69">
        <v>2</v>
      </c>
      <c r="BZ5" s="99"/>
      <c r="CA5" s="103"/>
      <c r="CB5" s="104"/>
      <c r="CC5" s="105">
        <v>0</v>
      </c>
      <c r="CD5" s="67">
        <v>0</v>
      </c>
      <c r="CE5" s="67" t="s">
        <v>255</v>
      </c>
      <c r="CF5" s="51" t="s">
        <v>256</v>
      </c>
      <c r="CG5" s="60">
        <v>0</v>
      </c>
      <c r="CH5" s="53" t="s">
        <v>255</v>
      </c>
      <c r="CI5" s="61">
        <v>3</v>
      </c>
      <c r="CJ5" s="62">
        <v>3</v>
      </c>
      <c r="CK5" s="71">
        <f t="shared" si="6"/>
        <v>17</v>
      </c>
      <c r="CL5" s="72">
        <f t="shared" si="0"/>
        <v>0</v>
      </c>
      <c r="CM5" s="73" t="str">
        <f t="shared" si="7"/>
        <v>0.00</v>
      </c>
      <c r="CN5" s="72">
        <f t="shared" si="1"/>
        <v>0</v>
      </c>
      <c r="CO5" s="73" t="str">
        <f t="shared" si="8"/>
        <v>0.00</v>
      </c>
      <c r="CP5" s="7" t="str">
        <f t="shared" si="11"/>
        <v>Cảnh báo KQHT</v>
      </c>
      <c r="CQ5" s="7">
        <f t="shared" si="2"/>
        <v>17</v>
      </c>
      <c r="CR5" s="72">
        <f t="shared" si="3"/>
        <v>0</v>
      </c>
      <c r="CS5" s="74" t="str">
        <f t="shared" si="9"/>
        <v>0.00</v>
      </c>
      <c r="CT5" s="72">
        <f t="shared" si="4"/>
        <v>0</v>
      </c>
      <c r="CU5" s="74" t="str">
        <f t="shared" si="10"/>
        <v>0.00</v>
      </c>
      <c r="CV5" s="7" t="str">
        <f>IF(AND(CT5&lt;1.2),"Cảnh báo KQHT","Lên lớp")</f>
        <v>Cảnh báo KQHT</v>
      </c>
    </row>
    <row r="6" spans="1:100" s="115" customFormat="1" ht="18">
      <c r="A6" s="5">
        <v>5</v>
      </c>
      <c r="B6" s="9" t="s">
        <v>11</v>
      </c>
      <c r="C6" s="10" t="s">
        <v>215</v>
      </c>
      <c r="D6" s="11" t="s">
        <v>216</v>
      </c>
      <c r="E6" s="12" t="s">
        <v>207</v>
      </c>
      <c r="F6" s="8"/>
      <c r="G6" s="47"/>
      <c r="H6" s="6"/>
      <c r="I6" s="48"/>
      <c r="J6" s="48"/>
      <c r="K6" s="98"/>
      <c r="L6" s="120" t="s">
        <v>255</v>
      </c>
      <c r="M6" s="51" t="s">
        <v>256</v>
      </c>
      <c r="N6" s="52">
        <v>0</v>
      </c>
      <c r="O6" s="53" t="s">
        <v>255</v>
      </c>
      <c r="P6" s="54">
        <v>2</v>
      </c>
      <c r="Q6" s="94"/>
      <c r="R6" s="67" t="s">
        <v>255</v>
      </c>
      <c r="S6" s="51" t="s">
        <v>256</v>
      </c>
      <c r="T6" s="52">
        <v>0</v>
      </c>
      <c r="U6" s="53" t="s">
        <v>255</v>
      </c>
      <c r="V6" s="54">
        <v>3</v>
      </c>
      <c r="W6" s="99"/>
      <c r="X6" s="103"/>
      <c r="Y6" s="104"/>
      <c r="Z6" s="66">
        <v>0</v>
      </c>
      <c r="AA6" s="67">
        <v>0</v>
      </c>
      <c r="AB6" s="67" t="s">
        <v>255</v>
      </c>
      <c r="AC6" s="51" t="s">
        <v>256</v>
      </c>
      <c r="AD6" s="60">
        <v>0</v>
      </c>
      <c r="AE6" s="53" t="s">
        <v>255</v>
      </c>
      <c r="AF6" s="61">
        <v>4</v>
      </c>
      <c r="AG6" s="62">
        <v>4</v>
      </c>
      <c r="AH6" s="99"/>
      <c r="AI6" s="103"/>
      <c r="AJ6" s="104"/>
      <c r="AK6" s="66">
        <v>0</v>
      </c>
      <c r="AL6" s="67">
        <v>0</v>
      </c>
      <c r="AM6" s="67" t="s">
        <v>255</v>
      </c>
      <c r="AN6" s="51" t="s">
        <v>256</v>
      </c>
      <c r="AO6" s="60">
        <v>0</v>
      </c>
      <c r="AP6" s="53" t="s">
        <v>255</v>
      </c>
      <c r="AQ6" s="63">
        <v>2</v>
      </c>
      <c r="AR6" s="64">
        <v>2</v>
      </c>
      <c r="AS6" s="99"/>
      <c r="AT6" s="103"/>
      <c r="AU6" s="104"/>
      <c r="AV6" s="66">
        <v>0</v>
      </c>
      <c r="AW6" s="67">
        <v>0</v>
      </c>
      <c r="AX6" s="67" t="s">
        <v>255</v>
      </c>
      <c r="AY6" s="51" t="s">
        <v>256</v>
      </c>
      <c r="AZ6" s="60">
        <v>0</v>
      </c>
      <c r="BA6" s="53" t="s">
        <v>255</v>
      </c>
      <c r="BB6" s="61">
        <v>3</v>
      </c>
      <c r="BC6" s="62">
        <v>3</v>
      </c>
      <c r="BD6" s="99"/>
      <c r="BE6" s="103"/>
      <c r="BF6" s="104"/>
      <c r="BG6" s="66">
        <v>0</v>
      </c>
      <c r="BH6" s="67">
        <v>0</v>
      </c>
      <c r="BI6" s="67" t="s">
        <v>255</v>
      </c>
      <c r="BJ6" s="51" t="s">
        <v>256</v>
      </c>
      <c r="BK6" s="60">
        <v>0</v>
      </c>
      <c r="BL6" s="53" t="s">
        <v>255</v>
      </c>
      <c r="BM6" s="61">
        <v>3</v>
      </c>
      <c r="BN6" s="62">
        <v>3</v>
      </c>
      <c r="BO6" s="99"/>
      <c r="BP6" s="103"/>
      <c r="BQ6" s="104"/>
      <c r="BR6" s="66">
        <v>0</v>
      </c>
      <c r="BS6" s="67">
        <v>0</v>
      </c>
      <c r="BT6" s="67" t="s">
        <v>255</v>
      </c>
      <c r="BU6" s="51" t="s">
        <v>256</v>
      </c>
      <c r="BV6" s="68">
        <v>0</v>
      </c>
      <c r="BW6" s="53" t="s">
        <v>255</v>
      </c>
      <c r="BX6" s="61">
        <v>2</v>
      </c>
      <c r="BY6" s="69">
        <v>2</v>
      </c>
      <c r="BZ6" s="99"/>
      <c r="CA6" s="103"/>
      <c r="CB6" s="104"/>
      <c r="CC6" s="105">
        <v>0</v>
      </c>
      <c r="CD6" s="67">
        <v>0</v>
      </c>
      <c r="CE6" s="67" t="s">
        <v>255</v>
      </c>
      <c r="CF6" s="51" t="s">
        <v>256</v>
      </c>
      <c r="CG6" s="60">
        <v>0</v>
      </c>
      <c r="CH6" s="53" t="s">
        <v>255</v>
      </c>
      <c r="CI6" s="61">
        <v>3</v>
      </c>
      <c r="CJ6" s="62">
        <v>3</v>
      </c>
      <c r="CK6" s="71">
        <f t="shared" si="6"/>
        <v>17</v>
      </c>
      <c r="CL6" s="72">
        <f t="shared" si="0"/>
        <v>0</v>
      </c>
      <c r="CM6" s="73" t="str">
        <f t="shared" si="7"/>
        <v>0.00</v>
      </c>
      <c r="CN6" s="72">
        <f t="shared" si="1"/>
        <v>0</v>
      </c>
      <c r="CO6" s="73" t="str">
        <f t="shared" si="8"/>
        <v>0.00</v>
      </c>
      <c r="CP6" s="7" t="str">
        <f t="shared" si="11"/>
        <v>Cảnh báo KQHT</v>
      </c>
      <c r="CQ6" s="7">
        <f t="shared" si="2"/>
        <v>17</v>
      </c>
      <c r="CR6" s="72">
        <f t="shared" si="3"/>
        <v>0</v>
      </c>
      <c r="CS6" s="74" t="str">
        <f t="shared" si="9"/>
        <v>0.00</v>
      </c>
      <c r="CT6" s="72">
        <f t="shared" si="4"/>
        <v>0</v>
      </c>
      <c r="CU6" s="74" t="str">
        <f t="shared" si="10"/>
        <v>0.00</v>
      </c>
      <c r="CV6" s="7" t="str">
        <f t="shared" ref="CV6:CV46" si="12">IF(AND(CT6&lt;1.2),"Cảnh báo KQHT","Lên lớp")</f>
        <v>Cảnh báo KQHT</v>
      </c>
    </row>
    <row r="7" spans="1:100" s="115" customFormat="1" ht="18">
      <c r="A7" s="5">
        <v>6</v>
      </c>
      <c r="B7" s="9" t="s">
        <v>11</v>
      </c>
      <c r="C7" s="10" t="s">
        <v>217</v>
      </c>
      <c r="D7" s="11" t="s">
        <v>208</v>
      </c>
      <c r="E7" s="12" t="s">
        <v>218</v>
      </c>
      <c r="F7" s="8"/>
      <c r="G7" s="47"/>
      <c r="H7" s="6"/>
      <c r="I7" s="48"/>
      <c r="J7" s="48"/>
      <c r="K7" s="98"/>
      <c r="L7" s="120" t="s">
        <v>255</v>
      </c>
      <c r="M7" s="51" t="s">
        <v>256</v>
      </c>
      <c r="N7" s="52">
        <v>0</v>
      </c>
      <c r="O7" s="53" t="s">
        <v>255</v>
      </c>
      <c r="P7" s="54">
        <v>2</v>
      </c>
      <c r="Q7" s="94"/>
      <c r="R7" s="67" t="s">
        <v>255</v>
      </c>
      <c r="S7" s="51" t="s">
        <v>256</v>
      </c>
      <c r="T7" s="52">
        <v>0</v>
      </c>
      <c r="U7" s="53" t="s">
        <v>255</v>
      </c>
      <c r="V7" s="54">
        <v>3</v>
      </c>
      <c r="W7" s="99"/>
      <c r="X7" s="103"/>
      <c r="Y7" s="104"/>
      <c r="Z7" s="66">
        <v>0</v>
      </c>
      <c r="AA7" s="67">
        <v>0</v>
      </c>
      <c r="AB7" s="67" t="s">
        <v>255</v>
      </c>
      <c r="AC7" s="51" t="s">
        <v>256</v>
      </c>
      <c r="AD7" s="60">
        <v>0</v>
      </c>
      <c r="AE7" s="53" t="s">
        <v>255</v>
      </c>
      <c r="AF7" s="61">
        <v>4</v>
      </c>
      <c r="AG7" s="62">
        <v>4</v>
      </c>
      <c r="AH7" s="99"/>
      <c r="AI7" s="103"/>
      <c r="AJ7" s="104"/>
      <c r="AK7" s="66">
        <v>0</v>
      </c>
      <c r="AL7" s="67">
        <v>0</v>
      </c>
      <c r="AM7" s="67" t="s">
        <v>255</v>
      </c>
      <c r="AN7" s="51" t="s">
        <v>256</v>
      </c>
      <c r="AO7" s="60">
        <v>0</v>
      </c>
      <c r="AP7" s="53" t="s">
        <v>255</v>
      </c>
      <c r="AQ7" s="63">
        <v>2</v>
      </c>
      <c r="AR7" s="64">
        <v>2</v>
      </c>
      <c r="AS7" s="99"/>
      <c r="AT7" s="103"/>
      <c r="AU7" s="104"/>
      <c r="AV7" s="66">
        <v>0</v>
      </c>
      <c r="AW7" s="67">
        <v>0</v>
      </c>
      <c r="AX7" s="67" t="s">
        <v>255</v>
      </c>
      <c r="AY7" s="51" t="s">
        <v>256</v>
      </c>
      <c r="AZ7" s="60">
        <v>0</v>
      </c>
      <c r="BA7" s="53" t="s">
        <v>255</v>
      </c>
      <c r="BB7" s="61">
        <v>3</v>
      </c>
      <c r="BC7" s="62">
        <v>3</v>
      </c>
      <c r="BD7" s="99"/>
      <c r="BE7" s="103"/>
      <c r="BF7" s="104"/>
      <c r="BG7" s="66">
        <v>0</v>
      </c>
      <c r="BH7" s="67">
        <v>0</v>
      </c>
      <c r="BI7" s="67" t="s">
        <v>255</v>
      </c>
      <c r="BJ7" s="51" t="s">
        <v>256</v>
      </c>
      <c r="BK7" s="60">
        <v>0</v>
      </c>
      <c r="BL7" s="53" t="s">
        <v>255</v>
      </c>
      <c r="BM7" s="61">
        <v>3</v>
      </c>
      <c r="BN7" s="62">
        <v>3</v>
      </c>
      <c r="BO7" s="99"/>
      <c r="BP7" s="103"/>
      <c r="BQ7" s="104"/>
      <c r="BR7" s="66">
        <v>0</v>
      </c>
      <c r="BS7" s="67">
        <v>0</v>
      </c>
      <c r="BT7" s="67" t="s">
        <v>255</v>
      </c>
      <c r="BU7" s="51" t="s">
        <v>256</v>
      </c>
      <c r="BV7" s="68">
        <v>0</v>
      </c>
      <c r="BW7" s="53" t="s">
        <v>255</v>
      </c>
      <c r="BX7" s="61">
        <v>2</v>
      </c>
      <c r="BY7" s="69">
        <v>2</v>
      </c>
      <c r="BZ7" s="99"/>
      <c r="CA7" s="103"/>
      <c r="CB7" s="104"/>
      <c r="CC7" s="105">
        <v>0</v>
      </c>
      <c r="CD7" s="67">
        <v>0</v>
      </c>
      <c r="CE7" s="67" t="s">
        <v>255</v>
      </c>
      <c r="CF7" s="51" t="s">
        <v>256</v>
      </c>
      <c r="CG7" s="60">
        <v>0</v>
      </c>
      <c r="CH7" s="53" t="s">
        <v>255</v>
      </c>
      <c r="CI7" s="61">
        <v>3</v>
      </c>
      <c r="CJ7" s="62">
        <v>3</v>
      </c>
      <c r="CK7" s="71">
        <f t="shared" si="6"/>
        <v>17</v>
      </c>
      <c r="CL7" s="72">
        <f t="shared" si="0"/>
        <v>0</v>
      </c>
      <c r="CM7" s="73" t="str">
        <f t="shared" si="7"/>
        <v>0.00</v>
      </c>
      <c r="CN7" s="72">
        <f t="shared" si="1"/>
        <v>0</v>
      </c>
      <c r="CO7" s="73" t="str">
        <f t="shared" si="8"/>
        <v>0.00</v>
      </c>
      <c r="CP7" s="7" t="str">
        <f t="shared" si="11"/>
        <v>Cảnh báo KQHT</v>
      </c>
      <c r="CQ7" s="7">
        <f t="shared" si="2"/>
        <v>17</v>
      </c>
      <c r="CR7" s="72">
        <f t="shared" si="3"/>
        <v>0</v>
      </c>
      <c r="CS7" s="74" t="str">
        <f t="shared" si="9"/>
        <v>0.00</v>
      </c>
      <c r="CT7" s="72">
        <f t="shared" si="4"/>
        <v>0</v>
      </c>
      <c r="CU7" s="74" t="str">
        <f t="shared" si="10"/>
        <v>0.00</v>
      </c>
      <c r="CV7" s="7" t="str">
        <f t="shared" si="12"/>
        <v>Cảnh báo KQHT</v>
      </c>
    </row>
    <row r="8" spans="1:100" s="115" customFormat="1" ht="18">
      <c r="A8" s="5">
        <v>7</v>
      </c>
      <c r="B8" s="9" t="s">
        <v>11</v>
      </c>
      <c r="C8" s="10" t="s">
        <v>219</v>
      </c>
      <c r="D8" s="11" t="s">
        <v>220</v>
      </c>
      <c r="E8" s="12" t="s">
        <v>221</v>
      </c>
      <c r="F8" s="8"/>
      <c r="G8" s="47"/>
      <c r="H8" s="6"/>
      <c r="I8" s="48"/>
      <c r="J8" s="48"/>
      <c r="K8" s="98"/>
      <c r="L8" s="120" t="s">
        <v>255</v>
      </c>
      <c r="M8" s="51" t="s">
        <v>256</v>
      </c>
      <c r="N8" s="52">
        <v>0</v>
      </c>
      <c r="O8" s="53" t="s">
        <v>255</v>
      </c>
      <c r="P8" s="54">
        <v>2</v>
      </c>
      <c r="Q8" s="94"/>
      <c r="R8" s="67" t="s">
        <v>255</v>
      </c>
      <c r="S8" s="51" t="s">
        <v>256</v>
      </c>
      <c r="T8" s="52">
        <v>0</v>
      </c>
      <c r="U8" s="53" t="s">
        <v>255</v>
      </c>
      <c r="V8" s="54">
        <v>3</v>
      </c>
      <c r="W8" s="99">
        <v>7.8</v>
      </c>
      <c r="X8" s="103">
        <v>8</v>
      </c>
      <c r="Y8" s="104"/>
      <c r="Z8" s="66">
        <v>7.9</v>
      </c>
      <c r="AA8" s="67">
        <v>7.9</v>
      </c>
      <c r="AB8" s="67" t="s">
        <v>270</v>
      </c>
      <c r="AC8" s="51" t="s">
        <v>271</v>
      </c>
      <c r="AD8" s="60">
        <v>3</v>
      </c>
      <c r="AE8" s="53" t="s">
        <v>272</v>
      </c>
      <c r="AF8" s="61">
        <v>4</v>
      </c>
      <c r="AG8" s="62">
        <v>4</v>
      </c>
      <c r="AH8" s="99"/>
      <c r="AI8" s="103"/>
      <c r="AJ8" s="104"/>
      <c r="AK8" s="66">
        <v>0</v>
      </c>
      <c r="AL8" s="67">
        <v>0</v>
      </c>
      <c r="AM8" s="67" t="s">
        <v>255</v>
      </c>
      <c r="AN8" s="51" t="s">
        <v>256</v>
      </c>
      <c r="AO8" s="60">
        <v>0</v>
      </c>
      <c r="AP8" s="53" t="s">
        <v>255</v>
      </c>
      <c r="AQ8" s="63">
        <v>2</v>
      </c>
      <c r="AR8" s="64">
        <v>2</v>
      </c>
      <c r="AS8" s="99"/>
      <c r="AT8" s="103"/>
      <c r="AU8" s="104"/>
      <c r="AV8" s="66">
        <v>0</v>
      </c>
      <c r="AW8" s="67">
        <v>0</v>
      </c>
      <c r="AX8" s="67" t="s">
        <v>255</v>
      </c>
      <c r="AY8" s="51" t="s">
        <v>256</v>
      </c>
      <c r="AZ8" s="60">
        <v>0</v>
      </c>
      <c r="BA8" s="53" t="s">
        <v>255</v>
      </c>
      <c r="BB8" s="61">
        <v>3</v>
      </c>
      <c r="BC8" s="62">
        <v>3</v>
      </c>
      <c r="BD8" s="99">
        <v>8.4</v>
      </c>
      <c r="BE8" s="103">
        <v>0</v>
      </c>
      <c r="BF8" s="104">
        <v>8</v>
      </c>
      <c r="BG8" s="66">
        <v>3.4</v>
      </c>
      <c r="BH8" s="67">
        <v>8.1999999999999993</v>
      </c>
      <c r="BI8" s="67" t="s">
        <v>273</v>
      </c>
      <c r="BJ8" s="51" t="s">
        <v>264</v>
      </c>
      <c r="BK8" s="60">
        <v>3.5</v>
      </c>
      <c r="BL8" s="53" t="s">
        <v>265</v>
      </c>
      <c r="BM8" s="61">
        <v>3</v>
      </c>
      <c r="BN8" s="62">
        <v>3</v>
      </c>
      <c r="BO8" s="99"/>
      <c r="BP8" s="103"/>
      <c r="BQ8" s="104"/>
      <c r="BR8" s="66">
        <v>0</v>
      </c>
      <c r="BS8" s="67">
        <v>0</v>
      </c>
      <c r="BT8" s="67" t="s">
        <v>255</v>
      </c>
      <c r="BU8" s="51" t="s">
        <v>256</v>
      </c>
      <c r="BV8" s="68">
        <v>0</v>
      </c>
      <c r="BW8" s="53" t="s">
        <v>255</v>
      </c>
      <c r="BX8" s="61">
        <v>2</v>
      </c>
      <c r="BY8" s="69">
        <v>2</v>
      </c>
      <c r="BZ8" s="99"/>
      <c r="CA8" s="103"/>
      <c r="CB8" s="104"/>
      <c r="CC8" s="105">
        <v>0</v>
      </c>
      <c r="CD8" s="67">
        <v>0</v>
      </c>
      <c r="CE8" s="67" t="s">
        <v>255</v>
      </c>
      <c r="CF8" s="51" t="s">
        <v>256</v>
      </c>
      <c r="CG8" s="60">
        <v>0</v>
      </c>
      <c r="CH8" s="53" t="s">
        <v>255</v>
      </c>
      <c r="CI8" s="61">
        <v>3</v>
      </c>
      <c r="CJ8" s="62">
        <v>3</v>
      </c>
      <c r="CK8" s="71">
        <f t="shared" ref="CK8:CK23" si="13">AQ8+BB8+BM8+BX8+CI8+AF8</f>
        <v>17</v>
      </c>
      <c r="CL8" s="72">
        <f t="shared" ref="CL8:CL23" si="14">(AL8*AQ8+AA8*AF8+AW8*BB8+BH8*BM8+BS8*BX8+CD8*CI8)/CK8</f>
        <v>3.3058823529411767</v>
      </c>
      <c r="CM8" s="73" t="str">
        <f t="shared" ref="CM8:CM23" si="15">TEXT(CL8,"0.00")</f>
        <v>3.31</v>
      </c>
      <c r="CN8" s="72">
        <f t="shared" ref="CN8:CN23" si="16">(AO8*AQ8+AD8*AF8+AZ8*BB8+BK8*BM8+BV8*BX8+CG8*CI8)/CK8</f>
        <v>1.3235294117647058</v>
      </c>
      <c r="CO8" s="73" t="str">
        <f t="shared" ref="CO8:CO23" si="17">TEXT(CN8,"0.00")</f>
        <v>1.32</v>
      </c>
      <c r="CP8" s="7" t="str">
        <f t="shared" ref="CP8:CP23" si="18">IF(AND(CN8&lt;0.8),"Cảnh báo KQHT","Lên lớp")</f>
        <v>Lên lớp</v>
      </c>
      <c r="CQ8" s="7">
        <f t="shared" ref="CQ8:CQ23" si="19">CJ8+BY8+BN8+BC8+AG8+AR8</f>
        <v>17</v>
      </c>
      <c r="CR8" s="72">
        <f t="shared" ref="CR8:CR23" si="20">(AL8*AR8+AA8*AG8+AW8*BC8+BH8*BN8+BS8*BY8+CD8*CJ8)/CQ8</f>
        <v>3.3058823529411767</v>
      </c>
      <c r="CS8" s="74" t="str">
        <f t="shared" ref="CS8:CS23" si="21">TEXT(CR8,"0.00")</f>
        <v>3.31</v>
      </c>
      <c r="CT8" s="72">
        <f t="shared" ref="CT8:CT23" si="22">(AO8*AR8+AD8*AG8+AZ8*BC8+BK8*BN8+BV8*BY8+CG8*CJ8)/CQ8</f>
        <v>1.3235294117647058</v>
      </c>
      <c r="CU8" s="74" t="str">
        <f t="shared" ref="CU8:CU23" si="23">TEXT(CT8,"0.00")</f>
        <v>1.32</v>
      </c>
      <c r="CV8" s="7" t="str">
        <f t="shared" ref="CV8:CV23" si="24">IF(AND(CT8&lt;1.2),"Cảnh báo KQHT","Lên lớp")</f>
        <v>Lên lớp</v>
      </c>
    </row>
    <row r="9" spans="1:100" s="115" customFormat="1" ht="18">
      <c r="A9" s="5">
        <v>8</v>
      </c>
      <c r="B9" s="9" t="s">
        <v>11</v>
      </c>
      <c r="C9" s="10" t="s">
        <v>222</v>
      </c>
      <c r="D9" s="11" t="s">
        <v>223</v>
      </c>
      <c r="E9" s="12" t="s">
        <v>206</v>
      </c>
      <c r="F9" s="8"/>
      <c r="G9" s="47"/>
      <c r="H9" s="6"/>
      <c r="I9" s="48"/>
      <c r="J9" s="48"/>
      <c r="K9" s="98"/>
      <c r="L9" s="120" t="s">
        <v>255</v>
      </c>
      <c r="M9" s="51" t="s">
        <v>256</v>
      </c>
      <c r="N9" s="52">
        <v>0</v>
      </c>
      <c r="O9" s="53" t="s">
        <v>255</v>
      </c>
      <c r="P9" s="54">
        <v>2</v>
      </c>
      <c r="Q9" s="94"/>
      <c r="R9" s="67" t="s">
        <v>255</v>
      </c>
      <c r="S9" s="51" t="s">
        <v>256</v>
      </c>
      <c r="T9" s="52">
        <v>0</v>
      </c>
      <c r="U9" s="53" t="s">
        <v>255</v>
      </c>
      <c r="V9" s="54">
        <v>3</v>
      </c>
      <c r="W9" s="99"/>
      <c r="X9" s="103"/>
      <c r="Y9" s="104"/>
      <c r="Z9" s="66">
        <v>0</v>
      </c>
      <c r="AA9" s="67">
        <v>0</v>
      </c>
      <c r="AB9" s="67" t="s">
        <v>255</v>
      </c>
      <c r="AC9" s="51" t="s">
        <v>256</v>
      </c>
      <c r="AD9" s="60">
        <v>0</v>
      </c>
      <c r="AE9" s="53" t="s">
        <v>255</v>
      </c>
      <c r="AF9" s="61">
        <v>4</v>
      </c>
      <c r="AG9" s="62">
        <v>4</v>
      </c>
      <c r="AH9" s="99"/>
      <c r="AI9" s="103"/>
      <c r="AJ9" s="104"/>
      <c r="AK9" s="66">
        <v>0</v>
      </c>
      <c r="AL9" s="67">
        <v>0</v>
      </c>
      <c r="AM9" s="67" t="s">
        <v>255</v>
      </c>
      <c r="AN9" s="51" t="s">
        <v>256</v>
      </c>
      <c r="AO9" s="60">
        <v>0</v>
      </c>
      <c r="AP9" s="53" t="s">
        <v>255</v>
      </c>
      <c r="AQ9" s="63">
        <v>2</v>
      </c>
      <c r="AR9" s="64">
        <v>2</v>
      </c>
      <c r="AS9" s="99"/>
      <c r="AT9" s="103"/>
      <c r="AU9" s="104"/>
      <c r="AV9" s="66">
        <v>0</v>
      </c>
      <c r="AW9" s="67">
        <v>0</v>
      </c>
      <c r="AX9" s="67" t="s">
        <v>255</v>
      </c>
      <c r="AY9" s="51" t="s">
        <v>256</v>
      </c>
      <c r="AZ9" s="60">
        <v>0</v>
      </c>
      <c r="BA9" s="53" t="s">
        <v>255</v>
      </c>
      <c r="BB9" s="61">
        <v>3</v>
      </c>
      <c r="BC9" s="62">
        <v>3</v>
      </c>
      <c r="BD9" s="99"/>
      <c r="BE9" s="103"/>
      <c r="BF9" s="104"/>
      <c r="BG9" s="66">
        <v>0</v>
      </c>
      <c r="BH9" s="67">
        <v>0</v>
      </c>
      <c r="BI9" s="67" t="s">
        <v>255</v>
      </c>
      <c r="BJ9" s="51" t="s">
        <v>256</v>
      </c>
      <c r="BK9" s="60">
        <v>0</v>
      </c>
      <c r="BL9" s="53" t="s">
        <v>255</v>
      </c>
      <c r="BM9" s="61">
        <v>3</v>
      </c>
      <c r="BN9" s="62">
        <v>3</v>
      </c>
      <c r="BO9" s="99"/>
      <c r="BP9" s="103"/>
      <c r="BQ9" s="104"/>
      <c r="BR9" s="66">
        <v>0</v>
      </c>
      <c r="BS9" s="67">
        <v>0</v>
      </c>
      <c r="BT9" s="67" t="s">
        <v>255</v>
      </c>
      <c r="BU9" s="51" t="s">
        <v>256</v>
      </c>
      <c r="BV9" s="68">
        <v>0</v>
      </c>
      <c r="BW9" s="53" t="s">
        <v>255</v>
      </c>
      <c r="BX9" s="61">
        <v>2</v>
      </c>
      <c r="BY9" s="69">
        <v>2</v>
      </c>
      <c r="BZ9" s="99"/>
      <c r="CA9" s="103"/>
      <c r="CB9" s="104"/>
      <c r="CC9" s="105">
        <v>0</v>
      </c>
      <c r="CD9" s="67">
        <v>0</v>
      </c>
      <c r="CE9" s="67" t="s">
        <v>255</v>
      </c>
      <c r="CF9" s="51" t="s">
        <v>256</v>
      </c>
      <c r="CG9" s="60">
        <v>0</v>
      </c>
      <c r="CH9" s="53" t="s">
        <v>255</v>
      </c>
      <c r="CI9" s="61">
        <v>3</v>
      </c>
      <c r="CJ9" s="62">
        <v>3</v>
      </c>
      <c r="CK9" s="71">
        <f t="shared" si="13"/>
        <v>17</v>
      </c>
      <c r="CL9" s="72">
        <f t="shared" si="14"/>
        <v>0</v>
      </c>
      <c r="CM9" s="73" t="str">
        <f t="shared" si="15"/>
        <v>0.00</v>
      </c>
      <c r="CN9" s="72">
        <f t="shared" si="16"/>
        <v>0</v>
      </c>
      <c r="CO9" s="73" t="str">
        <f t="shared" si="17"/>
        <v>0.00</v>
      </c>
      <c r="CP9" s="7" t="str">
        <f t="shared" si="18"/>
        <v>Cảnh báo KQHT</v>
      </c>
      <c r="CQ9" s="7">
        <f t="shared" si="19"/>
        <v>17</v>
      </c>
      <c r="CR9" s="72">
        <f t="shared" si="20"/>
        <v>0</v>
      </c>
      <c r="CS9" s="74" t="str">
        <f t="shared" si="21"/>
        <v>0.00</v>
      </c>
      <c r="CT9" s="72">
        <f t="shared" si="22"/>
        <v>0</v>
      </c>
      <c r="CU9" s="74" t="str">
        <f t="shared" si="23"/>
        <v>0.00</v>
      </c>
      <c r="CV9" s="7" t="str">
        <f t="shared" si="24"/>
        <v>Cảnh báo KQHT</v>
      </c>
    </row>
    <row r="10" spans="1:100" s="115" customFormat="1" ht="18">
      <c r="A10" s="5"/>
      <c r="B10" s="9"/>
      <c r="C10" s="10"/>
      <c r="D10" s="11"/>
      <c r="E10" s="12"/>
      <c r="F10" s="8"/>
      <c r="G10" s="47"/>
      <c r="H10" s="6"/>
      <c r="I10" s="48"/>
      <c r="J10" s="48"/>
      <c r="K10" s="98"/>
      <c r="L10" s="120"/>
      <c r="M10" s="51" t="str">
        <f t="shared" ref="M10:M23" si="25">IF(K10&gt;=8.5,"A",IF(K10&gt;=8,"B+",IF(K10&gt;=7,"B",IF(K10&gt;=6.5,"C+",IF(K10&gt;=5.5,"C",IF(K10&gt;=5,"D+",IF(K10&gt;=4,"D","F")))))))</f>
        <v>F</v>
      </c>
      <c r="N10" s="52">
        <f t="shared" ref="N10:N23" si="26">IF(M10="A",4,IF(M10="B+",3.5,IF(M10="B",3,IF(M10="C+",2.5,IF(M10="C",2,IF(M10="D+",1.5,IF(M10="D",1,0)))))))</f>
        <v>0</v>
      </c>
      <c r="O10" s="53" t="str">
        <f t="shared" ref="O10:O23" si="27">TEXT(N10,"0.0")</f>
        <v>0.0</v>
      </c>
      <c r="P10" s="54">
        <v>2</v>
      </c>
      <c r="Q10" s="94"/>
      <c r="R10" s="67"/>
      <c r="S10" s="51" t="str">
        <f t="shared" ref="S10:S23" si="28">IF(Q10&gt;=8.5,"A",IF(Q10&gt;=8,"B+",IF(Q10&gt;=7,"B",IF(Q10&gt;=6.5,"C+",IF(Q10&gt;=5.5,"C",IF(Q10&gt;=5,"D+",IF(Q10&gt;=4,"D","F")))))))</f>
        <v>F</v>
      </c>
      <c r="T10" s="52">
        <f t="shared" ref="T10:T23" si="29">IF(S10="A",4,IF(S10="B+",3.5,IF(S10="B",3,IF(S10="C+",2.5,IF(S10="C",2,IF(S10="D+",1.5,IF(S10="D",1,0)))))))</f>
        <v>0</v>
      </c>
      <c r="U10" s="53" t="str">
        <f t="shared" ref="U10:U23" si="30">TEXT(T10,"0.0")</f>
        <v>0.0</v>
      </c>
      <c r="V10" s="54">
        <v>3</v>
      </c>
      <c r="W10" s="99"/>
      <c r="X10" s="103"/>
      <c r="Y10" s="104"/>
      <c r="Z10" s="66">
        <f t="shared" ref="Z10:Z23" si="31">ROUND((W10*0.4+X10*0.6),1)</f>
        <v>0</v>
      </c>
      <c r="AA10" s="67">
        <f t="shared" ref="AA10:AA23" si="32">ROUND(MAX((W10*0.4+X10*0.6),(W10*0.4+Y10*0.6)),1)</f>
        <v>0</v>
      </c>
      <c r="AB10" s="67" t="str">
        <f t="shared" ref="AB10:AB23" si="33">TEXT(AA10,"0.0")</f>
        <v>0.0</v>
      </c>
      <c r="AC10" s="51" t="str">
        <f t="shared" ref="AC10:AC23" si="34">IF(AA10&gt;=8.5,"A",IF(AA10&gt;=8,"B+",IF(AA10&gt;=7,"B",IF(AA10&gt;=6.5,"C+",IF(AA10&gt;=5.5,"C",IF(AA10&gt;=5,"D+",IF(AA10&gt;=4,"D","F")))))))</f>
        <v>F</v>
      </c>
      <c r="AD10" s="60">
        <f t="shared" ref="AD10:AD23" si="35">IF(AC10="A",4,IF(AC10="B+",3.5,IF(AC10="B",3,IF(AC10="C+",2.5,IF(AC10="C",2,IF(AC10="D+",1.5,IF(AC10="D",1,0)))))))</f>
        <v>0</v>
      </c>
      <c r="AE10" s="53" t="str">
        <f t="shared" ref="AE10:AE23" si="36">TEXT(AD10,"0.0")</f>
        <v>0.0</v>
      </c>
      <c r="AF10" s="61">
        <v>4</v>
      </c>
      <c r="AG10" s="62">
        <v>4</v>
      </c>
      <c r="AH10" s="99"/>
      <c r="AI10" s="103"/>
      <c r="AJ10" s="104"/>
      <c r="AK10" s="66">
        <f t="shared" ref="AK10:AK23" si="37">ROUND((AH10*0.4+AI10*0.6),1)</f>
        <v>0</v>
      </c>
      <c r="AL10" s="67">
        <f t="shared" ref="AL10:AL23" si="38">ROUND(MAX((AH10*0.4+AI10*0.6),(AH10*0.4+AJ10*0.6)),1)</f>
        <v>0</v>
      </c>
      <c r="AM10" s="67" t="str">
        <f t="shared" ref="AM10:AM23" si="39">TEXT(AL10,"0.0")</f>
        <v>0.0</v>
      </c>
      <c r="AN10" s="51" t="str">
        <f t="shared" ref="AN10:AN23" si="40">IF(AL10&gt;=8.5,"A",IF(AL10&gt;=8,"B+",IF(AL10&gt;=7,"B",IF(AL10&gt;=6.5,"C+",IF(AL10&gt;=5.5,"C",IF(AL10&gt;=5,"D+",IF(AL10&gt;=4,"D","F")))))))</f>
        <v>F</v>
      </c>
      <c r="AO10" s="60">
        <f t="shared" ref="AO10:AO23" si="41">IF(AN10="A",4,IF(AN10="B+",3.5,IF(AN10="B",3,IF(AN10="C+",2.5,IF(AN10="C",2,IF(AN10="D+",1.5,IF(AN10="D",1,0)))))))</f>
        <v>0</v>
      </c>
      <c r="AP10" s="53" t="str">
        <f t="shared" ref="AP10:AP23" si="42">TEXT(AO10,"0.0")</f>
        <v>0.0</v>
      </c>
      <c r="AQ10" s="63">
        <v>2</v>
      </c>
      <c r="AR10" s="64">
        <v>2</v>
      </c>
      <c r="AS10" s="99"/>
      <c r="AT10" s="103"/>
      <c r="AU10" s="104"/>
      <c r="AV10" s="66">
        <f t="shared" ref="AV10:AV23" si="43">ROUND((AS10*0.4+AT10*0.6),1)</f>
        <v>0</v>
      </c>
      <c r="AW10" s="67">
        <f t="shared" ref="AW10:AW23" si="44">ROUND(MAX((AS10*0.4+AT10*0.6),(AS10*0.4+AU10*0.6)),1)</f>
        <v>0</v>
      </c>
      <c r="AX10" s="67" t="str">
        <f t="shared" ref="AX10:AX23" si="45">TEXT(AW10,"0.0")</f>
        <v>0.0</v>
      </c>
      <c r="AY10" s="51" t="str">
        <f t="shared" ref="AY10:AY23" si="46">IF(AW10&gt;=8.5,"A",IF(AW10&gt;=8,"B+",IF(AW10&gt;=7,"B",IF(AW10&gt;=6.5,"C+",IF(AW10&gt;=5.5,"C",IF(AW10&gt;=5,"D+",IF(AW10&gt;=4,"D","F")))))))</f>
        <v>F</v>
      </c>
      <c r="AZ10" s="60">
        <f t="shared" ref="AZ10:AZ23" si="47">IF(AY10="A",4,IF(AY10="B+",3.5,IF(AY10="B",3,IF(AY10="C+",2.5,IF(AY10="C",2,IF(AY10="D+",1.5,IF(AY10="D",1,0)))))))</f>
        <v>0</v>
      </c>
      <c r="BA10" s="53" t="str">
        <f t="shared" ref="BA10:BA23" si="48">TEXT(AZ10,"0.0")</f>
        <v>0.0</v>
      </c>
      <c r="BB10" s="61">
        <v>3</v>
      </c>
      <c r="BC10" s="62">
        <v>3</v>
      </c>
      <c r="BD10" s="99"/>
      <c r="BE10" s="103"/>
      <c r="BF10" s="104"/>
      <c r="BG10" s="66">
        <f t="shared" ref="BG10:BG23" si="49">ROUND((BD10*0.4+BE10*0.6),1)</f>
        <v>0</v>
      </c>
      <c r="BH10" s="67">
        <f t="shared" ref="BH10:BH23" si="50">ROUND(MAX((BD10*0.4+BE10*0.6),(BD10*0.4+BF10*0.6)),1)</f>
        <v>0</v>
      </c>
      <c r="BI10" s="67" t="str">
        <f t="shared" ref="BI10:BI23" si="51">TEXT(BH10,"0.0")</f>
        <v>0.0</v>
      </c>
      <c r="BJ10" s="51" t="str">
        <f t="shared" ref="BJ10:BJ23" si="52">IF(BH10&gt;=8.5,"A",IF(BH10&gt;=8,"B+",IF(BH10&gt;=7,"B",IF(BH10&gt;=6.5,"C+",IF(BH10&gt;=5.5,"C",IF(BH10&gt;=5,"D+",IF(BH10&gt;=4,"D","F")))))))</f>
        <v>F</v>
      </c>
      <c r="BK10" s="60">
        <f t="shared" ref="BK10:BK23" si="53">IF(BJ10="A",4,IF(BJ10="B+",3.5,IF(BJ10="B",3,IF(BJ10="C+",2.5,IF(BJ10="C",2,IF(BJ10="D+",1.5,IF(BJ10="D",1,0)))))))</f>
        <v>0</v>
      </c>
      <c r="BL10" s="53" t="str">
        <f t="shared" ref="BL10:BL23" si="54">TEXT(BK10,"0.0")</f>
        <v>0.0</v>
      </c>
      <c r="BM10" s="61">
        <v>3</v>
      </c>
      <c r="BN10" s="62">
        <v>3</v>
      </c>
      <c r="BO10" s="99"/>
      <c r="BP10" s="103"/>
      <c r="BQ10" s="104"/>
      <c r="BR10" s="66">
        <f t="shared" ref="BR10:BR23" si="55">ROUND((BO10*0.4+BP10*0.6),1)</f>
        <v>0</v>
      </c>
      <c r="BS10" s="67">
        <f t="shared" ref="BS10:BS23" si="56">ROUND(MAX((BO10*0.4+BP10*0.6),(BO10*0.4+BQ10*0.6)),1)</f>
        <v>0</v>
      </c>
      <c r="BT10" s="67" t="str">
        <f t="shared" ref="BT10:BT23" si="57">TEXT(BS10,"0.0")</f>
        <v>0.0</v>
      </c>
      <c r="BU10" s="51" t="str">
        <f t="shared" ref="BU10:BU23" si="58">IF(BS10&gt;=8.5,"A",IF(BS10&gt;=8,"B+",IF(BS10&gt;=7,"B",IF(BS10&gt;=6.5,"C+",IF(BS10&gt;=5.5,"C",IF(BS10&gt;=5,"D+",IF(BS10&gt;=4,"D","F")))))))</f>
        <v>F</v>
      </c>
      <c r="BV10" s="68">
        <f t="shared" ref="BV10:BV23" si="59">IF(BU10="A",4,IF(BU10="B+",3.5,IF(BU10="B",3,IF(BU10="C+",2.5,IF(BU10="C",2,IF(BU10="D+",1.5,IF(BU10="D",1,0)))))))</f>
        <v>0</v>
      </c>
      <c r="BW10" s="53" t="str">
        <f t="shared" ref="BW10:BW23" si="60">TEXT(BV10,"0.0")</f>
        <v>0.0</v>
      </c>
      <c r="BX10" s="61">
        <v>2</v>
      </c>
      <c r="BY10" s="69">
        <v>2</v>
      </c>
      <c r="BZ10" s="99"/>
      <c r="CA10" s="103"/>
      <c r="CB10" s="104"/>
      <c r="CC10" s="105"/>
      <c r="CD10" s="67">
        <f t="shared" ref="CD10:CD23" si="61">ROUND(MAX((BZ10*0.4+CA10*0.6),(BZ10*0.4+CB10*0.6)),1)</f>
        <v>0</v>
      </c>
      <c r="CE10" s="67" t="str">
        <f t="shared" ref="CE10:CE23" si="62">TEXT(CD10,"0.0")</f>
        <v>0.0</v>
      </c>
      <c r="CF10" s="51" t="str">
        <f t="shared" ref="CF10:CF23" si="63">IF(CD10&gt;=8.5,"A",IF(CD10&gt;=8,"B+",IF(CD10&gt;=7,"B",IF(CD10&gt;=6.5,"C+",IF(CD10&gt;=5.5,"C",IF(CD10&gt;=5,"D+",IF(CD10&gt;=4,"D","F")))))))</f>
        <v>F</v>
      </c>
      <c r="CG10" s="60">
        <f t="shared" ref="CG10:CG23" si="64">IF(CF10="A",4,IF(CF10="B+",3.5,IF(CF10="B",3,IF(CF10="C+",2.5,IF(CF10="C",2,IF(CF10="D+",1.5,IF(CF10="D",1,0)))))))</f>
        <v>0</v>
      </c>
      <c r="CH10" s="53" t="str">
        <f t="shared" ref="CH10:CH23" si="65">TEXT(CG10,"0.0")</f>
        <v>0.0</v>
      </c>
      <c r="CI10" s="61">
        <v>3</v>
      </c>
      <c r="CJ10" s="62">
        <v>3</v>
      </c>
      <c r="CK10" s="71">
        <f t="shared" si="13"/>
        <v>17</v>
      </c>
      <c r="CL10" s="72">
        <f t="shared" si="14"/>
        <v>0</v>
      </c>
      <c r="CM10" s="73" t="str">
        <f t="shared" si="15"/>
        <v>0.00</v>
      </c>
      <c r="CN10" s="72">
        <f t="shared" si="16"/>
        <v>0</v>
      </c>
      <c r="CO10" s="73" t="str">
        <f t="shared" si="17"/>
        <v>0.00</v>
      </c>
      <c r="CP10" s="7" t="str">
        <f t="shared" si="18"/>
        <v>Cảnh báo KQHT</v>
      </c>
      <c r="CQ10" s="7">
        <f t="shared" si="19"/>
        <v>17</v>
      </c>
      <c r="CR10" s="72">
        <f t="shared" si="20"/>
        <v>0</v>
      </c>
      <c r="CS10" s="74" t="str">
        <f t="shared" si="21"/>
        <v>0.00</v>
      </c>
      <c r="CT10" s="72">
        <f t="shared" si="22"/>
        <v>0</v>
      </c>
      <c r="CU10" s="74" t="str">
        <f t="shared" si="23"/>
        <v>0.00</v>
      </c>
      <c r="CV10" s="7" t="str">
        <f t="shared" si="24"/>
        <v>Cảnh báo KQHT</v>
      </c>
    </row>
    <row r="11" spans="1:100" s="115" customFormat="1" ht="18">
      <c r="A11" s="5"/>
      <c r="B11" s="9"/>
      <c r="C11" s="10"/>
      <c r="D11" s="11"/>
      <c r="E11" s="12"/>
      <c r="F11" s="8"/>
      <c r="G11" s="47"/>
      <c r="H11" s="6"/>
      <c r="I11" s="48"/>
      <c r="J11" s="48"/>
      <c r="K11" s="98"/>
      <c r="L11" s="120"/>
      <c r="M11" s="51" t="str">
        <f t="shared" si="25"/>
        <v>F</v>
      </c>
      <c r="N11" s="52">
        <f t="shared" si="26"/>
        <v>0</v>
      </c>
      <c r="O11" s="53" t="str">
        <f t="shared" si="27"/>
        <v>0.0</v>
      </c>
      <c r="P11" s="54">
        <v>2</v>
      </c>
      <c r="Q11" s="94"/>
      <c r="R11" s="67"/>
      <c r="S11" s="51" t="str">
        <f t="shared" si="28"/>
        <v>F</v>
      </c>
      <c r="T11" s="52">
        <f t="shared" si="29"/>
        <v>0</v>
      </c>
      <c r="U11" s="53" t="str">
        <f t="shared" si="30"/>
        <v>0.0</v>
      </c>
      <c r="V11" s="54">
        <v>3</v>
      </c>
      <c r="W11" s="99"/>
      <c r="X11" s="103"/>
      <c r="Y11" s="104"/>
      <c r="Z11" s="66">
        <f t="shared" si="31"/>
        <v>0</v>
      </c>
      <c r="AA11" s="67">
        <f t="shared" si="32"/>
        <v>0</v>
      </c>
      <c r="AB11" s="67" t="str">
        <f t="shared" si="33"/>
        <v>0.0</v>
      </c>
      <c r="AC11" s="51" t="str">
        <f t="shared" si="34"/>
        <v>F</v>
      </c>
      <c r="AD11" s="60">
        <f t="shared" si="35"/>
        <v>0</v>
      </c>
      <c r="AE11" s="53" t="str">
        <f t="shared" si="36"/>
        <v>0.0</v>
      </c>
      <c r="AF11" s="61">
        <v>4</v>
      </c>
      <c r="AG11" s="62">
        <v>4</v>
      </c>
      <c r="AH11" s="99"/>
      <c r="AI11" s="103"/>
      <c r="AJ11" s="104"/>
      <c r="AK11" s="66">
        <f t="shared" si="37"/>
        <v>0</v>
      </c>
      <c r="AL11" s="67">
        <f t="shared" si="38"/>
        <v>0</v>
      </c>
      <c r="AM11" s="67" t="str">
        <f t="shared" si="39"/>
        <v>0.0</v>
      </c>
      <c r="AN11" s="51" t="str">
        <f t="shared" si="40"/>
        <v>F</v>
      </c>
      <c r="AO11" s="60">
        <f t="shared" si="41"/>
        <v>0</v>
      </c>
      <c r="AP11" s="53" t="str">
        <f t="shared" si="42"/>
        <v>0.0</v>
      </c>
      <c r="AQ11" s="63">
        <v>2</v>
      </c>
      <c r="AR11" s="64">
        <v>2</v>
      </c>
      <c r="AS11" s="99"/>
      <c r="AT11" s="103"/>
      <c r="AU11" s="104"/>
      <c r="AV11" s="66">
        <f t="shared" si="43"/>
        <v>0</v>
      </c>
      <c r="AW11" s="67">
        <f t="shared" si="44"/>
        <v>0</v>
      </c>
      <c r="AX11" s="67" t="str">
        <f t="shared" si="45"/>
        <v>0.0</v>
      </c>
      <c r="AY11" s="51" t="str">
        <f t="shared" si="46"/>
        <v>F</v>
      </c>
      <c r="AZ11" s="60">
        <f t="shared" si="47"/>
        <v>0</v>
      </c>
      <c r="BA11" s="53" t="str">
        <f t="shared" si="48"/>
        <v>0.0</v>
      </c>
      <c r="BB11" s="61">
        <v>3</v>
      </c>
      <c r="BC11" s="62">
        <v>3</v>
      </c>
      <c r="BD11" s="99"/>
      <c r="BE11" s="103"/>
      <c r="BF11" s="104"/>
      <c r="BG11" s="66">
        <f t="shared" si="49"/>
        <v>0</v>
      </c>
      <c r="BH11" s="67">
        <f t="shared" si="50"/>
        <v>0</v>
      </c>
      <c r="BI11" s="67" t="str">
        <f t="shared" si="51"/>
        <v>0.0</v>
      </c>
      <c r="BJ11" s="51" t="str">
        <f t="shared" si="52"/>
        <v>F</v>
      </c>
      <c r="BK11" s="60">
        <f t="shared" si="53"/>
        <v>0</v>
      </c>
      <c r="BL11" s="53" t="str">
        <f t="shared" si="54"/>
        <v>0.0</v>
      </c>
      <c r="BM11" s="61">
        <v>3</v>
      </c>
      <c r="BN11" s="62">
        <v>3</v>
      </c>
      <c r="BO11" s="99"/>
      <c r="BP11" s="103"/>
      <c r="BQ11" s="104"/>
      <c r="BR11" s="66">
        <f t="shared" si="55"/>
        <v>0</v>
      </c>
      <c r="BS11" s="67">
        <f t="shared" si="56"/>
        <v>0</v>
      </c>
      <c r="BT11" s="67" t="str">
        <f t="shared" si="57"/>
        <v>0.0</v>
      </c>
      <c r="BU11" s="51" t="str">
        <f t="shared" si="58"/>
        <v>F</v>
      </c>
      <c r="BV11" s="68">
        <f t="shared" si="59"/>
        <v>0</v>
      </c>
      <c r="BW11" s="53" t="str">
        <f t="shared" si="60"/>
        <v>0.0</v>
      </c>
      <c r="BX11" s="61">
        <v>2</v>
      </c>
      <c r="BY11" s="69">
        <v>2</v>
      </c>
      <c r="BZ11" s="99"/>
      <c r="CA11" s="103"/>
      <c r="CB11" s="104"/>
      <c r="CC11" s="105"/>
      <c r="CD11" s="67">
        <f t="shared" si="61"/>
        <v>0</v>
      </c>
      <c r="CE11" s="67" t="str">
        <f t="shared" si="62"/>
        <v>0.0</v>
      </c>
      <c r="CF11" s="51" t="str">
        <f t="shared" si="63"/>
        <v>F</v>
      </c>
      <c r="CG11" s="60">
        <f t="shared" si="64"/>
        <v>0</v>
      </c>
      <c r="CH11" s="53" t="str">
        <f t="shared" si="65"/>
        <v>0.0</v>
      </c>
      <c r="CI11" s="61">
        <v>3</v>
      </c>
      <c r="CJ11" s="62">
        <v>3</v>
      </c>
      <c r="CK11" s="71">
        <f t="shared" si="13"/>
        <v>17</v>
      </c>
      <c r="CL11" s="72">
        <f t="shared" si="14"/>
        <v>0</v>
      </c>
      <c r="CM11" s="73" t="str">
        <f t="shared" si="15"/>
        <v>0.00</v>
      </c>
      <c r="CN11" s="72">
        <f t="shared" si="16"/>
        <v>0</v>
      </c>
      <c r="CO11" s="73" t="str">
        <f t="shared" si="17"/>
        <v>0.00</v>
      </c>
      <c r="CP11" s="7" t="str">
        <f t="shared" si="18"/>
        <v>Cảnh báo KQHT</v>
      </c>
      <c r="CQ11" s="7">
        <f t="shared" si="19"/>
        <v>17</v>
      </c>
      <c r="CR11" s="72">
        <f t="shared" si="20"/>
        <v>0</v>
      </c>
      <c r="CS11" s="74" t="str">
        <f t="shared" si="21"/>
        <v>0.00</v>
      </c>
      <c r="CT11" s="72">
        <f t="shared" si="22"/>
        <v>0</v>
      </c>
      <c r="CU11" s="74" t="str">
        <f t="shared" si="23"/>
        <v>0.00</v>
      </c>
      <c r="CV11" s="7" t="str">
        <f t="shared" si="24"/>
        <v>Cảnh báo KQHT</v>
      </c>
    </row>
    <row r="12" spans="1:100" s="115" customFormat="1" ht="18">
      <c r="A12" s="5"/>
      <c r="B12" s="9"/>
      <c r="C12" s="10"/>
      <c r="D12" s="11"/>
      <c r="E12" s="12"/>
      <c r="F12" s="8"/>
      <c r="G12" s="47"/>
      <c r="H12" s="6"/>
      <c r="I12" s="48"/>
      <c r="J12" s="48"/>
      <c r="K12" s="98"/>
      <c r="L12" s="120"/>
      <c r="M12" s="51" t="str">
        <f t="shared" si="25"/>
        <v>F</v>
      </c>
      <c r="N12" s="52">
        <f t="shared" si="26"/>
        <v>0</v>
      </c>
      <c r="O12" s="53" t="str">
        <f t="shared" si="27"/>
        <v>0.0</v>
      </c>
      <c r="P12" s="54">
        <v>2</v>
      </c>
      <c r="Q12" s="94"/>
      <c r="R12" s="67"/>
      <c r="S12" s="51" t="str">
        <f t="shared" si="28"/>
        <v>F</v>
      </c>
      <c r="T12" s="52">
        <f t="shared" si="29"/>
        <v>0</v>
      </c>
      <c r="U12" s="53" t="str">
        <f t="shared" si="30"/>
        <v>0.0</v>
      </c>
      <c r="V12" s="54">
        <v>3</v>
      </c>
      <c r="W12" s="99"/>
      <c r="X12" s="103"/>
      <c r="Y12" s="104"/>
      <c r="Z12" s="66">
        <f t="shared" si="31"/>
        <v>0</v>
      </c>
      <c r="AA12" s="67">
        <f t="shared" si="32"/>
        <v>0</v>
      </c>
      <c r="AB12" s="67" t="str">
        <f t="shared" si="33"/>
        <v>0.0</v>
      </c>
      <c r="AC12" s="51" t="str">
        <f t="shared" si="34"/>
        <v>F</v>
      </c>
      <c r="AD12" s="60">
        <f t="shared" si="35"/>
        <v>0</v>
      </c>
      <c r="AE12" s="53" t="str">
        <f t="shared" si="36"/>
        <v>0.0</v>
      </c>
      <c r="AF12" s="61">
        <v>4</v>
      </c>
      <c r="AG12" s="62">
        <v>4</v>
      </c>
      <c r="AH12" s="99"/>
      <c r="AI12" s="103"/>
      <c r="AJ12" s="104"/>
      <c r="AK12" s="66">
        <f t="shared" si="37"/>
        <v>0</v>
      </c>
      <c r="AL12" s="67">
        <f t="shared" si="38"/>
        <v>0</v>
      </c>
      <c r="AM12" s="67" t="str">
        <f t="shared" si="39"/>
        <v>0.0</v>
      </c>
      <c r="AN12" s="51" t="str">
        <f t="shared" si="40"/>
        <v>F</v>
      </c>
      <c r="AO12" s="60">
        <f t="shared" si="41"/>
        <v>0</v>
      </c>
      <c r="AP12" s="53" t="str">
        <f t="shared" si="42"/>
        <v>0.0</v>
      </c>
      <c r="AQ12" s="63">
        <v>2</v>
      </c>
      <c r="AR12" s="64">
        <v>2</v>
      </c>
      <c r="AS12" s="99"/>
      <c r="AT12" s="103"/>
      <c r="AU12" s="104"/>
      <c r="AV12" s="66">
        <f t="shared" si="43"/>
        <v>0</v>
      </c>
      <c r="AW12" s="67">
        <f t="shared" si="44"/>
        <v>0</v>
      </c>
      <c r="AX12" s="67" t="str">
        <f t="shared" si="45"/>
        <v>0.0</v>
      </c>
      <c r="AY12" s="51" t="str">
        <f t="shared" si="46"/>
        <v>F</v>
      </c>
      <c r="AZ12" s="60">
        <f t="shared" si="47"/>
        <v>0</v>
      </c>
      <c r="BA12" s="53" t="str">
        <f t="shared" si="48"/>
        <v>0.0</v>
      </c>
      <c r="BB12" s="61">
        <v>3</v>
      </c>
      <c r="BC12" s="62">
        <v>3</v>
      </c>
      <c r="BD12" s="99"/>
      <c r="BE12" s="103"/>
      <c r="BF12" s="104"/>
      <c r="BG12" s="66">
        <f t="shared" si="49"/>
        <v>0</v>
      </c>
      <c r="BH12" s="67">
        <f t="shared" si="50"/>
        <v>0</v>
      </c>
      <c r="BI12" s="67" t="str">
        <f t="shared" si="51"/>
        <v>0.0</v>
      </c>
      <c r="BJ12" s="51" t="str">
        <f t="shared" si="52"/>
        <v>F</v>
      </c>
      <c r="BK12" s="60">
        <f t="shared" si="53"/>
        <v>0</v>
      </c>
      <c r="BL12" s="53" t="str">
        <f t="shared" si="54"/>
        <v>0.0</v>
      </c>
      <c r="BM12" s="61">
        <v>3</v>
      </c>
      <c r="BN12" s="62">
        <v>3</v>
      </c>
      <c r="BO12" s="99"/>
      <c r="BP12" s="103"/>
      <c r="BQ12" s="104"/>
      <c r="BR12" s="66">
        <f t="shared" si="55"/>
        <v>0</v>
      </c>
      <c r="BS12" s="67">
        <f t="shared" si="56"/>
        <v>0</v>
      </c>
      <c r="BT12" s="67" t="str">
        <f t="shared" si="57"/>
        <v>0.0</v>
      </c>
      <c r="BU12" s="51" t="str">
        <f t="shared" si="58"/>
        <v>F</v>
      </c>
      <c r="BV12" s="68">
        <f t="shared" si="59"/>
        <v>0</v>
      </c>
      <c r="BW12" s="53" t="str">
        <f t="shared" si="60"/>
        <v>0.0</v>
      </c>
      <c r="BX12" s="61">
        <v>2</v>
      </c>
      <c r="BY12" s="69">
        <v>2</v>
      </c>
      <c r="BZ12" s="99"/>
      <c r="CA12" s="103"/>
      <c r="CB12" s="104"/>
      <c r="CC12" s="105"/>
      <c r="CD12" s="67">
        <f t="shared" si="61"/>
        <v>0</v>
      </c>
      <c r="CE12" s="67" t="str">
        <f t="shared" si="62"/>
        <v>0.0</v>
      </c>
      <c r="CF12" s="51" t="str">
        <f t="shared" si="63"/>
        <v>F</v>
      </c>
      <c r="CG12" s="60">
        <f t="shared" si="64"/>
        <v>0</v>
      </c>
      <c r="CH12" s="53" t="str">
        <f t="shared" si="65"/>
        <v>0.0</v>
      </c>
      <c r="CI12" s="61">
        <v>3</v>
      </c>
      <c r="CJ12" s="62">
        <v>3</v>
      </c>
      <c r="CK12" s="71">
        <f t="shared" si="13"/>
        <v>17</v>
      </c>
      <c r="CL12" s="72">
        <f t="shared" si="14"/>
        <v>0</v>
      </c>
      <c r="CM12" s="73" t="str">
        <f t="shared" si="15"/>
        <v>0.00</v>
      </c>
      <c r="CN12" s="72">
        <f t="shared" si="16"/>
        <v>0</v>
      </c>
      <c r="CO12" s="73" t="str">
        <f t="shared" si="17"/>
        <v>0.00</v>
      </c>
      <c r="CP12" s="7" t="str">
        <f t="shared" si="18"/>
        <v>Cảnh báo KQHT</v>
      </c>
      <c r="CQ12" s="7">
        <f t="shared" si="19"/>
        <v>17</v>
      </c>
      <c r="CR12" s="72">
        <f t="shared" si="20"/>
        <v>0</v>
      </c>
      <c r="CS12" s="74" t="str">
        <f t="shared" si="21"/>
        <v>0.00</v>
      </c>
      <c r="CT12" s="72">
        <f t="shared" si="22"/>
        <v>0</v>
      </c>
      <c r="CU12" s="74" t="str">
        <f t="shared" si="23"/>
        <v>0.00</v>
      </c>
      <c r="CV12" s="7" t="str">
        <f t="shared" si="24"/>
        <v>Cảnh báo KQHT</v>
      </c>
    </row>
    <row r="13" spans="1:100" s="115" customFormat="1" ht="18">
      <c r="A13" s="5"/>
      <c r="B13" s="9"/>
      <c r="C13" s="10"/>
      <c r="D13" s="11"/>
      <c r="E13" s="12"/>
      <c r="F13" s="8"/>
      <c r="G13" s="47"/>
      <c r="H13" s="6"/>
      <c r="I13" s="48"/>
      <c r="J13" s="48"/>
      <c r="K13" s="98"/>
      <c r="L13" s="120"/>
      <c r="M13" s="51" t="str">
        <f t="shared" si="25"/>
        <v>F</v>
      </c>
      <c r="N13" s="52">
        <f t="shared" si="26"/>
        <v>0</v>
      </c>
      <c r="O13" s="53" t="str">
        <f t="shared" si="27"/>
        <v>0.0</v>
      </c>
      <c r="P13" s="54">
        <v>2</v>
      </c>
      <c r="Q13" s="94"/>
      <c r="R13" s="67"/>
      <c r="S13" s="51" t="str">
        <f t="shared" si="28"/>
        <v>F</v>
      </c>
      <c r="T13" s="52">
        <f t="shared" si="29"/>
        <v>0</v>
      </c>
      <c r="U13" s="53" t="str">
        <f t="shared" si="30"/>
        <v>0.0</v>
      </c>
      <c r="V13" s="54">
        <v>3</v>
      </c>
      <c r="W13" s="99"/>
      <c r="X13" s="103"/>
      <c r="Y13" s="104"/>
      <c r="Z13" s="66">
        <f t="shared" si="31"/>
        <v>0</v>
      </c>
      <c r="AA13" s="67">
        <f t="shared" si="32"/>
        <v>0</v>
      </c>
      <c r="AB13" s="67" t="str">
        <f t="shared" si="33"/>
        <v>0.0</v>
      </c>
      <c r="AC13" s="51" t="str">
        <f t="shared" si="34"/>
        <v>F</v>
      </c>
      <c r="AD13" s="60">
        <f t="shared" si="35"/>
        <v>0</v>
      </c>
      <c r="AE13" s="53" t="str">
        <f t="shared" si="36"/>
        <v>0.0</v>
      </c>
      <c r="AF13" s="61">
        <v>4</v>
      </c>
      <c r="AG13" s="62">
        <v>4</v>
      </c>
      <c r="AH13" s="99"/>
      <c r="AI13" s="103"/>
      <c r="AJ13" s="104"/>
      <c r="AK13" s="66">
        <f t="shared" si="37"/>
        <v>0</v>
      </c>
      <c r="AL13" s="67">
        <f t="shared" si="38"/>
        <v>0</v>
      </c>
      <c r="AM13" s="67" t="str">
        <f t="shared" si="39"/>
        <v>0.0</v>
      </c>
      <c r="AN13" s="51" t="str">
        <f t="shared" si="40"/>
        <v>F</v>
      </c>
      <c r="AO13" s="60">
        <f t="shared" si="41"/>
        <v>0</v>
      </c>
      <c r="AP13" s="53" t="str">
        <f t="shared" si="42"/>
        <v>0.0</v>
      </c>
      <c r="AQ13" s="63">
        <v>2</v>
      </c>
      <c r="AR13" s="64">
        <v>2</v>
      </c>
      <c r="AS13" s="99"/>
      <c r="AT13" s="103"/>
      <c r="AU13" s="104"/>
      <c r="AV13" s="66">
        <f t="shared" si="43"/>
        <v>0</v>
      </c>
      <c r="AW13" s="67">
        <f t="shared" si="44"/>
        <v>0</v>
      </c>
      <c r="AX13" s="67" t="str">
        <f t="shared" si="45"/>
        <v>0.0</v>
      </c>
      <c r="AY13" s="51" t="str">
        <f t="shared" si="46"/>
        <v>F</v>
      </c>
      <c r="AZ13" s="60">
        <f t="shared" si="47"/>
        <v>0</v>
      </c>
      <c r="BA13" s="53" t="str">
        <f t="shared" si="48"/>
        <v>0.0</v>
      </c>
      <c r="BB13" s="61">
        <v>3</v>
      </c>
      <c r="BC13" s="62">
        <v>3</v>
      </c>
      <c r="BD13" s="99"/>
      <c r="BE13" s="103"/>
      <c r="BF13" s="104"/>
      <c r="BG13" s="66">
        <f t="shared" si="49"/>
        <v>0</v>
      </c>
      <c r="BH13" s="67">
        <f t="shared" si="50"/>
        <v>0</v>
      </c>
      <c r="BI13" s="67" t="str">
        <f t="shared" si="51"/>
        <v>0.0</v>
      </c>
      <c r="BJ13" s="51" t="str">
        <f t="shared" si="52"/>
        <v>F</v>
      </c>
      <c r="BK13" s="60">
        <f t="shared" si="53"/>
        <v>0</v>
      </c>
      <c r="BL13" s="53" t="str">
        <f t="shared" si="54"/>
        <v>0.0</v>
      </c>
      <c r="BM13" s="61">
        <v>3</v>
      </c>
      <c r="BN13" s="62">
        <v>3</v>
      </c>
      <c r="BO13" s="99"/>
      <c r="BP13" s="103"/>
      <c r="BQ13" s="104"/>
      <c r="BR13" s="66">
        <f t="shared" si="55"/>
        <v>0</v>
      </c>
      <c r="BS13" s="67">
        <f t="shared" si="56"/>
        <v>0</v>
      </c>
      <c r="BT13" s="67" t="str">
        <f t="shared" si="57"/>
        <v>0.0</v>
      </c>
      <c r="BU13" s="51" t="str">
        <f t="shared" si="58"/>
        <v>F</v>
      </c>
      <c r="BV13" s="68">
        <f t="shared" si="59"/>
        <v>0</v>
      </c>
      <c r="BW13" s="53" t="str">
        <f t="shared" si="60"/>
        <v>0.0</v>
      </c>
      <c r="BX13" s="61">
        <v>2</v>
      </c>
      <c r="BY13" s="69">
        <v>2</v>
      </c>
      <c r="BZ13" s="99"/>
      <c r="CA13" s="103"/>
      <c r="CB13" s="104"/>
      <c r="CC13" s="105"/>
      <c r="CD13" s="67">
        <f t="shared" si="61"/>
        <v>0</v>
      </c>
      <c r="CE13" s="67" t="str">
        <f t="shared" si="62"/>
        <v>0.0</v>
      </c>
      <c r="CF13" s="51" t="str">
        <f t="shared" si="63"/>
        <v>F</v>
      </c>
      <c r="CG13" s="60">
        <f t="shared" si="64"/>
        <v>0</v>
      </c>
      <c r="CH13" s="53" t="str">
        <f t="shared" si="65"/>
        <v>0.0</v>
      </c>
      <c r="CI13" s="61">
        <v>3</v>
      </c>
      <c r="CJ13" s="62">
        <v>3</v>
      </c>
      <c r="CK13" s="71">
        <f t="shared" si="13"/>
        <v>17</v>
      </c>
      <c r="CL13" s="72">
        <f t="shared" si="14"/>
        <v>0</v>
      </c>
      <c r="CM13" s="73" t="str">
        <f t="shared" si="15"/>
        <v>0.00</v>
      </c>
      <c r="CN13" s="72">
        <f t="shared" si="16"/>
        <v>0</v>
      </c>
      <c r="CO13" s="73" t="str">
        <f t="shared" si="17"/>
        <v>0.00</v>
      </c>
      <c r="CP13" s="7" t="str">
        <f t="shared" si="18"/>
        <v>Cảnh báo KQHT</v>
      </c>
      <c r="CQ13" s="7">
        <f t="shared" si="19"/>
        <v>17</v>
      </c>
      <c r="CR13" s="72">
        <f t="shared" si="20"/>
        <v>0</v>
      </c>
      <c r="CS13" s="74" t="str">
        <f t="shared" si="21"/>
        <v>0.00</v>
      </c>
      <c r="CT13" s="72">
        <f t="shared" si="22"/>
        <v>0</v>
      </c>
      <c r="CU13" s="74" t="str">
        <f t="shared" si="23"/>
        <v>0.00</v>
      </c>
      <c r="CV13" s="7" t="str">
        <f t="shared" si="24"/>
        <v>Cảnh báo KQHT</v>
      </c>
    </row>
    <row r="14" spans="1:100" s="115" customFormat="1" ht="18">
      <c r="A14" s="5"/>
      <c r="B14" s="9"/>
      <c r="C14" s="10"/>
      <c r="D14" s="11"/>
      <c r="E14" s="12"/>
      <c r="F14" s="8"/>
      <c r="G14" s="47"/>
      <c r="H14" s="6"/>
      <c r="I14" s="48"/>
      <c r="J14" s="48"/>
      <c r="K14" s="98"/>
      <c r="L14" s="120"/>
      <c r="M14" s="51" t="str">
        <f t="shared" si="25"/>
        <v>F</v>
      </c>
      <c r="N14" s="52">
        <f t="shared" si="26"/>
        <v>0</v>
      </c>
      <c r="O14" s="53" t="str">
        <f t="shared" si="27"/>
        <v>0.0</v>
      </c>
      <c r="P14" s="54">
        <v>2</v>
      </c>
      <c r="Q14" s="94"/>
      <c r="R14" s="67"/>
      <c r="S14" s="51" t="str">
        <f t="shared" si="28"/>
        <v>F</v>
      </c>
      <c r="T14" s="52">
        <f t="shared" si="29"/>
        <v>0</v>
      </c>
      <c r="U14" s="53" t="str">
        <f t="shared" si="30"/>
        <v>0.0</v>
      </c>
      <c r="V14" s="54">
        <v>3</v>
      </c>
      <c r="W14" s="99"/>
      <c r="X14" s="103"/>
      <c r="Y14" s="104"/>
      <c r="Z14" s="66">
        <f t="shared" si="31"/>
        <v>0</v>
      </c>
      <c r="AA14" s="67">
        <f t="shared" si="32"/>
        <v>0</v>
      </c>
      <c r="AB14" s="67" t="str">
        <f t="shared" si="33"/>
        <v>0.0</v>
      </c>
      <c r="AC14" s="51" t="str">
        <f t="shared" si="34"/>
        <v>F</v>
      </c>
      <c r="AD14" s="60">
        <f t="shared" si="35"/>
        <v>0</v>
      </c>
      <c r="AE14" s="53" t="str">
        <f t="shared" si="36"/>
        <v>0.0</v>
      </c>
      <c r="AF14" s="61">
        <v>4</v>
      </c>
      <c r="AG14" s="62">
        <v>4</v>
      </c>
      <c r="AH14" s="99"/>
      <c r="AI14" s="103"/>
      <c r="AJ14" s="104"/>
      <c r="AK14" s="66">
        <f t="shared" si="37"/>
        <v>0</v>
      </c>
      <c r="AL14" s="67">
        <f t="shared" si="38"/>
        <v>0</v>
      </c>
      <c r="AM14" s="67" t="str">
        <f t="shared" si="39"/>
        <v>0.0</v>
      </c>
      <c r="AN14" s="51" t="str">
        <f t="shared" si="40"/>
        <v>F</v>
      </c>
      <c r="AO14" s="60">
        <f t="shared" si="41"/>
        <v>0</v>
      </c>
      <c r="AP14" s="53" t="str">
        <f t="shared" si="42"/>
        <v>0.0</v>
      </c>
      <c r="AQ14" s="63">
        <v>2</v>
      </c>
      <c r="AR14" s="64">
        <v>2</v>
      </c>
      <c r="AS14" s="99"/>
      <c r="AT14" s="103"/>
      <c r="AU14" s="104"/>
      <c r="AV14" s="66">
        <f t="shared" si="43"/>
        <v>0</v>
      </c>
      <c r="AW14" s="67">
        <f t="shared" si="44"/>
        <v>0</v>
      </c>
      <c r="AX14" s="67" t="str">
        <f t="shared" si="45"/>
        <v>0.0</v>
      </c>
      <c r="AY14" s="51" t="str">
        <f t="shared" si="46"/>
        <v>F</v>
      </c>
      <c r="AZ14" s="60">
        <f t="shared" si="47"/>
        <v>0</v>
      </c>
      <c r="BA14" s="53" t="str">
        <f t="shared" si="48"/>
        <v>0.0</v>
      </c>
      <c r="BB14" s="61">
        <v>3</v>
      </c>
      <c r="BC14" s="62">
        <v>3</v>
      </c>
      <c r="BD14" s="99"/>
      <c r="BE14" s="103"/>
      <c r="BF14" s="104"/>
      <c r="BG14" s="66">
        <f t="shared" si="49"/>
        <v>0</v>
      </c>
      <c r="BH14" s="67">
        <f t="shared" si="50"/>
        <v>0</v>
      </c>
      <c r="BI14" s="67" t="str">
        <f t="shared" si="51"/>
        <v>0.0</v>
      </c>
      <c r="BJ14" s="51" t="str">
        <f t="shared" si="52"/>
        <v>F</v>
      </c>
      <c r="BK14" s="60">
        <f t="shared" si="53"/>
        <v>0</v>
      </c>
      <c r="BL14" s="53" t="str">
        <f t="shared" si="54"/>
        <v>0.0</v>
      </c>
      <c r="BM14" s="61">
        <v>3</v>
      </c>
      <c r="BN14" s="62">
        <v>3</v>
      </c>
      <c r="BO14" s="99"/>
      <c r="BP14" s="103"/>
      <c r="BQ14" s="104"/>
      <c r="BR14" s="66">
        <f t="shared" si="55"/>
        <v>0</v>
      </c>
      <c r="BS14" s="67">
        <f t="shared" si="56"/>
        <v>0</v>
      </c>
      <c r="BT14" s="67" t="str">
        <f t="shared" si="57"/>
        <v>0.0</v>
      </c>
      <c r="BU14" s="51" t="str">
        <f t="shared" si="58"/>
        <v>F</v>
      </c>
      <c r="BV14" s="68">
        <f t="shared" si="59"/>
        <v>0</v>
      </c>
      <c r="BW14" s="53" t="str">
        <f t="shared" si="60"/>
        <v>0.0</v>
      </c>
      <c r="BX14" s="61">
        <v>2</v>
      </c>
      <c r="BY14" s="69">
        <v>2</v>
      </c>
      <c r="BZ14" s="99"/>
      <c r="CA14" s="103"/>
      <c r="CB14" s="104"/>
      <c r="CC14" s="105"/>
      <c r="CD14" s="67">
        <f t="shared" si="61"/>
        <v>0</v>
      </c>
      <c r="CE14" s="67" t="str">
        <f t="shared" si="62"/>
        <v>0.0</v>
      </c>
      <c r="CF14" s="51" t="str">
        <f t="shared" si="63"/>
        <v>F</v>
      </c>
      <c r="CG14" s="60">
        <f t="shared" si="64"/>
        <v>0</v>
      </c>
      <c r="CH14" s="53" t="str">
        <f t="shared" si="65"/>
        <v>0.0</v>
      </c>
      <c r="CI14" s="61">
        <v>3</v>
      </c>
      <c r="CJ14" s="62">
        <v>3</v>
      </c>
      <c r="CK14" s="71">
        <f t="shared" si="13"/>
        <v>17</v>
      </c>
      <c r="CL14" s="72">
        <f t="shared" si="14"/>
        <v>0</v>
      </c>
      <c r="CM14" s="73" t="str">
        <f t="shared" si="15"/>
        <v>0.00</v>
      </c>
      <c r="CN14" s="72">
        <f t="shared" si="16"/>
        <v>0</v>
      </c>
      <c r="CO14" s="73" t="str">
        <f t="shared" si="17"/>
        <v>0.00</v>
      </c>
      <c r="CP14" s="7" t="str">
        <f t="shared" si="18"/>
        <v>Cảnh báo KQHT</v>
      </c>
      <c r="CQ14" s="7">
        <f t="shared" si="19"/>
        <v>17</v>
      </c>
      <c r="CR14" s="72">
        <f t="shared" si="20"/>
        <v>0</v>
      </c>
      <c r="CS14" s="74" t="str">
        <f t="shared" si="21"/>
        <v>0.00</v>
      </c>
      <c r="CT14" s="72">
        <f t="shared" si="22"/>
        <v>0</v>
      </c>
      <c r="CU14" s="74" t="str">
        <f t="shared" si="23"/>
        <v>0.00</v>
      </c>
      <c r="CV14" s="7" t="str">
        <f t="shared" si="24"/>
        <v>Cảnh báo KQHT</v>
      </c>
    </row>
    <row r="15" spans="1:100" s="115" customFormat="1" ht="18">
      <c r="A15" s="5"/>
      <c r="B15" s="9"/>
      <c r="C15" s="10"/>
      <c r="D15" s="11"/>
      <c r="E15" s="12"/>
      <c r="F15" s="8"/>
      <c r="G15" s="47"/>
      <c r="H15" s="6"/>
      <c r="I15" s="48"/>
      <c r="J15" s="48"/>
      <c r="K15" s="98"/>
      <c r="L15" s="120"/>
      <c r="M15" s="51" t="str">
        <f t="shared" si="25"/>
        <v>F</v>
      </c>
      <c r="N15" s="52">
        <f t="shared" si="26"/>
        <v>0</v>
      </c>
      <c r="O15" s="53" t="str">
        <f t="shared" si="27"/>
        <v>0.0</v>
      </c>
      <c r="P15" s="54">
        <v>2</v>
      </c>
      <c r="Q15" s="94"/>
      <c r="R15" s="67"/>
      <c r="S15" s="51" t="str">
        <f t="shared" si="28"/>
        <v>F</v>
      </c>
      <c r="T15" s="52">
        <f t="shared" si="29"/>
        <v>0</v>
      </c>
      <c r="U15" s="53" t="str">
        <f t="shared" si="30"/>
        <v>0.0</v>
      </c>
      <c r="V15" s="54">
        <v>3</v>
      </c>
      <c r="W15" s="99"/>
      <c r="X15" s="103"/>
      <c r="Y15" s="104"/>
      <c r="Z15" s="66">
        <f t="shared" si="31"/>
        <v>0</v>
      </c>
      <c r="AA15" s="67">
        <f t="shared" si="32"/>
        <v>0</v>
      </c>
      <c r="AB15" s="67" t="str">
        <f t="shared" si="33"/>
        <v>0.0</v>
      </c>
      <c r="AC15" s="51" t="str">
        <f t="shared" si="34"/>
        <v>F</v>
      </c>
      <c r="AD15" s="60">
        <f t="shared" si="35"/>
        <v>0</v>
      </c>
      <c r="AE15" s="53" t="str">
        <f t="shared" si="36"/>
        <v>0.0</v>
      </c>
      <c r="AF15" s="61">
        <v>4</v>
      </c>
      <c r="AG15" s="62">
        <v>4</v>
      </c>
      <c r="AH15" s="99"/>
      <c r="AI15" s="103"/>
      <c r="AJ15" s="104"/>
      <c r="AK15" s="66">
        <f t="shared" si="37"/>
        <v>0</v>
      </c>
      <c r="AL15" s="67">
        <f t="shared" si="38"/>
        <v>0</v>
      </c>
      <c r="AM15" s="67" t="str">
        <f t="shared" si="39"/>
        <v>0.0</v>
      </c>
      <c r="AN15" s="51" t="str">
        <f t="shared" si="40"/>
        <v>F</v>
      </c>
      <c r="AO15" s="60">
        <f t="shared" si="41"/>
        <v>0</v>
      </c>
      <c r="AP15" s="53" t="str">
        <f t="shared" si="42"/>
        <v>0.0</v>
      </c>
      <c r="AQ15" s="63">
        <v>2</v>
      </c>
      <c r="AR15" s="64">
        <v>2</v>
      </c>
      <c r="AS15" s="99"/>
      <c r="AT15" s="103"/>
      <c r="AU15" s="104"/>
      <c r="AV15" s="66">
        <f t="shared" si="43"/>
        <v>0</v>
      </c>
      <c r="AW15" s="67">
        <f t="shared" si="44"/>
        <v>0</v>
      </c>
      <c r="AX15" s="67" t="str">
        <f t="shared" si="45"/>
        <v>0.0</v>
      </c>
      <c r="AY15" s="51" t="str">
        <f t="shared" si="46"/>
        <v>F</v>
      </c>
      <c r="AZ15" s="60">
        <f t="shared" si="47"/>
        <v>0</v>
      </c>
      <c r="BA15" s="53" t="str">
        <f t="shared" si="48"/>
        <v>0.0</v>
      </c>
      <c r="BB15" s="61">
        <v>3</v>
      </c>
      <c r="BC15" s="62">
        <v>3</v>
      </c>
      <c r="BD15" s="99"/>
      <c r="BE15" s="103"/>
      <c r="BF15" s="104"/>
      <c r="BG15" s="66">
        <f t="shared" si="49"/>
        <v>0</v>
      </c>
      <c r="BH15" s="67">
        <f t="shared" si="50"/>
        <v>0</v>
      </c>
      <c r="BI15" s="67" t="str">
        <f t="shared" si="51"/>
        <v>0.0</v>
      </c>
      <c r="BJ15" s="51" t="str">
        <f t="shared" si="52"/>
        <v>F</v>
      </c>
      <c r="BK15" s="60">
        <f t="shared" si="53"/>
        <v>0</v>
      </c>
      <c r="BL15" s="53" t="str">
        <f t="shared" si="54"/>
        <v>0.0</v>
      </c>
      <c r="BM15" s="61">
        <v>3</v>
      </c>
      <c r="BN15" s="62">
        <v>3</v>
      </c>
      <c r="BO15" s="99"/>
      <c r="BP15" s="103"/>
      <c r="BQ15" s="104"/>
      <c r="BR15" s="66">
        <f t="shared" si="55"/>
        <v>0</v>
      </c>
      <c r="BS15" s="67">
        <f t="shared" si="56"/>
        <v>0</v>
      </c>
      <c r="BT15" s="67" t="str">
        <f t="shared" si="57"/>
        <v>0.0</v>
      </c>
      <c r="BU15" s="51" t="str">
        <f t="shared" si="58"/>
        <v>F</v>
      </c>
      <c r="BV15" s="68">
        <f t="shared" si="59"/>
        <v>0</v>
      </c>
      <c r="BW15" s="53" t="str">
        <f t="shared" si="60"/>
        <v>0.0</v>
      </c>
      <c r="BX15" s="61">
        <v>2</v>
      </c>
      <c r="BY15" s="69">
        <v>2</v>
      </c>
      <c r="BZ15" s="99"/>
      <c r="CA15" s="103"/>
      <c r="CB15" s="104"/>
      <c r="CC15" s="105"/>
      <c r="CD15" s="67">
        <f t="shared" si="61"/>
        <v>0</v>
      </c>
      <c r="CE15" s="67" t="str">
        <f t="shared" si="62"/>
        <v>0.0</v>
      </c>
      <c r="CF15" s="51" t="str">
        <f t="shared" si="63"/>
        <v>F</v>
      </c>
      <c r="CG15" s="60">
        <f t="shared" si="64"/>
        <v>0</v>
      </c>
      <c r="CH15" s="53" t="str">
        <f t="shared" si="65"/>
        <v>0.0</v>
      </c>
      <c r="CI15" s="61">
        <v>3</v>
      </c>
      <c r="CJ15" s="62">
        <v>3</v>
      </c>
      <c r="CK15" s="71">
        <f t="shared" si="13"/>
        <v>17</v>
      </c>
      <c r="CL15" s="72">
        <f t="shared" si="14"/>
        <v>0</v>
      </c>
      <c r="CM15" s="73" t="str">
        <f t="shared" si="15"/>
        <v>0.00</v>
      </c>
      <c r="CN15" s="72">
        <f t="shared" si="16"/>
        <v>0</v>
      </c>
      <c r="CO15" s="73" t="str">
        <f t="shared" si="17"/>
        <v>0.00</v>
      </c>
      <c r="CP15" s="7" t="str">
        <f t="shared" si="18"/>
        <v>Cảnh báo KQHT</v>
      </c>
      <c r="CQ15" s="7">
        <f t="shared" si="19"/>
        <v>17</v>
      </c>
      <c r="CR15" s="72">
        <f t="shared" si="20"/>
        <v>0</v>
      </c>
      <c r="CS15" s="74" t="str">
        <f t="shared" si="21"/>
        <v>0.00</v>
      </c>
      <c r="CT15" s="72">
        <f t="shared" si="22"/>
        <v>0</v>
      </c>
      <c r="CU15" s="74" t="str">
        <f t="shared" si="23"/>
        <v>0.00</v>
      </c>
      <c r="CV15" s="7" t="str">
        <f t="shared" si="24"/>
        <v>Cảnh báo KQHT</v>
      </c>
    </row>
    <row r="16" spans="1:100" s="115" customFormat="1" ht="18">
      <c r="A16" s="5"/>
      <c r="B16" s="9"/>
      <c r="C16" s="10"/>
      <c r="D16" s="11"/>
      <c r="E16" s="12"/>
      <c r="F16" s="8"/>
      <c r="G16" s="47"/>
      <c r="H16" s="6"/>
      <c r="I16" s="48"/>
      <c r="J16" s="48"/>
      <c r="K16" s="98"/>
      <c r="L16" s="120"/>
      <c r="M16" s="51" t="str">
        <f t="shared" si="25"/>
        <v>F</v>
      </c>
      <c r="N16" s="52">
        <f t="shared" si="26"/>
        <v>0</v>
      </c>
      <c r="O16" s="53" t="str">
        <f t="shared" si="27"/>
        <v>0.0</v>
      </c>
      <c r="P16" s="54">
        <v>2</v>
      </c>
      <c r="Q16" s="94"/>
      <c r="R16" s="67"/>
      <c r="S16" s="51" t="str">
        <f t="shared" si="28"/>
        <v>F</v>
      </c>
      <c r="T16" s="52">
        <f t="shared" si="29"/>
        <v>0</v>
      </c>
      <c r="U16" s="53" t="str">
        <f t="shared" si="30"/>
        <v>0.0</v>
      </c>
      <c r="V16" s="54">
        <v>3</v>
      </c>
      <c r="W16" s="99"/>
      <c r="X16" s="103"/>
      <c r="Y16" s="104"/>
      <c r="Z16" s="66">
        <f t="shared" si="31"/>
        <v>0</v>
      </c>
      <c r="AA16" s="67">
        <f t="shared" si="32"/>
        <v>0</v>
      </c>
      <c r="AB16" s="67" t="str">
        <f t="shared" si="33"/>
        <v>0.0</v>
      </c>
      <c r="AC16" s="51" t="str">
        <f t="shared" si="34"/>
        <v>F</v>
      </c>
      <c r="AD16" s="60">
        <f t="shared" si="35"/>
        <v>0</v>
      </c>
      <c r="AE16" s="53" t="str">
        <f t="shared" si="36"/>
        <v>0.0</v>
      </c>
      <c r="AF16" s="61">
        <v>4</v>
      </c>
      <c r="AG16" s="62">
        <v>4</v>
      </c>
      <c r="AH16" s="99"/>
      <c r="AI16" s="103"/>
      <c r="AJ16" s="104"/>
      <c r="AK16" s="66">
        <f t="shared" si="37"/>
        <v>0</v>
      </c>
      <c r="AL16" s="67">
        <f t="shared" si="38"/>
        <v>0</v>
      </c>
      <c r="AM16" s="67" t="str">
        <f t="shared" si="39"/>
        <v>0.0</v>
      </c>
      <c r="AN16" s="51" t="str">
        <f t="shared" si="40"/>
        <v>F</v>
      </c>
      <c r="AO16" s="60">
        <f t="shared" si="41"/>
        <v>0</v>
      </c>
      <c r="AP16" s="53" t="str">
        <f t="shared" si="42"/>
        <v>0.0</v>
      </c>
      <c r="AQ16" s="63">
        <v>2</v>
      </c>
      <c r="AR16" s="64">
        <v>2</v>
      </c>
      <c r="AS16" s="99"/>
      <c r="AT16" s="103"/>
      <c r="AU16" s="104"/>
      <c r="AV16" s="66">
        <f t="shared" si="43"/>
        <v>0</v>
      </c>
      <c r="AW16" s="67">
        <f t="shared" si="44"/>
        <v>0</v>
      </c>
      <c r="AX16" s="67" t="str">
        <f t="shared" si="45"/>
        <v>0.0</v>
      </c>
      <c r="AY16" s="51" t="str">
        <f t="shared" si="46"/>
        <v>F</v>
      </c>
      <c r="AZ16" s="60">
        <f t="shared" si="47"/>
        <v>0</v>
      </c>
      <c r="BA16" s="53" t="str">
        <f t="shared" si="48"/>
        <v>0.0</v>
      </c>
      <c r="BB16" s="61">
        <v>3</v>
      </c>
      <c r="BC16" s="62">
        <v>3</v>
      </c>
      <c r="BD16" s="99"/>
      <c r="BE16" s="103"/>
      <c r="BF16" s="104"/>
      <c r="BG16" s="66">
        <f t="shared" si="49"/>
        <v>0</v>
      </c>
      <c r="BH16" s="67">
        <f t="shared" si="50"/>
        <v>0</v>
      </c>
      <c r="BI16" s="67" t="str">
        <f t="shared" si="51"/>
        <v>0.0</v>
      </c>
      <c r="BJ16" s="51" t="str">
        <f t="shared" si="52"/>
        <v>F</v>
      </c>
      <c r="BK16" s="60">
        <f t="shared" si="53"/>
        <v>0</v>
      </c>
      <c r="BL16" s="53" t="str">
        <f t="shared" si="54"/>
        <v>0.0</v>
      </c>
      <c r="BM16" s="61">
        <v>3</v>
      </c>
      <c r="BN16" s="62">
        <v>3</v>
      </c>
      <c r="BO16" s="99"/>
      <c r="BP16" s="103"/>
      <c r="BQ16" s="104"/>
      <c r="BR16" s="66">
        <f t="shared" si="55"/>
        <v>0</v>
      </c>
      <c r="BS16" s="67">
        <f t="shared" si="56"/>
        <v>0</v>
      </c>
      <c r="BT16" s="67" t="str">
        <f t="shared" si="57"/>
        <v>0.0</v>
      </c>
      <c r="BU16" s="51" t="str">
        <f t="shared" si="58"/>
        <v>F</v>
      </c>
      <c r="BV16" s="68">
        <f t="shared" si="59"/>
        <v>0</v>
      </c>
      <c r="BW16" s="53" t="str">
        <f t="shared" si="60"/>
        <v>0.0</v>
      </c>
      <c r="BX16" s="61">
        <v>2</v>
      </c>
      <c r="BY16" s="69">
        <v>2</v>
      </c>
      <c r="BZ16" s="99"/>
      <c r="CA16" s="103"/>
      <c r="CB16" s="104"/>
      <c r="CC16" s="105"/>
      <c r="CD16" s="67">
        <f t="shared" si="61"/>
        <v>0</v>
      </c>
      <c r="CE16" s="67" t="str">
        <f t="shared" si="62"/>
        <v>0.0</v>
      </c>
      <c r="CF16" s="51" t="str">
        <f t="shared" si="63"/>
        <v>F</v>
      </c>
      <c r="CG16" s="60">
        <f t="shared" si="64"/>
        <v>0</v>
      </c>
      <c r="CH16" s="53" t="str">
        <f t="shared" si="65"/>
        <v>0.0</v>
      </c>
      <c r="CI16" s="61">
        <v>3</v>
      </c>
      <c r="CJ16" s="62">
        <v>3</v>
      </c>
      <c r="CK16" s="71">
        <f t="shared" si="13"/>
        <v>17</v>
      </c>
      <c r="CL16" s="72">
        <f t="shared" si="14"/>
        <v>0</v>
      </c>
      <c r="CM16" s="73" t="str">
        <f t="shared" si="15"/>
        <v>0.00</v>
      </c>
      <c r="CN16" s="72">
        <f t="shared" si="16"/>
        <v>0</v>
      </c>
      <c r="CO16" s="73" t="str">
        <f t="shared" si="17"/>
        <v>0.00</v>
      </c>
      <c r="CP16" s="7" t="str">
        <f t="shared" si="18"/>
        <v>Cảnh báo KQHT</v>
      </c>
      <c r="CQ16" s="7">
        <f t="shared" si="19"/>
        <v>17</v>
      </c>
      <c r="CR16" s="72">
        <f t="shared" si="20"/>
        <v>0</v>
      </c>
      <c r="CS16" s="74" t="str">
        <f t="shared" si="21"/>
        <v>0.00</v>
      </c>
      <c r="CT16" s="72">
        <f t="shared" si="22"/>
        <v>0</v>
      </c>
      <c r="CU16" s="74" t="str">
        <f t="shared" si="23"/>
        <v>0.00</v>
      </c>
      <c r="CV16" s="7" t="str">
        <f t="shared" si="24"/>
        <v>Cảnh báo KQHT</v>
      </c>
    </row>
    <row r="17" spans="1:100" s="115" customFormat="1" ht="18">
      <c r="A17" s="5"/>
      <c r="B17" s="9"/>
      <c r="C17" s="10"/>
      <c r="D17" s="11"/>
      <c r="E17" s="12"/>
      <c r="F17" s="8"/>
      <c r="G17" s="47"/>
      <c r="H17" s="6"/>
      <c r="I17" s="48"/>
      <c r="J17" s="48"/>
      <c r="K17" s="98"/>
      <c r="L17" s="120"/>
      <c r="M17" s="51" t="str">
        <f t="shared" si="25"/>
        <v>F</v>
      </c>
      <c r="N17" s="52">
        <f t="shared" si="26"/>
        <v>0</v>
      </c>
      <c r="O17" s="53" t="str">
        <f t="shared" si="27"/>
        <v>0.0</v>
      </c>
      <c r="P17" s="54">
        <v>2</v>
      </c>
      <c r="Q17" s="94"/>
      <c r="R17" s="67"/>
      <c r="S17" s="51" t="str">
        <f t="shared" si="28"/>
        <v>F</v>
      </c>
      <c r="T17" s="52">
        <f t="shared" si="29"/>
        <v>0</v>
      </c>
      <c r="U17" s="53" t="str">
        <f t="shared" si="30"/>
        <v>0.0</v>
      </c>
      <c r="V17" s="54">
        <v>3</v>
      </c>
      <c r="W17" s="99"/>
      <c r="X17" s="103"/>
      <c r="Y17" s="104"/>
      <c r="Z17" s="66">
        <f t="shared" si="31"/>
        <v>0</v>
      </c>
      <c r="AA17" s="67">
        <f t="shared" si="32"/>
        <v>0</v>
      </c>
      <c r="AB17" s="67" t="str">
        <f t="shared" si="33"/>
        <v>0.0</v>
      </c>
      <c r="AC17" s="51" t="str">
        <f t="shared" si="34"/>
        <v>F</v>
      </c>
      <c r="AD17" s="60">
        <f t="shared" si="35"/>
        <v>0</v>
      </c>
      <c r="AE17" s="53" t="str">
        <f t="shared" si="36"/>
        <v>0.0</v>
      </c>
      <c r="AF17" s="61">
        <v>4</v>
      </c>
      <c r="AG17" s="62">
        <v>4</v>
      </c>
      <c r="AH17" s="99"/>
      <c r="AI17" s="103"/>
      <c r="AJ17" s="104"/>
      <c r="AK17" s="66">
        <f t="shared" si="37"/>
        <v>0</v>
      </c>
      <c r="AL17" s="67">
        <f t="shared" si="38"/>
        <v>0</v>
      </c>
      <c r="AM17" s="67" t="str">
        <f t="shared" si="39"/>
        <v>0.0</v>
      </c>
      <c r="AN17" s="51" t="str">
        <f t="shared" si="40"/>
        <v>F</v>
      </c>
      <c r="AO17" s="60">
        <f t="shared" si="41"/>
        <v>0</v>
      </c>
      <c r="AP17" s="53" t="str">
        <f t="shared" si="42"/>
        <v>0.0</v>
      </c>
      <c r="AQ17" s="63">
        <v>2</v>
      </c>
      <c r="AR17" s="64">
        <v>2</v>
      </c>
      <c r="AS17" s="99"/>
      <c r="AT17" s="103"/>
      <c r="AU17" s="104"/>
      <c r="AV17" s="66">
        <f t="shared" si="43"/>
        <v>0</v>
      </c>
      <c r="AW17" s="67">
        <f t="shared" si="44"/>
        <v>0</v>
      </c>
      <c r="AX17" s="67" t="str">
        <f t="shared" si="45"/>
        <v>0.0</v>
      </c>
      <c r="AY17" s="51" t="str">
        <f t="shared" si="46"/>
        <v>F</v>
      </c>
      <c r="AZ17" s="60">
        <f t="shared" si="47"/>
        <v>0</v>
      </c>
      <c r="BA17" s="53" t="str">
        <f t="shared" si="48"/>
        <v>0.0</v>
      </c>
      <c r="BB17" s="61">
        <v>3</v>
      </c>
      <c r="BC17" s="62">
        <v>3</v>
      </c>
      <c r="BD17" s="99"/>
      <c r="BE17" s="103"/>
      <c r="BF17" s="104"/>
      <c r="BG17" s="66">
        <f t="shared" si="49"/>
        <v>0</v>
      </c>
      <c r="BH17" s="67">
        <f t="shared" si="50"/>
        <v>0</v>
      </c>
      <c r="BI17" s="67" t="str">
        <f t="shared" si="51"/>
        <v>0.0</v>
      </c>
      <c r="BJ17" s="51" t="str">
        <f t="shared" si="52"/>
        <v>F</v>
      </c>
      <c r="BK17" s="60">
        <f t="shared" si="53"/>
        <v>0</v>
      </c>
      <c r="BL17" s="53" t="str">
        <f t="shared" si="54"/>
        <v>0.0</v>
      </c>
      <c r="BM17" s="61">
        <v>3</v>
      </c>
      <c r="BN17" s="62">
        <v>3</v>
      </c>
      <c r="BO17" s="99"/>
      <c r="BP17" s="103"/>
      <c r="BQ17" s="104"/>
      <c r="BR17" s="66">
        <f t="shared" si="55"/>
        <v>0</v>
      </c>
      <c r="BS17" s="67">
        <f t="shared" si="56"/>
        <v>0</v>
      </c>
      <c r="BT17" s="67" t="str">
        <f t="shared" si="57"/>
        <v>0.0</v>
      </c>
      <c r="BU17" s="51" t="str">
        <f t="shared" si="58"/>
        <v>F</v>
      </c>
      <c r="BV17" s="68">
        <f t="shared" si="59"/>
        <v>0</v>
      </c>
      <c r="BW17" s="53" t="str">
        <f t="shared" si="60"/>
        <v>0.0</v>
      </c>
      <c r="BX17" s="61">
        <v>2</v>
      </c>
      <c r="BY17" s="69">
        <v>2</v>
      </c>
      <c r="BZ17" s="99"/>
      <c r="CA17" s="103"/>
      <c r="CB17" s="104"/>
      <c r="CC17" s="105"/>
      <c r="CD17" s="67">
        <f t="shared" si="61"/>
        <v>0</v>
      </c>
      <c r="CE17" s="67" t="str">
        <f t="shared" si="62"/>
        <v>0.0</v>
      </c>
      <c r="CF17" s="51" t="str">
        <f t="shared" si="63"/>
        <v>F</v>
      </c>
      <c r="CG17" s="60">
        <f t="shared" si="64"/>
        <v>0</v>
      </c>
      <c r="CH17" s="53" t="str">
        <f t="shared" si="65"/>
        <v>0.0</v>
      </c>
      <c r="CI17" s="61">
        <v>3</v>
      </c>
      <c r="CJ17" s="62">
        <v>3</v>
      </c>
      <c r="CK17" s="71">
        <f t="shared" si="13"/>
        <v>17</v>
      </c>
      <c r="CL17" s="72">
        <f t="shared" si="14"/>
        <v>0</v>
      </c>
      <c r="CM17" s="73" t="str">
        <f t="shared" si="15"/>
        <v>0.00</v>
      </c>
      <c r="CN17" s="72">
        <f t="shared" si="16"/>
        <v>0</v>
      </c>
      <c r="CO17" s="73" t="str">
        <f t="shared" si="17"/>
        <v>0.00</v>
      </c>
      <c r="CP17" s="7" t="str">
        <f t="shared" si="18"/>
        <v>Cảnh báo KQHT</v>
      </c>
      <c r="CQ17" s="7">
        <f t="shared" si="19"/>
        <v>17</v>
      </c>
      <c r="CR17" s="72">
        <f t="shared" si="20"/>
        <v>0</v>
      </c>
      <c r="CS17" s="74" t="str">
        <f t="shared" si="21"/>
        <v>0.00</v>
      </c>
      <c r="CT17" s="72">
        <f t="shared" si="22"/>
        <v>0</v>
      </c>
      <c r="CU17" s="74" t="str">
        <f t="shared" si="23"/>
        <v>0.00</v>
      </c>
      <c r="CV17" s="7" t="str">
        <f t="shared" si="24"/>
        <v>Cảnh báo KQHT</v>
      </c>
    </row>
    <row r="18" spans="1:100" s="115" customFormat="1" ht="18">
      <c r="A18" s="5"/>
      <c r="B18" s="9"/>
      <c r="C18" s="10"/>
      <c r="D18" s="11"/>
      <c r="E18" s="12"/>
      <c r="F18" s="8"/>
      <c r="G18" s="47"/>
      <c r="H18" s="6"/>
      <c r="I18" s="48"/>
      <c r="J18" s="48"/>
      <c r="K18" s="98"/>
      <c r="L18" s="120"/>
      <c r="M18" s="51" t="str">
        <f t="shared" si="25"/>
        <v>F</v>
      </c>
      <c r="N18" s="52">
        <f t="shared" si="26"/>
        <v>0</v>
      </c>
      <c r="O18" s="53" t="str">
        <f t="shared" si="27"/>
        <v>0.0</v>
      </c>
      <c r="P18" s="54">
        <v>2</v>
      </c>
      <c r="Q18" s="94"/>
      <c r="R18" s="67"/>
      <c r="S18" s="51" t="str">
        <f t="shared" si="28"/>
        <v>F</v>
      </c>
      <c r="T18" s="52">
        <f t="shared" si="29"/>
        <v>0</v>
      </c>
      <c r="U18" s="53" t="str">
        <f t="shared" si="30"/>
        <v>0.0</v>
      </c>
      <c r="V18" s="54">
        <v>3</v>
      </c>
      <c r="W18" s="99"/>
      <c r="X18" s="103"/>
      <c r="Y18" s="104"/>
      <c r="Z18" s="66">
        <f t="shared" si="31"/>
        <v>0</v>
      </c>
      <c r="AA18" s="67">
        <f t="shared" si="32"/>
        <v>0</v>
      </c>
      <c r="AB18" s="67" t="str">
        <f t="shared" si="33"/>
        <v>0.0</v>
      </c>
      <c r="AC18" s="51" t="str">
        <f t="shared" si="34"/>
        <v>F</v>
      </c>
      <c r="AD18" s="60">
        <f t="shared" si="35"/>
        <v>0</v>
      </c>
      <c r="AE18" s="53" t="str">
        <f t="shared" si="36"/>
        <v>0.0</v>
      </c>
      <c r="AF18" s="61">
        <v>4</v>
      </c>
      <c r="AG18" s="62">
        <v>4</v>
      </c>
      <c r="AH18" s="99"/>
      <c r="AI18" s="103"/>
      <c r="AJ18" s="104"/>
      <c r="AK18" s="66">
        <f t="shared" si="37"/>
        <v>0</v>
      </c>
      <c r="AL18" s="67">
        <f t="shared" si="38"/>
        <v>0</v>
      </c>
      <c r="AM18" s="67" t="str">
        <f t="shared" si="39"/>
        <v>0.0</v>
      </c>
      <c r="AN18" s="51" t="str">
        <f t="shared" si="40"/>
        <v>F</v>
      </c>
      <c r="AO18" s="60">
        <f t="shared" si="41"/>
        <v>0</v>
      </c>
      <c r="AP18" s="53" t="str">
        <f t="shared" si="42"/>
        <v>0.0</v>
      </c>
      <c r="AQ18" s="63">
        <v>2</v>
      </c>
      <c r="AR18" s="64">
        <v>2</v>
      </c>
      <c r="AS18" s="99"/>
      <c r="AT18" s="103"/>
      <c r="AU18" s="104"/>
      <c r="AV18" s="66">
        <f t="shared" si="43"/>
        <v>0</v>
      </c>
      <c r="AW18" s="67">
        <f t="shared" si="44"/>
        <v>0</v>
      </c>
      <c r="AX18" s="67" t="str">
        <f t="shared" si="45"/>
        <v>0.0</v>
      </c>
      <c r="AY18" s="51" t="str">
        <f t="shared" si="46"/>
        <v>F</v>
      </c>
      <c r="AZ18" s="60">
        <f t="shared" si="47"/>
        <v>0</v>
      </c>
      <c r="BA18" s="53" t="str">
        <f t="shared" si="48"/>
        <v>0.0</v>
      </c>
      <c r="BB18" s="61">
        <v>3</v>
      </c>
      <c r="BC18" s="62">
        <v>3</v>
      </c>
      <c r="BD18" s="99"/>
      <c r="BE18" s="103"/>
      <c r="BF18" s="104"/>
      <c r="BG18" s="66">
        <f t="shared" si="49"/>
        <v>0</v>
      </c>
      <c r="BH18" s="67">
        <f t="shared" si="50"/>
        <v>0</v>
      </c>
      <c r="BI18" s="67" t="str">
        <f t="shared" si="51"/>
        <v>0.0</v>
      </c>
      <c r="BJ18" s="51" t="str">
        <f t="shared" si="52"/>
        <v>F</v>
      </c>
      <c r="BK18" s="60">
        <f t="shared" si="53"/>
        <v>0</v>
      </c>
      <c r="BL18" s="53" t="str">
        <f t="shared" si="54"/>
        <v>0.0</v>
      </c>
      <c r="BM18" s="61">
        <v>3</v>
      </c>
      <c r="BN18" s="62">
        <v>3</v>
      </c>
      <c r="BO18" s="99"/>
      <c r="BP18" s="103"/>
      <c r="BQ18" s="104"/>
      <c r="BR18" s="66">
        <f t="shared" si="55"/>
        <v>0</v>
      </c>
      <c r="BS18" s="67">
        <f t="shared" si="56"/>
        <v>0</v>
      </c>
      <c r="BT18" s="67" t="str">
        <f t="shared" si="57"/>
        <v>0.0</v>
      </c>
      <c r="BU18" s="51" t="str">
        <f t="shared" si="58"/>
        <v>F</v>
      </c>
      <c r="BV18" s="68">
        <f t="shared" si="59"/>
        <v>0</v>
      </c>
      <c r="BW18" s="53" t="str">
        <f t="shared" si="60"/>
        <v>0.0</v>
      </c>
      <c r="BX18" s="61">
        <v>2</v>
      </c>
      <c r="BY18" s="69">
        <v>2</v>
      </c>
      <c r="BZ18" s="99"/>
      <c r="CA18" s="103"/>
      <c r="CB18" s="104"/>
      <c r="CC18" s="105"/>
      <c r="CD18" s="67">
        <f t="shared" si="61"/>
        <v>0</v>
      </c>
      <c r="CE18" s="67" t="str">
        <f t="shared" si="62"/>
        <v>0.0</v>
      </c>
      <c r="CF18" s="51" t="str">
        <f t="shared" si="63"/>
        <v>F</v>
      </c>
      <c r="CG18" s="60">
        <f t="shared" si="64"/>
        <v>0</v>
      </c>
      <c r="CH18" s="53" t="str">
        <f t="shared" si="65"/>
        <v>0.0</v>
      </c>
      <c r="CI18" s="61">
        <v>3</v>
      </c>
      <c r="CJ18" s="62">
        <v>3</v>
      </c>
      <c r="CK18" s="71">
        <f t="shared" si="13"/>
        <v>17</v>
      </c>
      <c r="CL18" s="72">
        <f t="shared" si="14"/>
        <v>0</v>
      </c>
      <c r="CM18" s="73" t="str">
        <f t="shared" si="15"/>
        <v>0.00</v>
      </c>
      <c r="CN18" s="72">
        <f t="shared" si="16"/>
        <v>0</v>
      </c>
      <c r="CO18" s="73" t="str">
        <f t="shared" si="17"/>
        <v>0.00</v>
      </c>
      <c r="CP18" s="7" t="str">
        <f t="shared" si="18"/>
        <v>Cảnh báo KQHT</v>
      </c>
      <c r="CQ18" s="7">
        <f t="shared" si="19"/>
        <v>17</v>
      </c>
      <c r="CR18" s="72">
        <f t="shared" si="20"/>
        <v>0</v>
      </c>
      <c r="CS18" s="74" t="str">
        <f t="shared" si="21"/>
        <v>0.00</v>
      </c>
      <c r="CT18" s="72">
        <f t="shared" si="22"/>
        <v>0</v>
      </c>
      <c r="CU18" s="74" t="str">
        <f t="shared" si="23"/>
        <v>0.00</v>
      </c>
      <c r="CV18" s="7" t="str">
        <f t="shared" si="24"/>
        <v>Cảnh báo KQHT</v>
      </c>
    </row>
    <row r="19" spans="1:100" s="115" customFormat="1" ht="18">
      <c r="A19" s="5"/>
      <c r="B19" s="9"/>
      <c r="C19" s="10"/>
      <c r="D19" s="11"/>
      <c r="E19" s="12"/>
      <c r="F19" s="8"/>
      <c r="G19" s="47"/>
      <c r="H19" s="6"/>
      <c r="I19" s="48"/>
      <c r="J19" s="48"/>
      <c r="K19" s="98"/>
      <c r="L19" s="120"/>
      <c r="M19" s="51" t="str">
        <f t="shared" si="25"/>
        <v>F</v>
      </c>
      <c r="N19" s="52">
        <f t="shared" si="26"/>
        <v>0</v>
      </c>
      <c r="O19" s="53" t="str">
        <f t="shared" si="27"/>
        <v>0.0</v>
      </c>
      <c r="P19" s="54">
        <v>2</v>
      </c>
      <c r="Q19" s="94"/>
      <c r="R19" s="67"/>
      <c r="S19" s="51" t="str">
        <f t="shared" si="28"/>
        <v>F</v>
      </c>
      <c r="T19" s="52">
        <f t="shared" si="29"/>
        <v>0</v>
      </c>
      <c r="U19" s="53" t="str">
        <f t="shared" si="30"/>
        <v>0.0</v>
      </c>
      <c r="V19" s="54">
        <v>3</v>
      </c>
      <c r="W19" s="99"/>
      <c r="X19" s="103"/>
      <c r="Y19" s="104"/>
      <c r="Z19" s="66">
        <f t="shared" si="31"/>
        <v>0</v>
      </c>
      <c r="AA19" s="67">
        <f t="shared" si="32"/>
        <v>0</v>
      </c>
      <c r="AB19" s="67" t="str">
        <f t="shared" si="33"/>
        <v>0.0</v>
      </c>
      <c r="AC19" s="51" t="str">
        <f t="shared" si="34"/>
        <v>F</v>
      </c>
      <c r="AD19" s="60">
        <f t="shared" si="35"/>
        <v>0</v>
      </c>
      <c r="AE19" s="53" t="str">
        <f t="shared" si="36"/>
        <v>0.0</v>
      </c>
      <c r="AF19" s="61">
        <v>4</v>
      </c>
      <c r="AG19" s="62">
        <v>4</v>
      </c>
      <c r="AH19" s="99"/>
      <c r="AI19" s="103"/>
      <c r="AJ19" s="104"/>
      <c r="AK19" s="66">
        <f t="shared" si="37"/>
        <v>0</v>
      </c>
      <c r="AL19" s="67">
        <f t="shared" si="38"/>
        <v>0</v>
      </c>
      <c r="AM19" s="67" t="str">
        <f t="shared" si="39"/>
        <v>0.0</v>
      </c>
      <c r="AN19" s="51" t="str">
        <f t="shared" si="40"/>
        <v>F</v>
      </c>
      <c r="AO19" s="60">
        <f t="shared" si="41"/>
        <v>0</v>
      </c>
      <c r="AP19" s="53" t="str">
        <f t="shared" si="42"/>
        <v>0.0</v>
      </c>
      <c r="AQ19" s="63">
        <v>2</v>
      </c>
      <c r="AR19" s="64">
        <v>2</v>
      </c>
      <c r="AS19" s="99"/>
      <c r="AT19" s="103"/>
      <c r="AU19" s="104"/>
      <c r="AV19" s="66">
        <f t="shared" si="43"/>
        <v>0</v>
      </c>
      <c r="AW19" s="67">
        <f t="shared" si="44"/>
        <v>0</v>
      </c>
      <c r="AX19" s="67" t="str">
        <f t="shared" si="45"/>
        <v>0.0</v>
      </c>
      <c r="AY19" s="51" t="str">
        <f t="shared" si="46"/>
        <v>F</v>
      </c>
      <c r="AZ19" s="60">
        <f t="shared" si="47"/>
        <v>0</v>
      </c>
      <c r="BA19" s="53" t="str">
        <f t="shared" si="48"/>
        <v>0.0</v>
      </c>
      <c r="BB19" s="61">
        <v>3</v>
      </c>
      <c r="BC19" s="62">
        <v>3</v>
      </c>
      <c r="BD19" s="99"/>
      <c r="BE19" s="103"/>
      <c r="BF19" s="104"/>
      <c r="BG19" s="66">
        <f t="shared" si="49"/>
        <v>0</v>
      </c>
      <c r="BH19" s="67">
        <f t="shared" si="50"/>
        <v>0</v>
      </c>
      <c r="BI19" s="67" t="str">
        <f t="shared" si="51"/>
        <v>0.0</v>
      </c>
      <c r="BJ19" s="51" t="str">
        <f t="shared" si="52"/>
        <v>F</v>
      </c>
      <c r="BK19" s="60">
        <f t="shared" si="53"/>
        <v>0</v>
      </c>
      <c r="BL19" s="53" t="str">
        <f t="shared" si="54"/>
        <v>0.0</v>
      </c>
      <c r="BM19" s="61">
        <v>3</v>
      </c>
      <c r="BN19" s="62">
        <v>3</v>
      </c>
      <c r="BO19" s="99"/>
      <c r="BP19" s="103"/>
      <c r="BQ19" s="104"/>
      <c r="BR19" s="66">
        <f t="shared" si="55"/>
        <v>0</v>
      </c>
      <c r="BS19" s="67">
        <f t="shared" si="56"/>
        <v>0</v>
      </c>
      <c r="BT19" s="67" t="str">
        <f t="shared" si="57"/>
        <v>0.0</v>
      </c>
      <c r="BU19" s="51" t="str">
        <f t="shared" si="58"/>
        <v>F</v>
      </c>
      <c r="BV19" s="68">
        <f t="shared" si="59"/>
        <v>0</v>
      </c>
      <c r="BW19" s="53" t="str">
        <f t="shared" si="60"/>
        <v>0.0</v>
      </c>
      <c r="BX19" s="61">
        <v>2</v>
      </c>
      <c r="BY19" s="69">
        <v>2</v>
      </c>
      <c r="BZ19" s="99"/>
      <c r="CA19" s="103"/>
      <c r="CB19" s="104"/>
      <c r="CC19" s="105"/>
      <c r="CD19" s="67">
        <f t="shared" si="61"/>
        <v>0</v>
      </c>
      <c r="CE19" s="67" t="str">
        <f t="shared" si="62"/>
        <v>0.0</v>
      </c>
      <c r="CF19" s="51" t="str">
        <f t="shared" si="63"/>
        <v>F</v>
      </c>
      <c r="CG19" s="60">
        <f t="shared" si="64"/>
        <v>0</v>
      </c>
      <c r="CH19" s="53" t="str">
        <f t="shared" si="65"/>
        <v>0.0</v>
      </c>
      <c r="CI19" s="61">
        <v>3</v>
      </c>
      <c r="CJ19" s="62">
        <v>3</v>
      </c>
      <c r="CK19" s="71">
        <f t="shared" si="13"/>
        <v>17</v>
      </c>
      <c r="CL19" s="72">
        <f t="shared" si="14"/>
        <v>0</v>
      </c>
      <c r="CM19" s="73" t="str">
        <f t="shared" si="15"/>
        <v>0.00</v>
      </c>
      <c r="CN19" s="72">
        <f t="shared" si="16"/>
        <v>0</v>
      </c>
      <c r="CO19" s="73" t="str">
        <f t="shared" si="17"/>
        <v>0.00</v>
      </c>
      <c r="CP19" s="7" t="str">
        <f t="shared" si="18"/>
        <v>Cảnh báo KQHT</v>
      </c>
      <c r="CQ19" s="7">
        <f t="shared" si="19"/>
        <v>17</v>
      </c>
      <c r="CR19" s="72">
        <f t="shared" si="20"/>
        <v>0</v>
      </c>
      <c r="CS19" s="74" t="str">
        <f t="shared" si="21"/>
        <v>0.00</v>
      </c>
      <c r="CT19" s="72">
        <f t="shared" si="22"/>
        <v>0</v>
      </c>
      <c r="CU19" s="74" t="str">
        <f t="shared" si="23"/>
        <v>0.00</v>
      </c>
      <c r="CV19" s="7" t="str">
        <f t="shared" si="24"/>
        <v>Cảnh báo KQHT</v>
      </c>
    </row>
    <row r="20" spans="1:100" s="115" customFormat="1" ht="18">
      <c r="A20" s="5"/>
      <c r="B20" s="9"/>
      <c r="C20" s="10"/>
      <c r="D20" s="11"/>
      <c r="E20" s="12"/>
      <c r="F20" s="8"/>
      <c r="G20" s="47"/>
      <c r="H20" s="6"/>
      <c r="I20" s="48"/>
      <c r="J20" s="48"/>
      <c r="K20" s="98"/>
      <c r="L20" s="120"/>
      <c r="M20" s="51" t="str">
        <f t="shared" si="25"/>
        <v>F</v>
      </c>
      <c r="N20" s="52">
        <f t="shared" si="26"/>
        <v>0</v>
      </c>
      <c r="O20" s="53" t="str">
        <f t="shared" si="27"/>
        <v>0.0</v>
      </c>
      <c r="P20" s="54">
        <v>2</v>
      </c>
      <c r="Q20" s="94"/>
      <c r="R20" s="67"/>
      <c r="S20" s="51" t="str">
        <f t="shared" si="28"/>
        <v>F</v>
      </c>
      <c r="T20" s="52">
        <f t="shared" si="29"/>
        <v>0</v>
      </c>
      <c r="U20" s="53" t="str">
        <f t="shared" si="30"/>
        <v>0.0</v>
      </c>
      <c r="V20" s="54">
        <v>3</v>
      </c>
      <c r="W20" s="99"/>
      <c r="X20" s="103"/>
      <c r="Y20" s="104"/>
      <c r="Z20" s="66">
        <f t="shared" si="31"/>
        <v>0</v>
      </c>
      <c r="AA20" s="67">
        <f t="shared" si="32"/>
        <v>0</v>
      </c>
      <c r="AB20" s="67" t="str">
        <f t="shared" si="33"/>
        <v>0.0</v>
      </c>
      <c r="AC20" s="51" t="str">
        <f t="shared" si="34"/>
        <v>F</v>
      </c>
      <c r="AD20" s="60">
        <f t="shared" si="35"/>
        <v>0</v>
      </c>
      <c r="AE20" s="53" t="str">
        <f t="shared" si="36"/>
        <v>0.0</v>
      </c>
      <c r="AF20" s="61">
        <v>4</v>
      </c>
      <c r="AG20" s="62">
        <v>4</v>
      </c>
      <c r="AH20" s="99"/>
      <c r="AI20" s="103"/>
      <c r="AJ20" s="104"/>
      <c r="AK20" s="66">
        <f t="shared" si="37"/>
        <v>0</v>
      </c>
      <c r="AL20" s="67">
        <f t="shared" si="38"/>
        <v>0</v>
      </c>
      <c r="AM20" s="67" t="str">
        <f t="shared" si="39"/>
        <v>0.0</v>
      </c>
      <c r="AN20" s="51" t="str">
        <f t="shared" si="40"/>
        <v>F</v>
      </c>
      <c r="AO20" s="60">
        <f t="shared" si="41"/>
        <v>0</v>
      </c>
      <c r="AP20" s="53" t="str">
        <f t="shared" si="42"/>
        <v>0.0</v>
      </c>
      <c r="AQ20" s="63">
        <v>2</v>
      </c>
      <c r="AR20" s="64">
        <v>2</v>
      </c>
      <c r="AS20" s="99"/>
      <c r="AT20" s="103"/>
      <c r="AU20" s="104"/>
      <c r="AV20" s="66">
        <f t="shared" si="43"/>
        <v>0</v>
      </c>
      <c r="AW20" s="67">
        <f t="shared" si="44"/>
        <v>0</v>
      </c>
      <c r="AX20" s="67" t="str">
        <f t="shared" si="45"/>
        <v>0.0</v>
      </c>
      <c r="AY20" s="51" t="str">
        <f t="shared" si="46"/>
        <v>F</v>
      </c>
      <c r="AZ20" s="60">
        <f t="shared" si="47"/>
        <v>0</v>
      </c>
      <c r="BA20" s="53" t="str">
        <f t="shared" si="48"/>
        <v>0.0</v>
      </c>
      <c r="BB20" s="61">
        <v>3</v>
      </c>
      <c r="BC20" s="62">
        <v>3</v>
      </c>
      <c r="BD20" s="99"/>
      <c r="BE20" s="103"/>
      <c r="BF20" s="104"/>
      <c r="BG20" s="66">
        <f t="shared" si="49"/>
        <v>0</v>
      </c>
      <c r="BH20" s="67">
        <f t="shared" si="50"/>
        <v>0</v>
      </c>
      <c r="BI20" s="67" t="str">
        <f t="shared" si="51"/>
        <v>0.0</v>
      </c>
      <c r="BJ20" s="51" t="str">
        <f t="shared" si="52"/>
        <v>F</v>
      </c>
      <c r="BK20" s="60">
        <f t="shared" si="53"/>
        <v>0</v>
      </c>
      <c r="BL20" s="53" t="str">
        <f t="shared" si="54"/>
        <v>0.0</v>
      </c>
      <c r="BM20" s="61">
        <v>3</v>
      </c>
      <c r="BN20" s="62">
        <v>3</v>
      </c>
      <c r="BO20" s="99"/>
      <c r="BP20" s="103"/>
      <c r="BQ20" s="104"/>
      <c r="BR20" s="66">
        <f t="shared" si="55"/>
        <v>0</v>
      </c>
      <c r="BS20" s="67">
        <f t="shared" si="56"/>
        <v>0</v>
      </c>
      <c r="BT20" s="67" t="str">
        <f t="shared" si="57"/>
        <v>0.0</v>
      </c>
      <c r="BU20" s="51" t="str">
        <f t="shared" si="58"/>
        <v>F</v>
      </c>
      <c r="BV20" s="68">
        <f t="shared" si="59"/>
        <v>0</v>
      </c>
      <c r="BW20" s="53" t="str">
        <f t="shared" si="60"/>
        <v>0.0</v>
      </c>
      <c r="BX20" s="61">
        <v>2</v>
      </c>
      <c r="BY20" s="69">
        <v>2</v>
      </c>
      <c r="BZ20" s="99"/>
      <c r="CA20" s="103"/>
      <c r="CB20" s="104"/>
      <c r="CC20" s="105"/>
      <c r="CD20" s="67">
        <f t="shared" si="61"/>
        <v>0</v>
      </c>
      <c r="CE20" s="67" t="str">
        <f t="shared" si="62"/>
        <v>0.0</v>
      </c>
      <c r="CF20" s="51" t="str">
        <f t="shared" si="63"/>
        <v>F</v>
      </c>
      <c r="CG20" s="60">
        <f t="shared" si="64"/>
        <v>0</v>
      </c>
      <c r="CH20" s="53" t="str">
        <f t="shared" si="65"/>
        <v>0.0</v>
      </c>
      <c r="CI20" s="61">
        <v>3</v>
      </c>
      <c r="CJ20" s="62">
        <v>3</v>
      </c>
      <c r="CK20" s="71">
        <f t="shared" si="13"/>
        <v>17</v>
      </c>
      <c r="CL20" s="72">
        <f t="shared" si="14"/>
        <v>0</v>
      </c>
      <c r="CM20" s="73" t="str">
        <f t="shared" si="15"/>
        <v>0.00</v>
      </c>
      <c r="CN20" s="72">
        <f t="shared" si="16"/>
        <v>0</v>
      </c>
      <c r="CO20" s="73" t="str">
        <f t="shared" si="17"/>
        <v>0.00</v>
      </c>
      <c r="CP20" s="7" t="str">
        <f t="shared" si="18"/>
        <v>Cảnh báo KQHT</v>
      </c>
      <c r="CQ20" s="7">
        <f t="shared" si="19"/>
        <v>17</v>
      </c>
      <c r="CR20" s="72">
        <f t="shared" si="20"/>
        <v>0</v>
      </c>
      <c r="CS20" s="74" t="str">
        <f t="shared" si="21"/>
        <v>0.00</v>
      </c>
      <c r="CT20" s="72">
        <f t="shared" si="22"/>
        <v>0</v>
      </c>
      <c r="CU20" s="74" t="str">
        <f t="shared" si="23"/>
        <v>0.00</v>
      </c>
      <c r="CV20" s="7" t="str">
        <f t="shared" si="24"/>
        <v>Cảnh báo KQHT</v>
      </c>
    </row>
    <row r="21" spans="1:100" s="115" customFormat="1" ht="18">
      <c r="A21" s="5"/>
      <c r="B21" s="9"/>
      <c r="C21" s="10"/>
      <c r="D21" s="11"/>
      <c r="E21" s="12"/>
      <c r="F21" s="8"/>
      <c r="G21" s="47"/>
      <c r="H21" s="6"/>
      <c r="I21" s="48"/>
      <c r="J21" s="48"/>
      <c r="K21" s="98"/>
      <c r="L21" s="120"/>
      <c r="M21" s="51" t="str">
        <f t="shared" si="25"/>
        <v>F</v>
      </c>
      <c r="N21" s="52">
        <f t="shared" si="26"/>
        <v>0</v>
      </c>
      <c r="O21" s="53" t="str">
        <f t="shared" si="27"/>
        <v>0.0</v>
      </c>
      <c r="P21" s="54">
        <v>2</v>
      </c>
      <c r="Q21" s="94"/>
      <c r="R21" s="67"/>
      <c r="S21" s="51" t="str">
        <f t="shared" si="28"/>
        <v>F</v>
      </c>
      <c r="T21" s="52">
        <f t="shared" si="29"/>
        <v>0</v>
      </c>
      <c r="U21" s="53" t="str">
        <f t="shared" si="30"/>
        <v>0.0</v>
      </c>
      <c r="V21" s="54">
        <v>3</v>
      </c>
      <c r="W21" s="99"/>
      <c r="X21" s="103"/>
      <c r="Y21" s="104"/>
      <c r="Z21" s="66">
        <f t="shared" si="31"/>
        <v>0</v>
      </c>
      <c r="AA21" s="67">
        <f t="shared" si="32"/>
        <v>0</v>
      </c>
      <c r="AB21" s="67" t="str">
        <f t="shared" si="33"/>
        <v>0.0</v>
      </c>
      <c r="AC21" s="51" t="str">
        <f t="shared" si="34"/>
        <v>F</v>
      </c>
      <c r="AD21" s="60">
        <f t="shared" si="35"/>
        <v>0</v>
      </c>
      <c r="AE21" s="53" t="str">
        <f t="shared" si="36"/>
        <v>0.0</v>
      </c>
      <c r="AF21" s="61">
        <v>4</v>
      </c>
      <c r="AG21" s="62">
        <v>4</v>
      </c>
      <c r="AH21" s="99"/>
      <c r="AI21" s="103"/>
      <c r="AJ21" s="104"/>
      <c r="AK21" s="66">
        <f t="shared" si="37"/>
        <v>0</v>
      </c>
      <c r="AL21" s="67">
        <f t="shared" si="38"/>
        <v>0</v>
      </c>
      <c r="AM21" s="67" t="str">
        <f t="shared" si="39"/>
        <v>0.0</v>
      </c>
      <c r="AN21" s="51" t="str">
        <f t="shared" si="40"/>
        <v>F</v>
      </c>
      <c r="AO21" s="60">
        <f t="shared" si="41"/>
        <v>0</v>
      </c>
      <c r="AP21" s="53" t="str">
        <f t="shared" si="42"/>
        <v>0.0</v>
      </c>
      <c r="AQ21" s="63">
        <v>2</v>
      </c>
      <c r="AR21" s="64">
        <v>2</v>
      </c>
      <c r="AS21" s="99"/>
      <c r="AT21" s="103"/>
      <c r="AU21" s="104"/>
      <c r="AV21" s="66">
        <f t="shared" si="43"/>
        <v>0</v>
      </c>
      <c r="AW21" s="67">
        <f t="shared" si="44"/>
        <v>0</v>
      </c>
      <c r="AX21" s="67" t="str">
        <f t="shared" si="45"/>
        <v>0.0</v>
      </c>
      <c r="AY21" s="51" t="str">
        <f t="shared" si="46"/>
        <v>F</v>
      </c>
      <c r="AZ21" s="60">
        <f t="shared" si="47"/>
        <v>0</v>
      </c>
      <c r="BA21" s="53" t="str">
        <f t="shared" si="48"/>
        <v>0.0</v>
      </c>
      <c r="BB21" s="61">
        <v>3</v>
      </c>
      <c r="BC21" s="62">
        <v>3</v>
      </c>
      <c r="BD21" s="99"/>
      <c r="BE21" s="103"/>
      <c r="BF21" s="104"/>
      <c r="BG21" s="66">
        <f t="shared" si="49"/>
        <v>0</v>
      </c>
      <c r="BH21" s="67">
        <f t="shared" si="50"/>
        <v>0</v>
      </c>
      <c r="BI21" s="67" t="str">
        <f t="shared" si="51"/>
        <v>0.0</v>
      </c>
      <c r="BJ21" s="51" t="str">
        <f t="shared" si="52"/>
        <v>F</v>
      </c>
      <c r="BK21" s="60">
        <f t="shared" si="53"/>
        <v>0</v>
      </c>
      <c r="BL21" s="53" t="str">
        <f t="shared" si="54"/>
        <v>0.0</v>
      </c>
      <c r="BM21" s="61">
        <v>3</v>
      </c>
      <c r="BN21" s="62">
        <v>3</v>
      </c>
      <c r="BO21" s="99"/>
      <c r="BP21" s="103"/>
      <c r="BQ21" s="104"/>
      <c r="BR21" s="66">
        <f t="shared" si="55"/>
        <v>0</v>
      </c>
      <c r="BS21" s="67">
        <f t="shared" si="56"/>
        <v>0</v>
      </c>
      <c r="BT21" s="67" t="str">
        <f t="shared" si="57"/>
        <v>0.0</v>
      </c>
      <c r="BU21" s="51" t="str">
        <f t="shared" si="58"/>
        <v>F</v>
      </c>
      <c r="BV21" s="68">
        <f t="shared" si="59"/>
        <v>0</v>
      </c>
      <c r="BW21" s="53" t="str">
        <f t="shared" si="60"/>
        <v>0.0</v>
      </c>
      <c r="BX21" s="61">
        <v>2</v>
      </c>
      <c r="BY21" s="69">
        <v>2</v>
      </c>
      <c r="BZ21" s="99"/>
      <c r="CA21" s="103"/>
      <c r="CB21" s="104"/>
      <c r="CC21" s="105"/>
      <c r="CD21" s="67">
        <f t="shared" si="61"/>
        <v>0</v>
      </c>
      <c r="CE21" s="67" t="str">
        <f t="shared" si="62"/>
        <v>0.0</v>
      </c>
      <c r="CF21" s="51" t="str">
        <f t="shared" si="63"/>
        <v>F</v>
      </c>
      <c r="CG21" s="60">
        <f t="shared" si="64"/>
        <v>0</v>
      </c>
      <c r="CH21" s="53" t="str">
        <f t="shared" si="65"/>
        <v>0.0</v>
      </c>
      <c r="CI21" s="61">
        <v>3</v>
      </c>
      <c r="CJ21" s="62">
        <v>3</v>
      </c>
      <c r="CK21" s="71">
        <f t="shared" si="13"/>
        <v>17</v>
      </c>
      <c r="CL21" s="72">
        <f t="shared" si="14"/>
        <v>0</v>
      </c>
      <c r="CM21" s="73" t="str">
        <f t="shared" si="15"/>
        <v>0.00</v>
      </c>
      <c r="CN21" s="72">
        <f t="shared" si="16"/>
        <v>0</v>
      </c>
      <c r="CO21" s="73" t="str">
        <f t="shared" si="17"/>
        <v>0.00</v>
      </c>
      <c r="CP21" s="7" t="str">
        <f t="shared" si="18"/>
        <v>Cảnh báo KQHT</v>
      </c>
      <c r="CQ21" s="7">
        <f t="shared" si="19"/>
        <v>17</v>
      </c>
      <c r="CR21" s="72">
        <f t="shared" si="20"/>
        <v>0</v>
      </c>
      <c r="CS21" s="74" t="str">
        <f t="shared" si="21"/>
        <v>0.00</v>
      </c>
      <c r="CT21" s="72">
        <f t="shared" si="22"/>
        <v>0</v>
      </c>
      <c r="CU21" s="74" t="str">
        <f t="shared" si="23"/>
        <v>0.00</v>
      </c>
      <c r="CV21" s="7" t="str">
        <f t="shared" si="24"/>
        <v>Cảnh báo KQHT</v>
      </c>
    </row>
    <row r="22" spans="1:100" s="115" customFormat="1" ht="18">
      <c r="A22" s="5"/>
      <c r="B22" s="9"/>
      <c r="C22" s="10"/>
      <c r="D22" s="11"/>
      <c r="E22" s="12"/>
      <c r="F22" s="8"/>
      <c r="G22" s="47"/>
      <c r="H22" s="6"/>
      <c r="I22" s="48"/>
      <c r="J22" s="48"/>
      <c r="K22" s="98"/>
      <c r="L22" s="120"/>
      <c r="M22" s="51" t="str">
        <f t="shared" si="25"/>
        <v>F</v>
      </c>
      <c r="N22" s="52">
        <f t="shared" si="26"/>
        <v>0</v>
      </c>
      <c r="O22" s="53" t="str">
        <f t="shared" si="27"/>
        <v>0.0</v>
      </c>
      <c r="P22" s="54">
        <v>2</v>
      </c>
      <c r="Q22" s="94"/>
      <c r="R22" s="67"/>
      <c r="S22" s="51" t="str">
        <f t="shared" si="28"/>
        <v>F</v>
      </c>
      <c r="T22" s="52">
        <f t="shared" si="29"/>
        <v>0</v>
      </c>
      <c r="U22" s="53" t="str">
        <f t="shared" si="30"/>
        <v>0.0</v>
      </c>
      <c r="V22" s="54">
        <v>3</v>
      </c>
      <c r="W22" s="99"/>
      <c r="X22" s="103"/>
      <c r="Y22" s="104"/>
      <c r="Z22" s="66">
        <f t="shared" si="31"/>
        <v>0</v>
      </c>
      <c r="AA22" s="67">
        <f t="shared" si="32"/>
        <v>0</v>
      </c>
      <c r="AB22" s="67" t="str">
        <f t="shared" si="33"/>
        <v>0.0</v>
      </c>
      <c r="AC22" s="51" t="str">
        <f t="shared" si="34"/>
        <v>F</v>
      </c>
      <c r="AD22" s="60">
        <f t="shared" si="35"/>
        <v>0</v>
      </c>
      <c r="AE22" s="53" t="str">
        <f t="shared" si="36"/>
        <v>0.0</v>
      </c>
      <c r="AF22" s="61">
        <v>4</v>
      </c>
      <c r="AG22" s="62">
        <v>4</v>
      </c>
      <c r="AH22" s="99"/>
      <c r="AI22" s="103"/>
      <c r="AJ22" s="104"/>
      <c r="AK22" s="66">
        <f t="shared" si="37"/>
        <v>0</v>
      </c>
      <c r="AL22" s="67">
        <f t="shared" si="38"/>
        <v>0</v>
      </c>
      <c r="AM22" s="67" t="str">
        <f t="shared" si="39"/>
        <v>0.0</v>
      </c>
      <c r="AN22" s="51" t="str">
        <f t="shared" si="40"/>
        <v>F</v>
      </c>
      <c r="AO22" s="60">
        <f t="shared" si="41"/>
        <v>0</v>
      </c>
      <c r="AP22" s="53" t="str">
        <f t="shared" si="42"/>
        <v>0.0</v>
      </c>
      <c r="AQ22" s="63">
        <v>2</v>
      </c>
      <c r="AR22" s="64">
        <v>2</v>
      </c>
      <c r="AS22" s="99"/>
      <c r="AT22" s="103"/>
      <c r="AU22" s="104"/>
      <c r="AV22" s="66">
        <f t="shared" si="43"/>
        <v>0</v>
      </c>
      <c r="AW22" s="67">
        <f t="shared" si="44"/>
        <v>0</v>
      </c>
      <c r="AX22" s="67" t="str">
        <f t="shared" si="45"/>
        <v>0.0</v>
      </c>
      <c r="AY22" s="51" t="str">
        <f t="shared" si="46"/>
        <v>F</v>
      </c>
      <c r="AZ22" s="60">
        <f t="shared" si="47"/>
        <v>0</v>
      </c>
      <c r="BA22" s="53" t="str">
        <f t="shared" si="48"/>
        <v>0.0</v>
      </c>
      <c r="BB22" s="61">
        <v>3</v>
      </c>
      <c r="BC22" s="62">
        <v>3</v>
      </c>
      <c r="BD22" s="99"/>
      <c r="BE22" s="103"/>
      <c r="BF22" s="104"/>
      <c r="BG22" s="66">
        <f t="shared" si="49"/>
        <v>0</v>
      </c>
      <c r="BH22" s="67">
        <f t="shared" si="50"/>
        <v>0</v>
      </c>
      <c r="BI22" s="67" t="str">
        <f t="shared" si="51"/>
        <v>0.0</v>
      </c>
      <c r="BJ22" s="51" t="str">
        <f t="shared" si="52"/>
        <v>F</v>
      </c>
      <c r="BK22" s="60">
        <f t="shared" si="53"/>
        <v>0</v>
      </c>
      <c r="BL22" s="53" t="str">
        <f t="shared" si="54"/>
        <v>0.0</v>
      </c>
      <c r="BM22" s="61">
        <v>3</v>
      </c>
      <c r="BN22" s="62">
        <v>3</v>
      </c>
      <c r="BO22" s="99"/>
      <c r="BP22" s="103"/>
      <c r="BQ22" s="104"/>
      <c r="BR22" s="66">
        <f t="shared" si="55"/>
        <v>0</v>
      </c>
      <c r="BS22" s="67">
        <f t="shared" si="56"/>
        <v>0</v>
      </c>
      <c r="BT22" s="67" t="str">
        <f t="shared" si="57"/>
        <v>0.0</v>
      </c>
      <c r="BU22" s="51" t="str">
        <f t="shared" si="58"/>
        <v>F</v>
      </c>
      <c r="BV22" s="68">
        <f t="shared" si="59"/>
        <v>0</v>
      </c>
      <c r="BW22" s="53" t="str">
        <f t="shared" si="60"/>
        <v>0.0</v>
      </c>
      <c r="BX22" s="61">
        <v>2</v>
      </c>
      <c r="BY22" s="69">
        <v>2</v>
      </c>
      <c r="BZ22" s="99"/>
      <c r="CA22" s="103"/>
      <c r="CB22" s="104"/>
      <c r="CC22" s="105"/>
      <c r="CD22" s="67">
        <f t="shared" si="61"/>
        <v>0</v>
      </c>
      <c r="CE22" s="67" t="str">
        <f t="shared" si="62"/>
        <v>0.0</v>
      </c>
      <c r="CF22" s="51" t="str">
        <f t="shared" si="63"/>
        <v>F</v>
      </c>
      <c r="CG22" s="60">
        <f t="shared" si="64"/>
        <v>0</v>
      </c>
      <c r="CH22" s="53" t="str">
        <f t="shared" si="65"/>
        <v>0.0</v>
      </c>
      <c r="CI22" s="61">
        <v>3</v>
      </c>
      <c r="CJ22" s="62">
        <v>3</v>
      </c>
      <c r="CK22" s="71">
        <f t="shared" si="13"/>
        <v>17</v>
      </c>
      <c r="CL22" s="72">
        <f t="shared" si="14"/>
        <v>0</v>
      </c>
      <c r="CM22" s="73" t="str">
        <f t="shared" si="15"/>
        <v>0.00</v>
      </c>
      <c r="CN22" s="72">
        <f t="shared" si="16"/>
        <v>0</v>
      </c>
      <c r="CO22" s="73" t="str">
        <f t="shared" si="17"/>
        <v>0.00</v>
      </c>
      <c r="CP22" s="7" t="str">
        <f t="shared" si="18"/>
        <v>Cảnh báo KQHT</v>
      </c>
      <c r="CQ22" s="7">
        <f t="shared" si="19"/>
        <v>17</v>
      </c>
      <c r="CR22" s="72">
        <f t="shared" si="20"/>
        <v>0</v>
      </c>
      <c r="CS22" s="74" t="str">
        <f t="shared" si="21"/>
        <v>0.00</v>
      </c>
      <c r="CT22" s="72">
        <f t="shared" si="22"/>
        <v>0</v>
      </c>
      <c r="CU22" s="74" t="str">
        <f t="shared" si="23"/>
        <v>0.00</v>
      </c>
      <c r="CV22" s="7" t="str">
        <f t="shared" si="24"/>
        <v>Cảnh báo KQHT</v>
      </c>
    </row>
    <row r="23" spans="1:100" s="115" customFormat="1" ht="18">
      <c r="A23" s="5"/>
      <c r="B23" s="9"/>
      <c r="C23" s="10"/>
      <c r="D23" s="11"/>
      <c r="E23" s="12"/>
      <c r="F23" s="8"/>
      <c r="G23" s="47"/>
      <c r="H23" s="6"/>
      <c r="I23" s="48"/>
      <c r="J23" s="48"/>
      <c r="K23" s="98"/>
      <c r="L23" s="120"/>
      <c r="M23" s="51" t="str">
        <f t="shared" si="25"/>
        <v>F</v>
      </c>
      <c r="N23" s="52">
        <f t="shared" si="26"/>
        <v>0</v>
      </c>
      <c r="O23" s="53" t="str">
        <f t="shared" si="27"/>
        <v>0.0</v>
      </c>
      <c r="P23" s="54">
        <v>2</v>
      </c>
      <c r="Q23" s="94"/>
      <c r="R23" s="67"/>
      <c r="S23" s="51" t="str">
        <f t="shared" si="28"/>
        <v>F</v>
      </c>
      <c r="T23" s="52">
        <f t="shared" si="29"/>
        <v>0</v>
      </c>
      <c r="U23" s="53" t="str">
        <f t="shared" si="30"/>
        <v>0.0</v>
      </c>
      <c r="V23" s="54">
        <v>3</v>
      </c>
      <c r="W23" s="99"/>
      <c r="X23" s="103"/>
      <c r="Y23" s="104"/>
      <c r="Z23" s="66">
        <f t="shared" si="31"/>
        <v>0</v>
      </c>
      <c r="AA23" s="67">
        <f t="shared" si="32"/>
        <v>0</v>
      </c>
      <c r="AB23" s="67" t="str">
        <f t="shared" si="33"/>
        <v>0.0</v>
      </c>
      <c r="AC23" s="51" t="str">
        <f t="shared" si="34"/>
        <v>F</v>
      </c>
      <c r="AD23" s="60">
        <f t="shared" si="35"/>
        <v>0</v>
      </c>
      <c r="AE23" s="53" t="str">
        <f t="shared" si="36"/>
        <v>0.0</v>
      </c>
      <c r="AF23" s="61">
        <v>4</v>
      </c>
      <c r="AG23" s="62">
        <v>4</v>
      </c>
      <c r="AH23" s="99"/>
      <c r="AI23" s="103"/>
      <c r="AJ23" s="104"/>
      <c r="AK23" s="66">
        <f t="shared" si="37"/>
        <v>0</v>
      </c>
      <c r="AL23" s="67">
        <f t="shared" si="38"/>
        <v>0</v>
      </c>
      <c r="AM23" s="67" t="str">
        <f t="shared" si="39"/>
        <v>0.0</v>
      </c>
      <c r="AN23" s="51" t="str">
        <f t="shared" si="40"/>
        <v>F</v>
      </c>
      <c r="AO23" s="60">
        <f t="shared" si="41"/>
        <v>0</v>
      </c>
      <c r="AP23" s="53" t="str">
        <f t="shared" si="42"/>
        <v>0.0</v>
      </c>
      <c r="AQ23" s="63">
        <v>2</v>
      </c>
      <c r="AR23" s="64">
        <v>2</v>
      </c>
      <c r="AS23" s="99"/>
      <c r="AT23" s="103"/>
      <c r="AU23" s="104"/>
      <c r="AV23" s="66">
        <f t="shared" si="43"/>
        <v>0</v>
      </c>
      <c r="AW23" s="67">
        <f t="shared" si="44"/>
        <v>0</v>
      </c>
      <c r="AX23" s="67" t="str">
        <f t="shared" si="45"/>
        <v>0.0</v>
      </c>
      <c r="AY23" s="51" t="str">
        <f t="shared" si="46"/>
        <v>F</v>
      </c>
      <c r="AZ23" s="60">
        <f t="shared" si="47"/>
        <v>0</v>
      </c>
      <c r="BA23" s="53" t="str">
        <f t="shared" si="48"/>
        <v>0.0</v>
      </c>
      <c r="BB23" s="61">
        <v>3</v>
      </c>
      <c r="BC23" s="62">
        <v>3</v>
      </c>
      <c r="BD23" s="99"/>
      <c r="BE23" s="103"/>
      <c r="BF23" s="104"/>
      <c r="BG23" s="66">
        <f t="shared" si="49"/>
        <v>0</v>
      </c>
      <c r="BH23" s="67">
        <f t="shared" si="50"/>
        <v>0</v>
      </c>
      <c r="BI23" s="67" t="str">
        <f t="shared" si="51"/>
        <v>0.0</v>
      </c>
      <c r="BJ23" s="51" t="str">
        <f t="shared" si="52"/>
        <v>F</v>
      </c>
      <c r="BK23" s="60">
        <f t="shared" si="53"/>
        <v>0</v>
      </c>
      <c r="BL23" s="53" t="str">
        <f t="shared" si="54"/>
        <v>0.0</v>
      </c>
      <c r="BM23" s="61">
        <v>3</v>
      </c>
      <c r="BN23" s="62">
        <v>3</v>
      </c>
      <c r="BO23" s="99"/>
      <c r="BP23" s="103"/>
      <c r="BQ23" s="104"/>
      <c r="BR23" s="66">
        <f t="shared" si="55"/>
        <v>0</v>
      </c>
      <c r="BS23" s="67">
        <f t="shared" si="56"/>
        <v>0</v>
      </c>
      <c r="BT23" s="67" t="str">
        <f t="shared" si="57"/>
        <v>0.0</v>
      </c>
      <c r="BU23" s="51" t="str">
        <f t="shared" si="58"/>
        <v>F</v>
      </c>
      <c r="BV23" s="68">
        <f t="shared" si="59"/>
        <v>0</v>
      </c>
      <c r="BW23" s="53" t="str">
        <f t="shared" si="60"/>
        <v>0.0</v>
      </c>
      <c r="BX23" s="61">
        <v>2</v>
      </c>
      <c r="BY23" s="69">
        <v>2</v>
      </c>
      <c r="BZ23" s="99"/>
      <c r="CA23" s="103"/>
      <c r="CB23" s="104"/>
      <c r="CC23" s="105"/>
      <c r="CD23" s="67">
        <f t="shared" si="61"/>
        <v>0</v>
      </c>
      <c r="CE23" s="67" t="str">
        <f t="shared" si="62"/>
        <v>0.0</v>
      </c>
      <c r="CF23" s="51" t="str">
        <f t="shared" si="63"/>
        <v>F</v>
      </c>
      <c r="CG23" s="60">
        <f t="shared" si="64"/>
        <v>0</v>
      </c>
      <c r="CH23" s="53" t="str">
        <f t="shared" si="65"/>
        <v>0.0</v>
      </c>
      <c r="CI23" s="61">
        <v>3</v>
      </c>
      <c r="CJ23" s="62">
        <v>3</v>
      </c>
      <c r="CK23" s="71">
        <f t="shared" si="13"/>
        <v>17</v>
      </c>
      <c r="CL23" s="72">
        <f t="shared" si="14"/>
        <v>0</v>
      </c>
      <c r="CM23" s="73" t="str">
        <f t="shared" si="15"/>
        <v>0.00</v>
      </c>
      <c r="CN23" s="72">
        <f t="shared" si="16"/>
        <v>0</v>
      </c>
      <c r="CO23" s="73" t="str">
        <f t="shared" si="17"/>
        <v>0.00</v>
      </c>
      <c r="CP23" s="7" t="str">
        <f t="shared" si="18"/>
        <v>Cảnh báo KQHT</v>
      </c>
      <c r="CQ23" s="7">
        <f t="shared" si="19"/>
        <v>17</v>
      </c>
      <c r="CR23" s="72">
        <f t="shared" si="20"/>
        <v>0</v>
      </c>
      <c r="CS23" s="74" t="str">
        <f t="shared" si="21"/>
        <v>0.00</v>
      </c>
      <c r="CT23" s="72">
        <f t="shared" si="22"/>
        <v>0</v>
      </c>
      <c r="CU23" s="74" t="str">
        <f t="shared" si="23"/>
        <v>0.00</v>
      </c>
      <c r="CV23" s="7" t="str">
        <f t="shared" si="24"/>
        <v>Cảnh báo KQHT</v>
      </c>
    </row>
    <row r="24" spans="1:100" s="115" customFormat="1" ht="18">
      <c r="A24" s="5"/>
      <c r="B24" s="9"/>
      <c r="C24" s="10"/>
      <c r="D24" s="11"/>
      <c r="E24" s="12"/>
      <c r="F24" s="8"/>
      <c r="G24" s="47"/>
      <c r="H24" s="6"/>
      <c r="I24" s="48"/>
      <c r="J24" s="48"/>
      <c r="K24" s="98"/>
      <c r="L24" s="120"/>
      <c r="M24" s="51" t="str">
        <f t="shared" ref="M24:M46" si="66">IF(K24&gt;=8.5,"A",IF(K24&gt;=8,"B+",IF(K24&gt;=7,"B",IF(K24&gt;=6.5,"C+",IF(K24&gt;=5.5,"C",IF(K24&gt;=5,"D+",IF(K24&gt;=4,"D","F")))))))</f>
        <v>F</v>
      </c>
      <c r="N24" s="52">
        <f t="shared" ref="N24:N46" si="67">IF(M24="A",4,IF(M24="B+",3.5,IF(M24="B",3,IF(M24="C+",2.5,IF(M24="C",2,IF(M24="D+",1.5,IF(M24="D",1,0)))))))</f>
        <v>0</v>
      </c>
      <c r="O24" s="53" t="str">
        <f t="shared" ref="O24:O46" si="68">TEXT(N24,"0.0")</f>
        <v>0.0</v>
      </c>
      <c r="P24" s="54">
        <v>2</v>
      </c>
      <c r="Q24" s="94"/>
      <c r="R24" s="67"/>
      <c r="S24" s="51" t="str">
        <f t="shared" ref="S24:S46" si="69">IF(Q24&gt;=8.5,"A",IF(Q24&gt;=8,"B+",IF(Q24&gt;=7,"B",IF(Q24&gt;=6.5,"C+",IF(Q24&gt;=5.5,"C",IF(Q24&gt;=5,"D+",IF(Q24&gt;=4,"D","F")))))))</f>
        <v>F</v>
      </c>
      <c r="T24" s="52">
        <f t="shared" ref="T24:T46" si="70">IF(S24="A",4,IF(S24="B+",3.5,IF(S24="B",3,IF(S24="C+",2.5,IF(S24="C",2,IF(S24="D+",1.5,IF(S24="D",1,0)))))))</f>
        <v>0</v>
      </c>
      <c r="U24" s="53" t="str">
        <f t="shared" ref="U24:U46" si="71">TEXT(T24,"0.0")</f>
        <v>0.0</v>
      </c>
      <c r="V24" s="54">
        <v>3</v>
      </c>
      <c r="W24" s="99"/>
      <c r="X24" s="103"/>
      <c r="Y24" s="104"/>
      <c r="Z24" s="66">
        <f t="shared" ref="Z24:Z46" si="72">ROUND((W24*0.4+X24*0.6),1)</f>
        <v>0</v>
      </c>
      <c r="AA24" s="67">
        <f t="shared" ref="AA24:AA46" si="73">ROUND(MAX((W24*0.4+X24*0.6),(W24*0.4+Y24*0.6)),1)</f>
        <v>0</v>
      </c>
      <c r="AB24" s="67" t="str">
        <f t="shared" ref="AB24:AB46" si="74">TEXT(AA24,"0.0")</f>
        <v>0.0</v>
      </c>
      <c r="AC24" s="51" t="str">
        <f t="shared" ref="AC24:AC46" si="75">IF(AA24&gt;=8.5,"A",IF(AA24&gt;=8,"B+",IF(AA24&gt;=7,"B",IF(AA24&gt;=6.5,"C+",IF(AA24&gt;=5.5,"C",IF(AA24&gt;=5,"D+",IF(AA24&gt;=4,"D","F")))))))</f>
        <v>F</v>
      </c>
      <c r="AD24" s="60">
        <f t="shared" ref="AD24:AD46" si="76">IF(AC24="A",4,IF(AC24="B+",3.5,IF(AC24="B",3,IF(AC24="C+",2.5,IF(AC24="C",2,IF(AC24="D+",1.5,IF(AC24="D",1,0)))))))</f>
        <v>0</v>
      </c>
      <c r="AE24" s="53" t="str">
        <f t="shared" ref="AE24:AE46" si="77">TEXT(AD24,"0.0")</f>
        <v>0.0</v>
      </c>
      <c r="AF24" s="61">
        <v>4</v>
      </c>
      <c r="AG24" s="62">
        <v>4</v>
      </c>
      <c r="AH24" s="99"/>
      <c r="AI24" s="103"/>
      <c r="AJ24" s="104"/>
      <c r="AK24" s="66">
        <f t="shared" ref="AK24:AK46" si="78">ROUND((AH24*0.4+AI24*0.6),1)</f>
        <v>0</v>
      </c>
      <c r="AL24" s="67">
        <f t="shared" ref="AL24:AL46" si="79">ROUND(MAX((AH24*0.4+AI24*0.6),(AH24*0.4+AJ24*0.6)),1)</f>
        <v>0</v>
      </c>
      <c r="AM24" s="67" t="str">
        <f t="shared" ref="AM24:AM46" si="80">TEXT(AL24,"0.0")</f>
        <v>0.0</v>
      </c>
      <c r="AN24" s="51" t="str">
        <f t="shared" ref="AN24:AN46" si="81">IF(AL24&gt;=8.5,"A",IF(AL24&gt;=8,"B+",IF(AL24&gt;=7,"B",IF(AL24&gt;=6.5,"C+",IF(AL24&gt;=5.5,"C",IF(AL24&gt;=5,"D+",IF(AL24&gt;=4,"D","F")))))))</f>
        <v>F</v>
      </c>
      <c r="AO24" s="60">
        <f t="shared" ref="AO24:AO46" si="82">IF(AN24="A",4,IF(AN24="B+",3.5,IF(AN24="B",3,IF(AN24="C+",2.5,IF(AN24="C",2,IF(AN24="D+",1.5,IF(AN24="D",1,0)))))))</f>
        <v>0</v>
      </c>
      <c r="AP24" s="53" t="str">
        <f t="shared" ref="AP24:AP46" si="83">TEXT(AO24,"0.0")</f>
        <v>0.0</v>
      </c>
      <c r="AQ24" s="63">
        <v>2</v>
      </c>
      <c r="AR24" s="64">
        <v>2</v>
      </c>
      <c r="AS24" s="99"/>
      <c r="AT24" s="103"/>
      <c r="AU24" s="104"/>
      <c r="AV24" s="66">
        <f t="shared" ref="AV24:AV46" si="84">ROUND((AS24*0.4+AT24*0.6),1)</f>
        <v>0</v>
      </c>
      <c r="AW24" s="67">
        <f t="shared" ref="AW24:AW46" si="85">ROUND(MAX((AS24*0.4+AT24*0.6),(AS24*0.4+AU24*0.6)),1)</f>
        <v>0</v>
      </c>
      <c r="AX24" s="67" t="str">
        <f t="shared" ref="AX24:AX46" si="86">TEXT(AW24,"0.0")</f>
        <v>0.0</v>
      </c>
      <c r="AY24" s="51" t="str">
        <f t="shared" ref="AY24:AY46" si="87">IF(AW24&gt;=8.5,"A",IF(AW24&gt;=8,"B+",IF(AW24&gt;=7,"B",IF(AW24&gt;=6.5,"C+",IF(AW24&gt;=5.5,"C",IF(AW24&gt;=5,"D+",IF(AW24&gt;=4,"D","F")))))))</f>
        <v>F</v>
      </c>
      <c r="AZ24" s="60">
        <f t="shared" ref="AZ24:AZ46" si="88">IF(AY24="A",4,IF(AY24="B+",3.5,IF(AY24="B",3,IF(AY24="C+",2.5,IF(AY24="C",2,IF(AY24="D+",1.5,IF(AY24="D",1,0)))))))</f>
        <v>0</v>
      </c>
      <c r="BA24" s="53" t="str">
        <f t="shared" ref="BA24:BA46" si="89">TEXT(AZ24,"0.0")</f>
        <v>0.0</v>
      </c>
      <c r="BB24" s="61">
        <v>3</v>
      </c>
      <c r="BC24" s="62">
        <v>3</v>
      </c>
      <c r="BD24" s="99"/>
      <c r="BE24" s="103"/>
      <c r="BF24" s="104"/>
      <c r="BG24" s="66">
        <f t="shared" ref="BG24:BG46" si="90">ROUND((BD24*0.4+BE24*0.6),1)</f>
        <v>0</v>
      </c>
      <c r="BH24" s="67">
        <f t="shared" ref="BH24:BH46" si="91">ROUND(MAX((BD24*0.4+BE24*0.6),(BD24*0.4+BF24*0.6)),1)</f>
        <v>0</v>
      </c>
      <c r="BI24" s="67" t="str">
        <f t="shared" ref="BI24:BI46" si="92">TEXT(BH24,"0.0")</f>
        <v>0.0</v>
      </c>
      <c r="BJ24" s="51" t="str">
        <f t="shared" ref="BJ24:BJ46" si="93">IF(BH24&gt;=8.5,"A",IF(BH24&gt;=8,"B+",IF(BH24&gt;=7,"B",IF(BH24&gt;=6.5,"C+",IF(BH24&gt;=5.5,"C",IF(BH24&gt;=5,"D+",IF(BH24&gt;=4,"D","F")))))))</f>
        <v>F</v>
      </c>
      <c r="BK24" s="60">
        <f t="shared" ref="BK24:BK46" si="94">IF(BJ24="A",4,IF(BJ24="B+",3.5,IF(BJ24="B",3,IF(BJ24="C+",2.5,IF(BJ24="C",2,IF(BJ24="D+",1.5,IF(BJ24="D",1,0)))))))</f>
        <v>0</v>
      </c>
      <c r="BL24" s="53" t="str">
        <f t="shared" ref="BL24:BL46" si="95">TEXT(BK24,"0.0")</f>
        <v>0.0</v>
      </c>
      <c r="BM24" s="61">
        <v>3</v>
      </c>
      <c r="BN24" s="62">
        <v>3</v>
      </c>
      <c r="BO24" s="99"/>
      <c r="BP24" s="103"/>
      <c r="BQ24" s="104"/>
      <c r="BR24" s="66">
        <f t="shared" ref="BR24:BR46" si="96">ROUND((BO24*0.4+BP24*0.6),1)</f>
        <v>0</v>
      </c>
      <c r="BS24" s="67">
        <f t="shared" ref="BS24:BS46" si="97">ROUND(MAX((BO24*0.4+BP24*0.6),(BO24*0.4+BQ24*0.6)),1)</f>
        <v>0</v>
      </c>
      <c r="BT24" s="67" t="str">
        <f t="shared" ref="BT24:BT46" si="98">TEXT(BS24,"0.0")</f>
        <v>0.0</v>
      </c>
      <c r="BU24" s="51" t="str">
        <f t="shared" ref="BU24:BU46" si="99">IF(BS24&gt;=8.5,"A",IF(BS24&gt;=8,"B+",IF(BS24&gt;=7,"B",IF(BS24&gt;=6.5,"C+",IF(BS24&gt;=5.5,"C",IF(BS24&gt;=5,"D+",IF(BS24&gt;=4,"D","F")))))))</f>
        <v>F</v>
      </c>
      <c r="BV24" s="68">
        <f t="shared" ref="BV24:BV46" si="100">IF(BU24="A",4,IF(BU24="B+",3.5,IF(BU24="B",3,IF(BU24="C+",2.5,IF(BU24="C",2,IF(BU24="D+",1.5,IF(BU24="D",1,0)))))))</f>
        <v>0</v>
      </c>
      <c r="BW24" s="53" t="str">
        <f t="shared" ref="BW24:BW46" si="101">TEXT(BV24,"0.0")</f>
        <v>0.0</v>
      </c>
      <c r="BX24" s="61">
        <v>2</v>
      </c>
      <c r="BY24" s="69">
        <v>2</v>
      </c>
      <c r="BZ24" s="99"/>
      <c r="CA24" s="103"/>
      <c r="CB24" s="104"/>
      <c r="CC24" s="105"/>
      <c r="CD24" s="67">
        <f t="shared" ref="CD24:CD46" si="102">ROUND(MAX((BZ24*0.4+CA24*0.6),(BZ24*0.4+CB24*0.6)),1)</f>
        <v>0</v>
      </c>
      <c r="CE24" s="67" t="str">
        <f t="shared" ref="CE24:CE46" si="103">TEXT(CD24,"0.0")</f>
        <v>0.0</v>
      </c>
      <c r="CF24" s="51" t="str">
        <f t="shared" ref="CF24:CF46" si="104">IF(CD24&gt;=8.5,"A",IF(CD24&gt;=8,"B+",IF(CD24&gt;=7,"B",IF(CD24&gt;=6.5,"C+",IF(CD24&gt;=5.5,"C",IF(CD24&gt;=5,"D+",IF(CD24&gt;=4,"D","F")))))))</f>
        <v>F</v>
      </c>
      <c r="CG24" s="60">
        <f t="shared" ref="CG24:CG46" si="105">IF(CF24="A",4,IF(CF24="B+",3.5,IF(CF24="B",3,IF(CF24="C+",2.5,IF(CF24="C",2,IF(CF24="D+",1.5,IF(CF24="D",1,0)))))))</f>
        <v>0</v>
      </c>
      <c r="CH24" s="53" t="str">
        <f t="shared" ref="CH24:CH46" si="106">TEXT(CG24,"0.0")</f>
        <v>0.0</v>
      </c>
      <c r="CI24" s="61">
        <v>3</v>
      </c>
      <c r="CJ24" s="62">
        <v>3</v>
      </c>
      <c r="CK24" s="71">
        <f t="shared" si="6"/>
        <v>17</v>
      </c>
      <c r="CL24" s="72">
        <f t="shared" si="0"/>
        <v>0</v>
      </c>
      <c r="CM24" s="73" t="str">
        <f t="shared" si="7"/>
        <v>0.00</v>
      </c>
      <c r="CN24" s="72">
        <f t="shared" si="1"/>
        <v>0</v>
      </c>
      <c r="CO24" s="73" t="str">
        <f t="shared" si="8"/>
        <v>0.00</v>
      </c>
      <c r="CP24" s="7" t="str">
        <f t="shared" si="11"/>
        <v>Cảnh báo KQHT</v>
      </c>
      <c r="CQ24" s="7">
        <f t="shared" si="2"/>
        <v>17</v>
      </c>
      <c r="CR24" s="72">
        <f t="shared" si="3"/>
        <v>0</v>
      </c>
      <c r="CS24" s="74" t="str">
        <f t="shared" si="9"/>
        <v>0.00</v>
      </c>
      <c r="CT24" s="72">
        <f t="shared" si="4"/>
        <v>0</v>
      </c>
      <c r="CU24" s="74" t="str">
        <f t="shared" si="10"/>
        <v>0.00</v>
      </c>
      <c r="CV24" s="7" t="str">
        <f t="shared" si="12"/>
        <v>Cảnh báo KQHT</v>
      </c>
    </row>
    <row r="25" spans="1:100" s="115" customFormat="1" ht="18">
      <c r="A25" s="5"/>
      <c r="B25" s="9"/>
      <c r="C25" s="10"/>
      <c r="D25" s="11"/>
      <c r="E25" s="12"/>
      <c r="F25" s="6"/>
      <c r="G25" s="47"/>
      <c r="H25" s="6"/>
      <c r="I25" s="48"/>
      <c r="J25" s="48"/>
      <c r="K25" s="105"/>
      <c r="L25" s="120"/>
      <c r="M25" s="51" t="str">
        <f t="shared" si="66"/>
        <v>F</v>
      </c>
      <c r="N25" s="52">
        <f t="shared" si="67"/>
        <v>0</v>
      </c>
      <c r="O25" s="53" t="str">
        <f t="shared" si="68"/>
        <v>0.0</v>
      </c>
      <c r="P25" s="54">
        <v>2</v>
      </c>
      <c r="Q25" s="94"/>
      <c r="R25" s="67"/>
      <c r="S25" s="51" t="str">
        <f t="shared" si="69"/>
        <v>F</v>
      </c>
      <c r="T25" s="52">
        <f t="shared" si="70"/>
        <v>0</v>
      </c>
      <c r="U25" s="53" t="str">
        <f t="shared" si="71"/>
        <v>0.0</v>
      </c>
      <c r="V25" s="54">
        <v>3</v>
      </c>
      <c r="W25" s="99"/>
      <c r="X25" s="103"/>
      <c r="Y25" s="104"/>
      <c r="Z25" s="66">
        <f t="shared" si="72"/>
        <v>0</v>
      </c>
      <c r="AA25" s="67">
        <f t="shared" si="73"/>
        <v>0</v>
      </c>
      <c r="AB25" s="67" t="str">
        <f t="shared" si="74"/>
        <v>0.0</v>
      </c>
      <c r="AC25" s="51" t="str">
        <f t="shared" si="75"/>
        <v>F</v>
      </c>
      <c r="AD25" s="60">
        <f t="shared" si="76"/>
        <v>0</v>
      </c>
      <c r="AE25" s="53" t="str">
        <f t="shared" si="77"/>
        <v>0.0</v>
      </c>
      <c r="AF25" s="61">
        <v>4</v>
      </c>
      <c r="AG25" s="62">
        <v>4</v>
      </c>
      <c r="AH25" s="99"/>
      <c r="AI25" s="103"/>
      <c r="AJ25" s="104"/>
      <c r="AK25" s="66">
        <f t="shared" si="78"/>
        <v>0</v>
      </c>
      <c r="AL25" s="67">
        <f t="shared" si="79"/>
        <v>0</v>
      </c>
      <c r="AM25" s="67" t="str">
        <f t="shared" si="80"/>
        <v>0.0</v>
      </c>
      <c r="AN25" s="51" t="str">
        <f t="shared" si="81"/>
        <v>F</v>
      </c>
      <c r="AO25" s="60">
        <f t="shared" si="82"/>
        <v>0</v>
      </c>
      <c r="AP25" s="53" t="str">
        <f t="shared" si="83"/>
        <v>0.0</v>
      </c>
      <c r="AQ25" s="63">
        <v>2</v>
      </c>
      <c r="AR25" s="64">
        <v>2</v>
      </c>
      <c r="AS25" s="99"/>
      <c r="AT25" s="103"/>
      <c r="AU25" s="104"/>
      <c r="AV25" s="66">
        <f t="shared" si="84"/>
        <v>0</v>
      </c>
      <c r="AW25" s="67">
        <f t="shared" si="85"/>
        <v>0</v>
      </c>
      <c r="AX25" s="67" t="str">
        <f t="shared" si="86"/>
        <v>0.0</v>
      </c>
      <c r="AY25" s="51" t="str">
        <f t="shared" si="87"/>
        <v>F</v>
      </c>
      <c r="AZ25" s="60">
        <f t="shared" si="88"/>
        <v>0</v>
      </c>
      <c r="BA25" s="53" t="str">
        <f t="shared" si="89"/>
        <v>0.0</v>
      </c>
      <c r="BB25" s="61">
        <v>3</v>
      </c>
      <c r="BC25" s="62">
        <v>3</v>
      </c>
      <c r="BD25" s="99"/>
      <c r="BE25" s="103"/>
      <c r="BF25" s="104"/>
      <c r="BG25" s="66">
        <f t="shared" si="90"/>
        <v>0</v>
      </c>
      <c r="BH25" s="67">
        <f t="shared" si="91"/>
        <v>0</v>
      </c>
      <c r="BI25" s="67" t="str">
        <f t="shared" si="92"/>
        <v>0.0</v>
      </c>
      <c r="BJ25" s="51" t="str">
        <f t="shared" si="93"/>
        <v>F</v>
      </c>
      <c r="BK25" s="60">
        <f t="shared" si="94"/>
        <v>0</v>
      </c>
      <c r="BL25" s="53" t="str">
        <f t="shared" si="95"/>
        <v>0.0</v>
      </c>
      <c r="BM25" s="61">
        <v>3</v>
      </c>
      <c r="BN25" s="62">
        <v>3</v>
      </c>
      <c r="BO25" s="99"/>
      <c r="BP25" s="103"/>
      <c r="BQ25" s="104"/>
      <c r="BR25" s="66">
        <f t="shared" si="96"/>
        <v>0</v>
      </c>
      <c r="BS25" s="67">
        <f t="shared" si="97"/>
        <v>0</v>
      </c>
      <c r="BT25" s="67" t="str">
        <f t="shared" si="98"/>
        <v>0.0</v>
      </c>
      <c r="BU25" s="51" t="str">
        <f t="shared" si="99"/>
        <v>F</v>
      </c>
      <c r="BV25" s="68">
        <f t="shared" si="100"/>
        <v>0</v>
      </c>
      <c r="BW25" s="53" t="str">
        <f t="shared" si="101"/>
        <v>0.0</v>
      </c>
      <c r="BX25" s="61">
        <v>2</v>
      </c>
      <c r="BY25" s="69">
        <v>2</v>
      </c>
      <c r="BZ25" s="99"/>
      <c r="CA25" s="103"/>
      <c r="CB25" s="104"/>
      <c r="CC25" s="105"/>
      <c r="CD25" s="67">
        <f t="shared" si="102"/>
        <v>0</v>
      </c>
      <c r="CE25" s="67" t="str">
        <f t="shared" si="103"/>
        <v>0.0</v>
      </c>
      <c r="CF25" s="51" t="str">
        <f t="shared" si="104"/>
        <v>F</v>
      </c>
      <c r="CG25" s="60">
        <f t="shared" si="105"/>
        <v>0</v>
      </c>
      <c r="CH25" s="53" t="str">
        <f t="shared" si="106"/>
        <v>0.0</v>
      </c>
      <c r="CI25" s="61">
        <v>3</v>
      </c>
      <c r="CJ25" s="62">
        <v>3</v>
      </c>
      <c r="CK25" s="71">
        <f t="shared" si="6"/>
        <v>17</v>
      </c>
      <c r="CL25" s="72">
        <f t="shared" si="0"/>
        <v>0</v>
      </c>
      <c r="CM25" s="73" t="str">
        <f t="shared" si="7"/>
        <v>0.00</v>
      </c>
      <c r="CN25" s="72">
        <f t="shared" si="1"/>
        <v>0</v>
      </c>
      <c r="CO25" s="73" t="str">
        <f t="shared" si="8"/>
        <v>0.00</v>
      </c>
      <c r="CP25" s="7" t="str">
        <f t="shared" si="11"/>
        <v>Cảnh báo KQHT</v>
      </c>
      <c r="CQ25" s="7">
        <f t="shared" si="2"/>
        <v>17</v>
      </c>
      <c r="CR25" s="72">
        <f t="shared" si="3"/>
        <v>0</v>
      </c>
      <c r="CS25" s="74" t="str">
        <f t="shared" si="9"/>
        <v>0.00</v>
      </c>
      <c r="CT25" s="72">
        <f t="shared" si="4"/>
        <v>0</v>
      </c>
      <c r="CU25" s="74" t="str">
        <f t="shared" si="10"/>
        <v>0.00</v>
      </c>
      <c r="CV25" s="7" t="str">
        <f t="shared" si="12"/>
        <v>Cảnh báo KQHT</v>
      </c>
    </row>
    <row r="26" spans="1:100" s="115" customFormat="1" ht="18">
      <c r="A26" s="5"/>
      <c r="B26" s="9"/>
      <c r="C26" s="10"/>
      <c r="D26" s="11"/>
      <c r="E26" s="12"/>
      <c r="F26" s="6"/>
      <c r="G26" s="47"/>
      <c r="H26" s="6"/>
      <c r="I26" s="48"/>
      <c r="J26" s="48"/>
      <c r="K26" s="98"/>
      <c r="L26" s="120"/>
      <c r="M26" s="51" t="str">
        <f t="shared" si="66"/>
        <v>F</v>
      </c>
      <c r="N26" s="52">
        <f t="shared" si="67"/>
        <v>0</v>
      </c>
      <c r="O26" s="53" t="str">
        <f t="shared" si="68"/>
        <v>0.0</v>
      </c>
      <c r="P26" s="54">
        <v>2</v>
      </c>
      <c r="Q26" s="94"/>
      <c r="R26" s="67"/>
      <c r="S26" s="51" t="str">
        <f t="shared" si="69"/>
        <v>F</v>
      </c>
      <c r="T26" s="52">
        <f t="shared" si="70"/>
        <v>0</v>
      </c>
      <c r="U26" s="53" t="str">
        <f t="shared" si="71"/>
        <v>0.0</v>
      </c>
      <c r="V26" s="54">
        <v>3</v>
      </c>
      <c r="W26" s="99"/>
      <c r="X26" s="103"/>
      <c r="Y26" s="104"/>
      <c r="Z26" s="66">
        <f t="shared" si="72"/>
        <v>0</v>
      </c>
      <c r="AA26" s="67">
        <f t="shared" si="73"/>
        <v>0</v>
      </c>
      <c r="AB26" s="67" t="str">
        <f t="shared" si="74"/>
        <v>0.0</v>
      </c>
      <c r="AC26" s="51" t="str">
        <f t="shared" si="75"/>
        <v>F</v>
      </c>
      <c r="AD26" s="60">
        <f t="shared" si="76"/>
        <v>0</v>
      </c>
      <c r="AE26" s="53" t="str">
        <f t="shared" si="77"/>
        <v>0.0</v>
      </c>
      <c r="AF26" s="61">
        <v>4</v>
      </c>
      <c r="AG26" s="62">
        <v>4</v>
      </c>
      <c r="AH26" s="99"/>
      <c r="AI26" s="103"/>
      <c r="AJ26" s="104"/>
      <c r="AK26" s="66">
        <f t="shared" si="78"/>
        <v>0</v>
      </c>
      <c r="AL26" s="67">
        <f t="shared" si="79"/>
        <v>0</v>
      </c>
      <c r="AM26" s="67" t="str">
        <f t="shared" si="80"/>
        <v>0.0</v>
      </c>
      <c r="AN26" s="51" t="str">
        <f t="shared" si="81"/>
        <v>F</v>
      </c>
      <c r="AO26" s="60">
        <f t="shared" si="82"/>
        <v>0</v>
      </c>
      <c r="AP26" s="53" t="str">
        <f t="shared" si="83"/>
        <v>0.0</v>
      </c>
      <c r="AQ26" s="63">
        <v>2</v>
      </c>
      <c r="AR26" s="64">
        <v>2</v>
      </c>
      <c r="AS26" s="99"/>
      <c r="AT26" s="103"/>
      <c r="AU26" s="104"/>
      <c r="AV26" s="66">
        <f t="shared" si="84"/>
        <v>0</v>
      </c>
      <c r="AW26" s="67">
        <f t="shared" si="85"/>
        <v>0</v>
      </c>
      <c r="AX26" s="67" t="str">
        <f t="shared" si="86"/>
        <v>0.0</v>
      </c>
      <c r="AY26" s="51" t="str">
        <f t="shared" si="87"/>
        <v>F</v>
      </c>
      <c r="AZ26" s="60">
        <f t="shared" si="88"/>
        <v>0</v>
      </c>
      <c r="BA26" s="53" t="str">
        <f t="shared" si="89"/>
        <v>0.0</v>
      </c>
      <c r="BB26" s="61">
        <v>3</v>
      </c>
      <c r="BC26" s="62">
        <v>3</v>
      </c>
      <c r="BD26" s="99"/>
      <c r="BE26" s="103"/>
      <c r="BF26" s="104"/>
      <c r="BG26" s="66">
        <f t="shared" si="90"/>
        <v>0</v>
      </c>
      <c r="BH26" s="67">
        <f t="shared" si="91"/>
        <v>0</v>
      </c>
      <c r="BI26" s="67" t="str">
        <f t="shared" si="92"/>
        <v>0.0</v>
      </c>
      <c r="BJ26" s="51" t="str">
        <f t="shared" si="93"/>
        <v>F</v>
      </c>
      <c r="BK26" s="60">
        <f t="shared" si="94"/>
        <v>0</v>
      </c>
      <c r="BL26" s="53" t="str">
        <f t="shared" si="95"/>
        <v>0.0</v>
      </c>
      <c r="BM26" s="61">
        <v>3</v>
      </c>
      <c r="BN26" s="62"/>
      <c r="BO26" s="99"/>
      <c r="BP26" s="103"/>
      <c r="BQ26" s="104"/>
      <c r="BR26" s="66">
        <f t="shared" si="96"/>
        <v>0</v>
      </c>
      <c r="BS26" s="67">
        <f t="shared" si="97"/>
        <v>0</v>
      </c>
      <c r="BT26" s="67" t="str">
        <f t="shared" si="98"/>
        <v>0.0</v>
      </c>
      <c r="BU26" s="51" t="str">
        <f t="shared" si="99"/>
        <v>F</v>
      </c>
      <c r="BV26" s="68">
        <f t="shared" si="100"/>
        <v>0</v>
      </c>
      <c r="BW26" s="53" t="str">
        <f t="shared" si="101"/>
        <v>0.0</v>
      </c>
      <c r="BX26" s="61">
        <v>2</v>
      </c>
      <c r="BY26" s="69">
        <v>2</v>
      </c>
      <c r="BZ26" s="99"/>
      <c r="CA26" s="103"/>
      <c r="CB26" s="104"/>
      <c r="CC26" s="105"/>
      <c r="CD26" s="67">
        <f t="shared" si="102"/>
        <v>0</v>
      </c>
      <c r="CE26" s="67" t="str">
        <f t="shared" si="103"/>
        <v>0.0</v>
      </c>
      <c r="CF26" s="51" t="str">
        <f t="shared" si="104"/>
        <v>F</v>
      </c>
      <c r="CG26" s="60">
        <f t="shared" si="105"/>
        <v>0</v>
      </c>
      <c r="CH26" s="53" t="str">
        <f t="shared" si="106"/>
        <v>0.0</v>
      </c>
      <c r="CI26" s="61">
        <v>3</v>
      </c>
      <c r="CJ26" s="62">
        <v>3</v>
      </c>
      <c r="CK26" s="71">
        <f t="shared" si="6"/>
        <v>17</v>
      </c>
      <c r="CL26" s="72">
        <f t="shared" si="0"/>
        <v>0</v>
      </c>
      <c r="CM26" s="73" t="str">
        <f t="shared" si="7"/>
        <v>0.00</v>
      </c>
      <c r="CN26" s="72">
        <f t="shared" si="1"/>
        <v>0</v>
      </c>
      <c r="CO26" s="73" t="str">
        <f t="shared" si="8"/>
        <v>0.00</v>
      </c>
      <c r="CP26" s="7" t="str">
        <f t="shared" si="11"/>
        <v>Cảnh báo KQHT</v>
      </c>
      <c r="CQ26" s="7">
        <f t="shared" si="2"/>
        <v>14</v>
      </c>
      <c r="CR26" s="72">
        <f t="shared" si="3"/>
        <v>0</v>
      </c>
      <c r="CS26" s="74" t="str">
        <f t="shared" si="9"/>
        <v>0.00</v>
      </c>
      <c r="CT26" s="72">
        <f t="shared" si="4"/>
        <v>0</v>
      </c>
      <c r="CU26" s="74" t="str">
        <f t="shared" si="10"/>
        <v>0.00</v>
      </c>
      <c r="CV26" s="7" t="str">
        <f t="shared" si="12"/>
        <v>Cảnh báo KQHT</v>
      </c>
    </row>
    <row r="27" spans="1:100" s="115" customFormat="1" ht="18">
      <c r="A27" s="5"/>
      <c r="B27" s="9"/>
      <c r="C27" s="10"/>
      <c r="D27" s="11"/>
      <c r="E27" s="12"/>
      <c r="F27" s="6"/>
      <c r="G27" s="47"/>
      <c r="H27" s="6"/>
      <c r="I27" s="88"/>
      <c r="J27" s="88"/>
      <c r="K27" s="98"/>
      <c r="L27" s="120"/>
      <c r="M27" s="51" t="str">
        <f t="shared" si="66"/>
        <v>F</v>
      </c>
      <c r="N27" s="52">
        <f t="shared" si="67"/>
        <v>0</v>
      </c>
      <c r="O27" s="53" t="str">
        <f t="shared" si="68"/>
        <v>0.0</v>
      </c>
      <c r="P27" s="54">
        <v>2</v>
      </c>
      <c r="Q27" s="94"/>
      <c r="R27" s="67"/>
      <c r="S27" s="51" t="str">
        <f t="shared" si="69"/>
        <v>F</v>
      </c>
      <c r="T27" s="52">
        <f t="shared" si="70"/>
        <v>0</v>
      </c>
      <c r="U27" s="53" t="str">
        <f t="shared" si="71"/>
        <v>0.0</v>
      </c>
      <c r="V27" s="54">
        <v>3</v>
      </c>
      <c r="W27" s="99"/>
      <c r="X27" s="103"/>
      <c r="Y27" s="104"/>
      <c r="Z27" s="66">
        <f t="shared" si="72"/>
        <v>0</v>
      </c>
      <c r="AA27" s="67">
        <f t="shared" si="73"/>
        <v>0</v>
      </c>
      <c r="AB27" s="67" t="str">
        <f t="shared" si="74"/>
        <v>0.0</v>
      </c>
      <c r="AC27" s="51" t="str">
        <f t="shared" si="75"/>
        <v>F</v>
      </c>
      <c r="AD27" s="60">
        <f t="shared" si="76"/>
        <v>0</v>
      </c>
      <c r="AE27" s="53" t="str">
        <f t="shared" si="77"/>
        <v>0.0</v>
      </c>
      <c r="AF27" s="61">
        <v>4</v>
      </c>
      <c r="AG27" s="62">
        <v>4</v>
      </c>
      <c r="AH27" s="99"/>
      <c r="AI27" s="103"/>
      <c r="AJ27" s="104"/>
      <c r="AK27" s="66">
        <f t="shared" si="78"/>
        <v>0</v>
      </c>
      <c r="AL27" s="67">
        <f t="shared" si="79"/>
        <v>0</v>
      </c>
      <c r="AM27" s="67" t="str">
        <f t="shared" si="80"/>
        <v>0.0</v>
      </c>
      <c r="AN27" s="51" t="str">
        <f t="shared" si="81"/>
        <v>F</v>
      </c>
      <c r="AO27" s="60">
        <f t="shared" si="82"/>
        <v>0</v>
      </c>
      <c r="AP27" s="53" t="str">
        <f t="shared" si="83"/>
        <v>0.0</v>
      </c>
      <c r="AQ27" s="63">
        <v>2</v>
      </c>
      <c r="AR27" s="64">
        <v>2</v>
      </c>
      <c r="AS27" s="99"/>
      <c r="AT27" s="103"/>
      <c r="AU27" s="104"/>
      <c r="AV27" s="66">
        <f t="shared" si="84"/>
        <v>0</v>
      </c>
      <c r="AW27" s="67">
        <f t="shared" si="85"/>
        <v>0</v>
      </c>
      <c r="AX27" s="67" t="str">
        <f t="shared" si="86"/>
        <v>0.0</v>
      </c>
      <c r="AY27" s="51" t="str">
        <f t="shared" si="87"/>
        <v>F</v>
      </c>
      <c r="AZ27" s="60">
        <f t="shared" si="88"/>
        <v>0</v>
      </c>
      <c r="BA27" s="53" t="str">
        <f t="shared" si="89"/>
        <v>0.0</v>
      </c>
      <c r="BB27" s="61">
        <v>3</v>
      </c>
      <c r="BC27" s="62">
        <v>3</v>
      </c>
      <c r="BD27" s="99"/>
      <c r="BE27" s="103"/>
      <c r="BF27" s="104"/>
      <c r="BG27" s="66">
        <f t="shared" si="90"/>
        <v>0</v>
      </c>
      <c r="BH27" s="67">
        <f t="shared" si="91"/>
        <v>0</v>
      </c>
      <c r="BI27" s="67" t="str">
        <f t="shared" si="92"/>
        <v>0.0</v>
      </c>
      <c r="BJ27" s="51" t="str">
        <f t="shared" si="93"/>
        <v>F</v>
      </c>
      <c r="BK27" s="60">
        <f t="shared" si="94"/>
        <v>0</v>
      </c>
      <c r="BL27" s="53" t="str">
        <f t="shared" si="95"/>
        <v>0.0</v>
      </c>
      <c r="BM27" s="61">
        <v>3</v>
      </c>
      <c r="BN27" s="62">
        <v>3</v>
      </c>
      <c r="BO27" s="99"/>
      <c r="BP27" s="103"/>
      <c r="BQ27" s="104"/>
      <c r="BR27" s="66">
        <f t="shared" si="96"/>
        <v>0</v>
      </c>
      <c r="BS27" s="67">
        <f t="shared" si="97"/>
        <v>0</v>
      </c>
      <c r="BT27" s="67" t="str">
        <f t="shared" si="98"/>
        <v>0.0</v>
      </c>
      <c r="BU27" s="51" t="str">
        <f t="shared" si="99"/>
        <v>F</v>
      </c>
      <c r="BV27" s="68">
        <f t="shared" si="100"/>
        <v>0</v>
      </c>
      <c r="BW27" s="53" t="str">
        <f t="shared" si="101"/>
        <v>0.0</v>
      </c>
      <c r="BX27" s="61">
        <v>2</v>
      </c>
      <c r="BY27" s="69">
        <v>2</v>
      </c>
      <c r="BZ27" s="99"/>
      <c r="CA27" s="103"/>
      <c r="CB27" s="104"/>
      <c r="CC27" s="105"/>
      <c r="CD27" s="67">
        <f t="shared" si="102"/>
        <v>0</v>
      </c>
      <c r="CE27" s="67" t="str">
        <f t="shared" si="103"/>
        <v>0.0</v>
      </c>
      <c r="CF27" s="51" t="str">
        <f t="shared" si="104"/>
        <v>F</v>
      </c>
      <c r="CG27" s="60">
        <f t="shared" si="105"/>
        <v>0</v>
      </c>
      <c r="CH27" s="53" t="str">
        <f t="shared" si="106"/>
        <v>0.0</v>
      </c>
      <c r="CI27" s="61">
        <v>3</v>
      </c>
      <c r="CJ27" s="62">
        <v>3</v>
      </c>
      <c r="CK27" s="71">
        <f t="shared" si="6"/>
        <v>17</v>
      </c>
      <c r="CL27" s="72">
        <f t="shared" si="0"/>
        <v>0</v>
      </c>
      <c r="CM27" s="73" t="str">
        <f t="shared" si="7"/>
        <v>0.00</v>
      </c>
      <c r="CN27" s="72">
        <f t="shared" si="1"/>
        <v>0</v>
      </c>
      <c r="CO27" s="73" t="str">
        <f t="shared" si="8"/>
        <v>0.00</v>
      </c>
      <c r="CP27" s="7" t="str">
        <f t="shared" si="11"/>
        <v>Cảnh báo KQHT</v>
      </c>
      <c r="CQ27" s="7">
        <f t="shared" si="2"/>
        <v>17</v>
      </c>
      <c r="CR27" s="72">
        <f t="shared" si="3"/>
        <v>0</v>
      </c>
      <c r="CS27" s="74" t="str">
        <f t="shared" si="9"/>
        <v>0.00</v>
      </c>
      <c r="CT27" s="72">
        <f t="shared" si="4"/>
        <v>0</v>
      </c>
      <c r="CU27" s="74" t="str">
        <f t="shared" si="10"/>
        <v>0.00</v>
      </c>
      <c r="CV27" s="7" t="str">
        <f t="shared" si="12"/>
        <v>Cảnh báo KQHT</v>
      </c>
    </row>
    <row r="28" spans="1:100" s="115" customFormat="1" ht="18">
      <c r="A28" s="5"/>
      <c r="B28" s="9"/>
      <c r="C28" s="10"/>
      <c r="D28" s="11"/>
      <c r="E28" s="12"/>
      <c r="F28" s="6"/>
      <c r="G28" s="47"/>
      <c r="H28" s="6"/>
      <c r="I28" s="48"/>
      <c r="J28" s="48"/>
      <c r="K28" s="98"/>
      <c r="L28" s="120"/>
      <c r="M28" s="51" t="str">
        <f t="shared" si="66"/>
        <v>F</v>
      </c>
      <c r="N28" s="52">
        <f t="shared" si="67"/>
        <v>0</v>
      </c>
      <c r="O28" s="53" t="str">
        <f t="shared" si="68"/>
        <v>0.0</v>
      </c>
      <c r="P28" s="54">
        <v>2</v>
      </c>
      <c r="Q28" s="94"/>
      <c r="R28" s="67"/>
      <c r="S28" s="51" t="str">
        <f t="shared" si="69"/>
        <v>F</v>
      </c>
      <c r="T28" s="52">
        <f t="shared" si="70"/>
        <v>0</v>
      </c>
      <c r="U28" s="53" t="str">
        <f t="shared" si="71"/>
        <v>0.0</v>
      </c>
      <c r="V28" s="54">
        <v>3</v>
      </c>
      <c r="W28" s="99"/>
      <c r="X28" s="103"/>
      <c r="Y28" s="104"/>
      <c r="Z28" s="66">
        <f t="shared" si="72"/>
        <v>0</v>
      </c>
      <c r="AA28" s="67">
        <f t="shared" si="73"/>
        <v>0</v>
      </c>
      <c r="AB28" s="67" t="str">
        <f t="shared" si="74"/>
        <v>0.0</v>
      </c>
      <c r="AC28" s="51" t="str">
        <f t="shared" si="75"/>
        <v>F</v>
      </c>
      <c r="AD28" s="60">
        <f t="shared" si="76"/>
        <v>0</v>
      </c>
      <c r="AE28" s="53" t="str">
        <f t="shared" si="77"/>
        <v>0.0</v>
      </c>
      <c r="AF28" s="61">
        <v>4</v>
      </c>
      <c r="AG28" s="62">
        <v>4</v>
      </c>
      <c r="AH28" s="99"/>
      <c r="AI28" s="103"/>
      <c r="AJ28" s="104"/>
      <c r="AK28" s="66">
        <f t="shared" si="78"/>
        <v>0</v>
      </c>
      <c r="AL28" s="67">
        <f t="shared" si="79"/>
        <v>0</v>
      </c>
      <c r="AM28" s="67" t="str">
        <f t="shared" si="80"/>
        <v>0.0</v>
      </c>
      <c r="AN28" s="51" t="str">
        <f t="shared" si="81"/>
        <v>F</v>
      </c>
      <c r="AO28" s="60">
        <f t="shared" si="82"/>
        <v>0</v>
      </c>
      <c r="AP28" s="53" t="str">
        <f t="shared" si="83"/>
        <v>0.0</v>
      </c>
      <c r="AQ28" s="63">
        <v>2</v>
      </c>
      <c r="AR28" s="64">
        <v>2</v>
      </c>
      <c r="AS28" s="99"/>
      <c r="AT28" s="103"/>
      <c r="AU28" s="104"/>
      <c r="AV28" s="66">
        <f t="shared" si="84"/>
        <v>0</v>
      </c>
      <c r="AW28" s="67">
        <f t="shared" si="85"/>
        <v>0</v>
      </c>
      <c r="AX28" s="67" t="str">
        <f t="shared" si="86"/>
        <v>0.0</v>
      </c>
      <c r="AY28" s="51" t="str">
        <f t="shared" si="87"/>
        <v>F</v>
      </c>
      <c r="AZ28" s="60">
        <f t="shared" si="88"/>
        <v>0</v>
      </c>
      <c r="BA28" s="53" t="str">
        <f t="shared" si="89"/>
        <v>0.0</v>
      </c>
      <c r="BB28" s="61">
        <v>3</v>
      </c>
      <c r="BC28" s="62">
        <v>3</v>
      </c>
      <c r="BD28" s="99"/>
      <c r="BE28" s="103"/>
      <c r="BF28" s="104"/>
      <c r="BG28" s="66">
        <f t="shared" si="90"/>
        <v>0</v>
      </c>
      <c r="BH28" s="67">
        <f t="shared" si="91"/>
        <v>0</v>
      </c>
      <c r="BI28" s="67" t="str">
        <f t="shared" si="92"/>
        <v>0.0</v>
      </c>
      <c r="BJ28" s="51" t="str">
        <f t="shared" si="93"/>
        <v>F</v>
      </c>
      <c r="BK28" s="60">
        <f t="shared" si="94"/>
        <v>0</v>
      </c>
      <c r="BL28" s="53" t="str">
        <f t="shared" si="95"/>
        <v>0.0</v>
      </c>
      <c r="BM28" s="61">
        <v>3</v>
      </c>
      <c r="BN28" s="62">
        <v>3</v>
      </c>
      <c r="BO28" s="99"/>
      <c r="BP28" s="103"/>
      <c r="BQ28" s="104"/>
      <c r="BR28" s="66">
        <f t="shared" si="96"/>
        <v>0</v>
      </c>
      <c r="BS28" s="67">
        <f t="shared" si="97"/>
        <v>0</v>
      </c>
      <c r="BT28" s="67" t="str">
        <f t="shared" si="98"/>
        <v>0.0</v>
      </c>
      <c r="BU28" s="51" t="str">
        <f t="shared" si="99"/>
        <v>F</v>
      </c>
      <c r="BV28" s="68">
        <f t="shared" si="100"/>
        <v>0</v>
      </c>
      <c r="BW28" s="53" t="str">
        <f t="shared" si="101"/>
        <v>0.0</v>
      </c>
      <c r="BX28" s="61">
        <v>2</v>
      </c>
      <c r="BY28" s="69">
        <v>2</v>
      </c>
      <c r="BZ28" s="99"/>
      <c r="CA28" s="103"/>
      <c r="CB28" s="104"/>
      <c r="CC28" s="105"/>
      <c r="CD28" s="67">
        <f t="shared" si="102"/>
        <v>0</v>
      </c>
      <c r="CE28" s="67" t="str">
        <f t="shared" si="103"/>
        <v>0.0</v>
      </c>
      <c r="CF28" s="51" t="str">
        <f t="shared" si="104"/>
        <v>F</v>
      </c>
      <c r="CG28" s="60">
        <f t="shared" si="105"/>
        <v>0</v>
      </c>
      <c r="CH28" s="53" t="str">
        <f t="shared" si="106"/>
        <v>0.0</v>
      </c>
      <c r="CI28" s="61">
        <v>3</v>
      </c>
      <c r="CJ28" s="62">
        <v>3</v>
      </c>
      <c r="CK28" s="71">
        <f t="shared" si="6"/>
        <v>17</v>
      </c>
      <c r="CL28" s="72">
        <f t="shared" si="0"/>
        <v>0</v>
      </c>
      <c r="CM28" s="73" t="str">
        <f t="shared" si="7"/>
        <v>0.00</v>
      </c>
      <c r="CN28" s="72">
        <f t="shared" si="1"/>
        <v>0</v>
      </c>
      <c r="CO28" s="73" t="str">
        <f t="shared" si="8"/>
        <v>0.00</v>
      </c>
      <c r="CP28" s="7" t="str">
        <f t="shared" si="11"/>
        <v>Cảnh báo KQHT</v>
      </c>
      <c r="CQ28" s="7">
        <f t="shared" si="2"/>
        <v>17</v>
      </c>
      <c r="CR28" s="72">
        <f t="shared" si="3"/>
        <v>0</v>
      </c>
      <c r="CS28" s="74" t="str">
        <f t="shared" si="9"/>
        <v>0.00</v>
      </c>
      <c r="CT28" s="72">
        <f t="shared" si="4"/>
        <v>0</v>
      </c>
      <c r="CU28" s="74" t="str">
        <f t="shared" si="10"/>
        <v>0.00</v>
      </c>
      <c r="CV28" s="7" t="str">
        <f t="shared" si="12"/>
        <v>Cảnh báo KQHT</v>
      </c>
    </row>
    <row r="29" spans="1:100" s="115" customFormat="1" ht="18">
      <c r="A29" s="5"/>
      <c r="B29" s="9"/>
      <c r="C29" s="10"/>
      <c r="D29" s="11"/>
      <c r="E29" s="12"/>
      <c r="F29" s="6"/>
      <c r="G29" s="47"/>
      <c r="H29" s="6"/>
      <c r="I29" s="48"/>
      <c r="J29" s="48"/>
      <c r="K29" s="98"/>
      <c r="L29" s="120"/>
      <c r="M29" s="51" t="str">
        <f t="shared" si="66"/>
        <v>F</v>
      </c>
      <c r="N29" s="52">
        <f t="shared" si="67"/>
        <v>0</v>
      </c>
      <c r="O29" s="53" t="str">
        <f t="shared" si="68"/>
        <v>0.0</v>
      </c>
      <c r="P29" s="54">
        <v>2</v>
      </c>
      <c r="Q29" s="94"/>
      <c r="R29" s="67"/>
      <c r="S29" s="51" t="str">
        <f t="shared" si="69"/>
        <v>F</v>
      </c>
      <c r="T29" s="52">
        <f t="shared" si="70"/>
        <v>0</v>
      </c>
      <c r="U29" s="53" t="str">
        <f t="shared" si="71"/>
        <v>0.0</v>
      </c>
      <c r="V29" s="54">
        <v>3</v>
      </c>
      <c r="W29" s="99"/>
      <c r="X29" s="103"/>
      <c r="Y29" s="104"/>
      <c r="Z29" s="66">
        <f t="shared" si="72"/>
        <v>0</v>
      </c>
      <c r="AA29" s="67">
        <f t="shared" si="73"/>
        <v>0</v>
      </c>
      <c r="AB29" s="67" t="str">
        <f t="shared" si="74"/>
        <v>0.0</v>
      </c>
      <c r="AC29" s="51" t="str">
        <f t="shared" si="75"/>
        <v>F</v>
      </c>
      <c r="AD29" s="60">
        <f t="shared" si="76"/>
        <v>0</v>
      </c>
      <c r="AE29" s="53" t="str">
        <f t="shared" si="77"/>
        <v>0.0</v>
      </c>
      <c r="AF29" s="61">
        <v>4</v>
      </c>
      <c r="AG29" s="62">
        <v>4</v>
      </c>
      <c r="AH29" s="99"/>
      <c r="AI29" s="103"/>
      <c r="AJ29" s="104"/>
      <c r="AK29" s="66">
        <f t="shared" si="78"/>
        <v>0</v>
      </c>
      <c r="AL29" s="67">
        <f t="shared" si="79"/>
        <v>0</v>
      </c>
      <c r="AM29" s="67" t="str">
        <f t="shared" si="80"/>
        <v>0.0</v>
      </c>
      <c r="AN29" s="51" t="str">
        <f t="shared" si="81"/>
        <v>F</v>
      </c>
      <c r="AO29" s="60">
        <f t="shared" si="82"/>
        <v>0</v>
      </c>
      <c r="AP29" s="53" t="str">
        <f t="shared" si="83"/>
        <v>0.0</v>
      </c>
      <c r="AQ29" s="63">
        <v>2</v>
      </c>
      <c r="AR29" s="64">
        <v>2</v>
      </c>
      <c r="AS29" s="99"/>
      <c r="AT29" s="103"/>
      <c r="AU29" s="104"/>
      <c r="AV29" s="66">
        <f t="shared" si="84"/>
        <v>0</v>
      </c>
      <c r="AW29" s="67">
        <f t="shared" si="85"/>
        <v>0</v>
      </c>
      <c r="AX29" s="67" t="str">
        <f t="shared" si="86"/>
        <v>0.0</v>
      </c>
      <c r="AY29" s="51" t="str">
        <f t="shared" si="87"/>
        <v>F</v>
      </c>
      <c r="AZ29" s="60">
        <f t="shared" si="88"/>
        <v>0</v>
      </c>
      <c r="BA29" s="53" t="str">
        <f t="shared" si="89"/>
        <v>0.0</v>
      </c>
      <c r="BB29" s="61">
        <v>3</v>
      </c>
      <c r="BC29" s="62">
        <v>3</v>
      </c>
      <c r="BD29" s="99"/>
      <c r="BE29" s="103"/>
      <c r="BF29" s="104"/>
      <c r="BG29" s="66">
        <f t="shared" si="90"/>
        <v>0</v>
      </c>
      <c r="BH29" s="67">
        <f t="shared" si="91"/>
        <v>0</v>
      </c>
      <c r="BI29" s="67" t="str">
        <f t="shared" si="92"/>
        <v>0.0</v>
      </c>
      <c r="BJ29" s="51" t="str">
        <f t="shared" si="93"/>
        <v>F</v>
      </c>
      <c r="BK29" s="60">
        <f t="shared" si="94"/>
        <v>0</v>
      </c>
      <c r="BL29" s="53" t="str">
        <f t="shared" si="95"/>
        <v>0.0</v>
      </c>
      <c r="BM29" s="61">
        <v>3</v>
      </c>
      <c r="BN29" s="62">
        <v>3</v>
      </c>
      <c r="BO29" s="99"/>
      <c r="BP29" s="103"/>
      <c r="BQ29" s="104"/>
      <c r="BR29" s="66">
        <f t="shared" si="96"/>
        <v>0</v>
      </c>
      <c r="BS29" s="67">
        <f t="shared" si="97"/>
        <v>0</v>
      </c>
      <c r="BT29" s="67" t="str">
        <f t="shared" si="98"/>
        <v>0.0</v>
      </c>
      <c r="BU29" s="51" t="str">
        <f t="shared" si="99"/>
        <v>F</v>
      </c>
      <c r="BV29" s="68">
        <f t="shared" si="100"/>
        <v>0</v>
      </c>
      <c r="BW29" s="53" t="str">
        <f t="shared" si="101"/>
        <v>0.0</v>
      </c>
      <c r="BX29" s="61">
        <v>2</v>
      </c>
      <c r="BY29" s="69">
        <v>2</v>
      </c>
      <c r="BZ29" s="99"/>
      <c r="CA29" s="103"/>
      <c r="CB29" s="104"/>
      <c r="CC29" s="105"/>
      <c r="CD29" s="67">
        <f t="shared" si="102"/>
        <v>0</v>
      </c>
      <c r="CE29" s="67" t="str">
        <f t="shared" si="103"/>
        <v>0.0</v>
      </c>
      <c r="CF29" s="51" t="str">
        <f t="shared" si="104"/>
        <v>F</v>
      </c>
      <c r="CG29" s="60">
        <f t="shared" si="105"/>
        <v>0</v>
      </c>
      <c r="CH29" s="53" t="str">
        <f t="shared" si="106"/>
        <v>0.0</v>
      </c>
      <c r="CI29" s="61">
        <v>3</v>
      </c>
      <c r="CJ29" s="62">
        <v>3</v>
      </c>
      <c r="CK29" s="71">
        <f t="shared" si="6"/>
        <v>17</v>
      </c>
      <c r="CL29" s="72">
        <f t="shared" si="0"/>
        <v>0</v>
      </c>
      <c r="CM29" s="73" t="str">
        <f t="shared" si="7"/>
        <v>0.00</v>
      </c>
      <c r="CN29" s="72">
        <f t="shared" si="1"/>
        <v>0</v>
      </c>
      <c r="CO29" s="73" t="str">
        <f t="shared" si="8"/>
        <v>0.00</v>
      </c>
      <c r="CP29" s="7" t="str">
        <f t="shared" si="11"/>
        <v>Cảnh báo KQHT</v>
      </c>
      <c r="CQ29" s="7">
        <f t="shared" si="2"/>
        <v>17</v>
      </c>
      <c r="CR29" s="72">
        <f t="shared" si="3"/>
        <v>0</v>
      </c>
      <c r="CS29" s="74" t="str">
        <f t="shared" si="9"/>
        <v>0.00</v>
      </c>
      <c r="CT29" s="72">
        <f t="shared" si="4"/>
        <v>0</v>
      </c>
      <c r="CU29" s="74" t="str">
        <f t="shared" si="10"/>
        <v>0.00</v>
      </c>
      <c r="CV29" s="7" t="str">
        <f t="shared" si="12"/>
        <v>Cảnh báo KQHT</v>
      </c>
    </row>
    <row r="30" spans="1:100" s="115" customFormat="1" ht="18">
      <c r="A30" s="5"/>
      <c r="B30" s="9"/>
      <c r="C30" s="10"/>
      <c r="D30" s="11"/>
      <c r="E30" s="12"/>
      <c r="F30" s="6"/>
      <c r="G30" s="47"/>
      <c r="H30" s="6"/>
      <c r="I30" s="48"/>
      <c r="J30" s="48"/>
      <c r="K30" s="98"/>
      <c r="L30" s="120"/>
      <c r="M30" s="51" t="str">
        <f t="shared" si="66"/>
        <v>F</v>
      </c>
      <c r="N30" s="52">
        <f t="shared" si="67"/>
        <v>0</v>
      </c>
      <c r="O30" s="53" t="str">
        <f t="shared" si="68"/>
        <v>0.0</v>
      </c>
      <c r="P30" s="54">
        <v>2</v>
      </c>
      <c r="Q30" s="94"/>
      <c r="R30" s="67"/>
      <c r="S30" s="51" t="str">
        <f t="shared" si="69"/>
        <v>F</v>
      </c>
      <c r="T30" s="52">
        <f t="shared" si="70"/>
        <v>0</v>
      </c>
      <c r="U30" s="53" t="str">
        <f t="shared" si="71"/>
        <v>0.0</v>
      </c>
      <c r="V30" s="54">
        <v>3</v>
      </c>
      <c r="W30" s="99"/>
      <c r="X30" s="103"/>
      <c r="Y30" s="104"/>
      <c r="Z30" s="66">
        <f t="shared" si="72"/>
        <v>0</v>
      </c>
      <c r="AA30" s="67">
        <f t="shared" si="73"/>
        <v>0</v>
      </c>
      <c r="AB30" s="67" t="str">
        <f t="shared" si="74"/>
        <v>0.0</v>
      </c>
      <c r="AC30" s="51" t="str">
        <f t="shared" si="75"/>
        <v>F</v>
      </c>
      <c r="AD30" s="60">
        <f t="shared" si="76"/>
        <v>0</v>
      </c>
      <c r="AE30" s="53" t="str">
        <f t="shared" si="77"/>
        <v>0.0</v>
      </c>
      <c r="AF30" s="61">
        <v>4</v>
      </c>
      <c r="AG30" s="62">
        <v>4</v>
      </c>
      <c r="AH30" s="99"/>
      <c r="AI30" s="103"/>
      <c r="AJ30" s="104"/>
      <c r="AK30" s="66">
        <f t="shared" si="78"/>
        <v>0</v>
      </c>
      <c r="AL30" s="67">
        <f t="shared" si="79"/>
        <v>0</v>
      </c>
      <c r="AM30" s="67" t="str">
        <f t="shared" si="80"/>
        <v>0.0</v>
      </c>
      <c r="AN30" s="51" t="str">
        <f t="shared" si="81"/>
        <v>F</v>
      </c>
      <c r="AO30" s="60">
        <f t="shared" si="82"/>
        <v>0</v>
      </c>
      <c r="AP30" s="53" t="str">
        <f t="shared" si="83"/>
        <v>0.0</v>
      </c>
      <c r="AQ30" s="63">
        <v>2</v>
      </c>
      <c r="AR30" s="64">
        <v>2</v>
      </c>
      <c r="AS30" s="99"/>
      <c r="AT30" s="103"/>
      <c r="AU30" s="104"/>
      <c r="AV30" s="66">
        <f t="shared" si="84"/>
        <v>0</v>
      </c>
      <c r="AW30" s="67">
        <f t="shared" si="85"/>
        <v>0</v>
      </c>
      <c r="AX30" s="67" t="str">
        <f t="shared" si="86"/>
        <v>0.0</v>
      </c>
      <c r="AY30" s="51" t="str">
        <f t="shared" si="87"/>
        <v>F</v>
      </c>
      <c r="AZ30" s="60">
        <f t="shared" si="88"/>
        <v>0</v>
      </c>
      <c r="BA30" s="53" t="str">
        <f t="shared" si="89"/>
        <v>0.0</v>
      </c>
      <c r="BB30" s="61">
        <v>3</v>
      </c>
      <c r="BC30" s="62">
        <v>3</v>
      </c>
      <c r="BD30" s="99"/>
      <c r="BE30" s="103"/>
      <c r="BF30" s="104"/>
      <c r="BG30" s="66">
        <f t="shared" si="90"/>
        <v>0</v>
      </c>
      <c r="BH30" s="67">
        <f t="shared" si="91"/>
        <v>0</v>
      </c>
      <c r="BI30" s="67" t="str">
        <f t="shared" si="92"/>
        <v>0.0</v>
      </c>
      <c r="BJ30" s="51" t="str">
        <f t="shared" si="93"/>
        <v>F</v>
      </c>
      <c r="BK30" s="60">
        <f t="shared" si="94"/>
        <v>0</v>
      </c>
      <c r="BL30" s="53" t="str">
        <f t="shared" si="95"/>
        <v>0.0</v>
      </c>
      <c r="BM30" s="61">
        <v>3</v>
      </c>
      <c r="BN30" s="62">
        <v>3</v>
      </c>
      <c r="BO30" s="99"/>
      <c r="BP30" s="103"/>
      <c r="BQ30" s="104"/>
      <c r="BR30" s="66">
        <f t="shared" si="96"/>
        <v>0</v>
      </c>
      <c r="BS30" s="67">
        <f t="shared" si="97"/>
        <v>0</v>
      </c>
      <c r="BT30" s="67" t="str">
        <f t="shared" si="98"/>
        <v>0.0</v>
      </c>
      <c r="BU30" s="51" t="str">
        <f t="shared" si="99"/>
        <v>F</v>
      </c>
      <c r="BV30" s="68">
        <f t="shared" si="100"/>
        <v>0</v>
      </c>
      <c r="BW30" s="53" t="str">
        <f t="shared" si="101"/>
        <v>0.0</v>
      </c>
      <c r="BX30" s="61">
        <v>2</v>
      </c>
      <c r="BY30" s="69">
        <v>2</v>
      </c>
      <c r="BZ30" s="99"/>
      <c r="CA30" s="103"/>
      <c r="CB30" s="104"/>
      <c r="CC30" s="105"/>
      <c r="CD30" s="67">
        <f t="shared" si="102"/>
        <v>0</v>
      </c>
      <c r="CE30" s="67" t="str">
        <f t="shared" si="103"/>
        <v>0.0</v>
      </c>
      <c r="CF30" s="51" t="str">
        <f t="shared" si="104"/>
        <v>F</v>
      </c>
      <c r="CG30" s="60">
        <f t="shared" si="105"/>
        <v>0</v>
      </c>
      <c r="CH30" s="53" t="str">
        <f t="shared" si="106"/>
        <v>0.0</v>
      </c>
      <c r="CI30" s="61">
        <v>3</v>
      </c>
      <c r="CJ30" s="62">
        <v>3</v>
      </c>
      <c r="CK30" s="71">
        <f t="shared" si="6"/>
        <v>17</v>
      </c>
      <c r="CL30" s="72">
        <f t="shared" si="0"/>
        <v>0</v>
      </c>
      <c r="CM30" s="73" t="str">
        <f t="shared" si="7"/>
        <v>0.00</v>
      </c>
      <c r="CN30" s="72">
        <f t="shared" si="1"/>
        <v>0</v>
      </c>
      <c r="CO30" s="73" t="str">
        <f t="shared" si="8"/>
        <v>0.00</v>
      </c>
      <c r="CP30" s="7" t="str">
        <f t="shared" si="11"/>
        <v>Cảnh báo KQHT</v>
      </c>
      <c r="CQ30" s="7">
        <f t="shared" si="2"/>
        <v>17</v>
      </c>
      <c r="CR30" s="72">
        <f t="shared" si="3"/>
        <v>0</v>
      </c>
      <c r="CS30" s="74" t="str">
        <f t="shared" si="9"/>
        <v>0.00</v>
      </c>
      <c r="CT30" s="72">
        <f t="shared" si="4"/>
        <v>0</v>
      </c>
      <c r="CU30" s="74" t="str">
        <f t="shared" si="10"/>
        <v>0.00</v>
      </c>
      <c r="CV30" s="7" t="str">
        <f t="shared" si="12"/>
        <v>Cảnh báo KQHT</v>
      </c>
    </row>
    <row r="31" spans="1:100" s="115" customFormat="1" ht="18">
      <c r="A31" s="5"/>
      <c r="B31" s="9"/>
      <c r="C31" s="10"/>
      <c r="D31" s="11"/>
      <c r="E31" s="12"/>
      <c r="F31" s="6"/>
      <c r="G31" s="47"/>
      <c r="H31" s="6"/>
      <c r="I31" s="48"/>
      <c r="J31" s="48"/>
      <c r="K31" s="98"/>
      <c r="L31" s="120"/>
      <c r="M31" s="51" t="str">
        <f t="shared" si="66"/>
        <v>F</v>
      </c>
      <c r="N31" s="52">
        <f t="shared" si="67"/>
        <v>0</v>
      </c>
      <c r="O31" s="53" t="str">
        <f t="shared" si="68"/>
        <v>0.0</v>
      </c>
      <c r="P31" s="54">
        <v>2</v>
      </c>
      <c r="Q31" s="94"/>
      <c r="R31" s="67"/>
      <c r="S31" s="51" t="str">
        <f t="shared" si="69"/>
        <v>F</v>
      </c>
      <c r="T31" s="52">
        <f t="shared" si="70"/>
        <v>0</v>
      </c>
      <c r="U31" s="53" t="str">
        <f t="shared" si="71"/>
        <v>0.0</v>
      </c>
      <c r="V31" s="54">
        <v>3</v>
      </c>
      <c r="W31" s="99"/>
      <c r="X31" s="103"/>
      <c r="Y31" s="104"/>
      <c r="Z31" s="66">
        <f t="shared" si="72"/>
        <v>0</v>
      </c>
      <c r="AA31" s="67">
        <f t="shared" si="73"/>
        <v>0</v>
      </c>
      <c r="AB31" s="67" t="str">
        <f t="shared" si="74"/>
        <v>0.0</v>
      </c>
      <c r="AC31" s="51" t="str">
        <f t="shared" si="75"/>
        <v>F</v>
      </c>
      <c r="AD31" s="60">
        <f t="shared" si="76"/>
        <v>0</v>
      </c>
      <c r="AE31" s="53" t="str">
        <f t="shared" si="77"/>
        <v>0.0</v>
      </c>
      <c r="AF31" s="61">
        <v>4</v>
      </c>
      <c r="AG31" s="62">
        <v>4</v>
      </c>
      <c r="AH31" s="99"/>
      <c r="AI31" s="103"/>
      <c r="AJ31" s="104"/>
      <c r="AK31" s="66">
        <f t="shared" si="78"/>
        <v>0</v>
      </c>
      <c r="AL31" s="67">
        <f t="shared" si="79"/>
        <v>0</v>
      </c>
      <c r="AM31" s="67" t="str">
        <f t="shared" si="80"/>
        <v>0.0</v>
      </c>
      <c r="AN31" s="51" t="str">
        <f t="shared" si="81"/>
        <v>F</v>
      </c>
      <c r="AO31" s="60">
        <f t="shared" si="82"/>
        <v>0</v>
      </c>
      <c r="AP31" s="53" t="str">
        <f t="shared" si="83"/>
        <v>0.0</v>
      </c>
      <c r="AQ31" s="63">
        <v>2</v>
      </c>
      <c r="AR31" s="64">
        <v>2</v>
      </c>
      <c r="AS31" s="99"/>
      <c r="AT31" s="103"/>
      <c r="AU31" s="104"/>
      <c r="AV31" s="66">
        <f t="shared" si="84"/>
        <v>0</v>
      </c>
      <c r="AW31" s="67">
        <f t="shared" si="85"/>
        <v>0</v>
      </c>
      <c r="AX31" s="67" t="str">
        <f t="shared" si="86"/>
        <v>0.0</v>
      </c>
      <c r="AY31" s="51" t="str">
        <f t="shared" si="87"/>
        <v>F</v>
      </c>
      <c r="AZ31" s="60">
        <f t="shared" si="88"/>
        <v>0</v>
      </c>
      <c r="BA31" s="53" t="str">
        <f t="shared" si="89"/>
        <v>0.0</v>
      </c>
      <c r="BB31" s="61">
        <v>3</v>
      </c>
      <c r="BC31" s="62">
        <v>3</v>
      </c>
      <c r="BD31" s="99"/>
      <c r="BE31" s="103"/>
      <c r="BF31" s="104"/>
      <c r="BG31" s="66">
        <f t="shared" si="90"/>
        <v>0</v>
      </c>
      <c r="BH31" s="67">
        <f t="shared" si="91"/>
        <v>0</v>
      </c>
      <c r="BI31" s="67" t="str">
        <f t="shared" si="92"/>
        <v>0.0</v>
      </c>
      <c r="BJ31" s="51" t="str">
        <f t="shared" si="93"/>
        <v>F</v>
      </c>
      <c r="BK31" s="60">
        <f t="shared" si="94"/>
        <v>0</v>
      </c>
      <c r="BL31" s="53" t="str">
        <f t="shared" si="95"/>
        <v>0.0</v>
      </c>
      <c r="BM31" s="61">
        <v>3</v>
      </c>
      <c r="BN31" s="62">
        <v>3</v>
      </c>
      <c r="BO31" s="99"/>
      <c r="BP31" s="103"/>
      <c r="BQ31" s="104"/>
      <c r="BR31" s="66">
        <f t="shared" si="96"/>
        <v>0</v>
      </c>
      <c r="BS31" s="67">
        <f t="shared" si="97"/>
        <v>0</v>
      </c>
      <c r="BT31" s="67" t="str">
        <f t="shared" si="98"/>
        <v>0.0</v>
      </c>
      <c r="BU31" s="51" t="str">
        <f t="shared" si="99"/>
        <v>F</v>
      </c>
      <c r="BV31" s="68">
        <f t="shared" si="100"/>
        <v>0</v>
      </c>
      <c r="BW31" s="53" t="str">
        <f t="shared" si="101"/>
        <v>0.0</v>
      </c>
      <c r="BX31" s="61">
        <v>2</v>
      </c>
      <c r="BY31" s="69">
        <v>2</v>
      </c>
      <c r="BZ31" s="99"/>
      <c r="CA31" s="103"/>
      <c r="CB31" s="104"/>
      <c r="CC31" s="105"/>
      <c r="CD31" s="67">
        <f t="shared" si="102"/>
        <v>0</v>
      </c>
      <c r="CE31" s="67" t="str">
        <f t="shared" si="103"/>
        <v>0.0</v>
      </c>
      <c r="CF31" s="51" t="str">
        <f t="shared" si="104"/>
        <v>F</v>
      </c>
      <c r="CG31" s="60">
        <f t="shared" si="105"/>
        <v>0</v>
      </c>
      <c r="CH31" s="53" t="str">
        <f t="shared" si="106"/>
        <v>0.0</v>
      </c>
      <c r="CI31" s="61">
        <v>3</v>
      </c>
      <c r="CJ31" s="62">
        <v>3</v>
      </c>
      <c r="CK31" s="71">
        <f t="shared" si="6"/>
        <v>17</v>
      </c>
      <c r="CL31" s="72">
        <f t="shared" si="0"/>
        <v>0</v>
      </c>
      <c r="CM31" s="73" t="str">
        <f t="shared" si="7"/>
        <v>0.00</v>
      </c>
      <c r="CN31" s="72">
        <f t="shared" si="1"/>
        <v>0</v>
      </c>
      <c r="CO31" s="73" t="str">
        <f t="shared" si="8"/>
        <v>0.00</v>
      </c>
      <c r="CP31" s="7" t="str">
        <f t="shared" si="11"/>
        <v>Cảnh báo KQHT</v>
      </c>
      <c r="CQ31" s="7">
        <f t="shared" si="2"/>
        <v>17</v>
      </c>
      <c r="CR31" s="72">
        <f t="shared" si="3"/>
        <v>0</v>
      </c>
      <c r="CS31" s="74" t="str">
        <f t="shared" si="9"/>
        <v>0.00</v>
      </c>
      <c r="CT31" s="72">
        <f t="shared" si="4"/>
        <v>0</v>
      </c>
      <c r="CU31" s="74" t="str">
        <f t="shared" si="10"/>
        <v>0.00</v>
      </c>
      <c r="CV31" s="7" t="str">
        <f t="shared" si="12"/>
        <v>Cảnh báo KQHT</v>
      </c>
    </row>
    <row r="32" spans="1:100" s="115" customFormat="1" ht="18">
      <c r="A32" s="5"/>
      <c r="B32" s="9"/>
      <c r="C32" s="10"/>
      <c r="D32" s="11"/>
      <c r="E32" s="12"/>
      <c r="F32" s="6"/>
      <c r="G32" s="47"/>
      <c r="H32" s="6"/>
      <c r="I32" s="48"/>
      <c r="J32" s="48"/>
      <c r="K32" s="98"/>
      <c r="L32" s="120"/>
      <c r="M32" s="51" t="str">
        <f t="shared" si="66"/>
        <v>F</v>
      </c>
      <c r="N32" s="52">
        <f t="shared" si="67"/>
        <v>0</v>
      </c>
      <c r="O32" s="53" t="str">
        <f t="shared" si="68"/>
        <v>0.0</v>
      </c>
      <c r="P32" s="54">
        <v>2</v>
      </c>
      <c r="Q32" s="94"/>
      <c r="R32" s="67"/>
      <c r="S32" s="51" t="str">
        <f t="shared" si="69"/>
        <v>F</v>
      </c>
      <c r="T32" s="52">
        <f t="shared" si="70"/>
        <v>0</v>
      </c>
      <c r="U32" s="53" t="str">
        <f t="shared" si="71"/>
        <v>0.0</v>
      </c>
      <c r="V32" s="54">
        <v>3</v>
      </c>
      <c r="W32" s="99"/>
      <c r="X32" s="103"/>
      <c r="Y32" s="104"/>
      <c r="Z32" s="66">
        <f t="shared" si="72"/>
        <v>0</v>
      </c>
      <c r="AA32" s="67">
        <f t="shared" si="73"/>
        <v>0</v>
      </c>
      <c r="AB32" s="67" t="str">
        <f t="shared" si="74"/>
        <v>0.0</v>
      </c>
      <c r="AC32" s="51" t="str">
        <f t="shared" si="75"/>
        <v>F</v>
      </c>
      <c r="AD32" s="60">
        <f t="shared" si="76"/>
        <v>0</v>
      </c>
      <c r="AE32" s="53" t="str">
        <f t="shared" si="77"/>
        <v>0.0</v>
      </c>
      <c r="AF32" s="61">
        <v>4</v>
      </c>
      <c r="AG32" s="62">
        <v>4</v>
      </c>
      <c r="AH32" s="99"/>
      <c r="AI32" s="103"/>
      <c r="AJ32" s="104"/>
      <c r="AK32" s="66">
        <f t="shared" si="78"/>
        <v>0</v>
      </c>
      <c r="AL32" s="67">
        <f t="shared" si="79"/>
        <v>0</v>
      </c>
      <c r="AM32" s="67" t="str">
        <f t="shared" si="80"/>
        <v>0.0</v>
      </c>
      <c r="AN32" s="51" t="str">
        <f t="shared" si="81"/>
        <v>F</v>
      </c>
      <c r="AO32" s="60">
        <f t="shared" si="82"/>
        <v>0</v>
      </c>
      <c r="AP32" s="53" t="str">
        <f t="shared" si="83"/>
        <v>0.0</v>
      </c>
      <c r="AQ32" s="63">
        <v>2</v>
      </c>
      <c r="AR32" s="64">
        <v>2</v>
      </c>
      <c r="AS32" s="99"/>
      <c r="AT32" s="103"/>
      <c r="AU32" s="104"/>
      <c r="AV32" s="66">
        <f t="shared" si="84"/>
        <v>0</v>
      </c>
      <c r="AW32" s="67">
        <f t="shared" si="85"/>
        <v>0</v>
      </c>
      <c r="AX32" s="67" t="str">
        <f t="shared" si="86"/>
        <v>0.0</v>
      </c>
      <c r="AY32" s="51" t="str">
        <f t="shared" si="87"/>
        <v>F</v>
      </c>
      <c r="AZ32" s="60">
        <f t="shared" si="88"/>
        <v>0</v>
      </c>
      <c r="BA32" s="53" t="str">
        <f t="shared" si="89"/>
        <v>0.0</v>
      </c>
      <c r="BB32" s="61">
        <v>3</v>
      </c>
      <c r="BC32" s="62">
        <v>3</v>
      </c>
      <c r="BD32" s="99"/>
      <c r="BE32" s="103"/>
      <c r="BF32" s="104"/>
      <c r="BG32" s="66">
        <f t="shared" si="90"/>
        <v>0</v>
      </c>
      <c r="BH32" s="67">
        <f t="shared" si="91"/>
        <v>0</v>
      </c>
      <c r="BI32" s="67" t="str">
        <f t="shared" si="92"/>
        <v>0.0</v>
      </c>
      <c r="BJ32" s="51" t="str">
        <f t="shared" si="93"/>
        <v>F</v>
      </c>
      <c r="BK32" s="60">
        <f t="shared" si="94"/>
        <v>0</v>
      </c>
      <c r="BL32" s="53" t="str">
        <f t="shared" si="95"/>
        <v>0.0</v>
      </c>
      <c r="BM32" s="61">
        <v>3</v>
      </c>
      <c r="BN32" s="62">
        <v>3</v>
      </c>
      <c r="BO32" s="99"/>
      <c r="BP32" s="103"/>
      <c r="BQ32" s="104"/>
      <c r="BR32" s="66">
        <f t="shared" si="96"/>
        <v>0</v>
      </c>
      <c r="BS32" s="67">
        <f t="shared" si="97"/>
        <v>0</v>
      </c>
      <c r="BT32" s="67" t="str">
        <f t="shared" si="98"/>
        <v>0.0</v>
      </c>
      <c r="BU32" s="51" t="str">
        <f t="shared" si="99"/>
        <v>F</v>
      </c>
      <c r="BV32" s="68">
        <f t="shared" si="100"/>
        <v>0</v>
      </c>
      <c r="BW32" s="53" t="str">
        <f t="shared" si="101"/>
        <v>0.0</v>
      </c>
      <c r="BX32" s="61">
        <v>2</v>
      </c>
      <c r="BY32" s="69">
        <v>2</v>
      </c>
      <c r="BZ32" s="99"/>
      <c r="CA32" s="103"/>
      <c r="CB32" s="104"/>
      <c r="CC32" s="105"/>
      <c r="CD32" s="67">
        <f t="shared" si="102"/>
        <v>0</v>
      </c>
      <c r="CE32" s="67" t="str">
        <f t="shared" si="103"/>
        <v>0.0</v>
      </c>
      <c r="CF32" s="51" t="str">
        <f t="shared" si="104"/>
        <v>F</v>
      </c>
      <c r="CG32" s="60">
        <f t="shared" si="105"/>
        <v>0</v>
      </c>
      <c r="CH32" s="53" t="str">
        <f t="shared" si="106"/>
        <v>0.0</v>
      </c>
      <c r="CI32" s="61">
        <v>3</v>
      </c>
      <c r="CJ32" s="62">
        <v>3</v>
      </c>
      <c r="CK32" s="71">
        <f t="shared" si="6"/>
        <v>17</v>
      </c>
      <c r="CL32" s="72">
        <f t="shared" si="0"/>
        <v>0</v>
      </c>
      <c r="CM32" s="73" t="str">
        <f t="shared" si="7"/>
        <v>0.00</v>
      </c>
      <c r="CN32" s="72">
        <f t="shared" si="1"/>
        <v>0</v>
      </c>
      <c r="CO32" s="73" t="str">
        <f t="shared" si="8"/>
        <v>0.00</v>
      </c>
      <c r="CP32" s="7" t="str">
        <f t="shared" si="11"/>
        <v>Cảnh báo KQHT</v>
      </c>
      <c r="CQ32" s="7">
        <f t="shared" si="2"/>
        <v>17</v>
      </c>
      <c r="CR32" s="72">
        <f t="shared" si="3"/>
        <v>0</v>
      </c>
      <c r="CS32" s="74" t="str">
        <f t="shared" si="9"/>
        <v>0.00</v>
      </c>
      <c r="CT32" s="72">
        <f t="shared" si="4"/>
        <v>0</v>
      </c>
      <c r="CU32" s="74" t="str">
        <f t="shared" si="10"/>
        <v>0.00</v>
      </c>
      <c r="CV32" s="7" t="str">
        <f t="shared" si="12"/>
        <v>Cảnh báo KQHT</v>
      </c>
    </row>
    <row r="33" spans="1:100" s="115" customFormat="1" ht="18">
      <c r="A33" s="5"/>
      <c r="B33" s="9"/>
      <c r="C33" s="10"/>
      <c r="D33" s="11"/>
      <c r="E33" s="12"/>
      <c r="F33" s="6"/>
      <c r="G33" s="47"/>
      <c r="H33" s="6"/>
      <c r="I33" s="48"/>
      <c r="J33" s="48"/>
      <c r="K33" s="98"/>
      <c r="L33" s="120"/>
      <c r="M33" s="51" t="str">
        <f t="shared" si="66"/>
        <v>F</v>
      </c>
      <c r="N33" s="52">
        <f t="shared" si="67"/>
        <v>0</v>
      </c>
      <c r="O33" s="53" t="str">
        <f t="shared" si="68"/>
        <v>0.0</v>
      </c>
      <c r="P33" s="54">
        <v>2</v>
      </c>
      <c r="Q33" s="94"/>
      <c r="R33" s="67"/>
      <c r="S33" s="51" t="str">
        <f t="shared" si="69"/>
        <v>F</v>
      </c>
      <c r="T33" s="52">
        <f t="shared" si="70"/>
        <v>0</v>
      </c>
      <c r="U33" s="53" t="str">
        <f t="shared" si="71"/>
        <v>0.0</v>
      </c>
      <c r="V33" s="54">
        <v>3</v>
      </c>
      <c r="W33" s="99"/>
      <c r="X33" s="103"/>
      <c r="Y33" s="104"/>
      <c r="Z33" s="66">
        <f t="shared" si="72"/>
        <v>0</v>
      </c>
      <c r="AA33" s="67">
        <f t="shared" si="73"/>
        <v>0</v>
      </c>
      <c r="AB33" s="67" t="str">
        <f t="shared" si="74"/>
        <v>0.0</v>
      </c>
      <c r="AC33" s="51" t="str">
        <f t="shared" si="75"/>
        <v>F</v>
      </c>
      <c r="AD33" s="60">
        <f t="shared" si="76"/>
        <v>0</v>
      </c>
      <c r="AE33" s="53" t="str">
        <f t="shared" si="77"/>
        <v>0.0</v>
      </c>
      <c r="AF33" s="61">
        <v>4</v>
      </c>
      <c r="AG33" s="62">
        <v>4</v>
      </c>
      <c r="AH33" s="99"/>
      <c r="AI33" s="103"/>
      <c r="AJ33" s="104"/>
      <c r="AK33" s="66">
        <f t="shared" si="78"/>
        <v>0</v>
      </c>
      <c r="AL33" s="67">
        <f t="shared" si="79"/>
        <v>0</v>
      </c>
      <c r="AM33" s="67" t="str">
        <f t="shared" si="80"/>
        <v>0.0</v>
      </c>
      <c r="AN33" s="51" t="str">
        <f t="shared" si="81"/>
        <v>F</v>
      </c>
      <c r="AO33" s="60">
        <f t="shared" si="82"/>
        <v>0</v>
      </c>
      <c r="AP33" s="53" t="str">
        <f t="shared" si="83"/>
        <v>0.0</v>
      </c>
      <c r="AQ33" s="63">
        <v>2</v>
      </c>
      <c r="AR33" s="64">
        <v>2</v>
      </c>
      <c r="AS33" s="99"/>
      <c r="AT33" s="103"/>
      <c r="AU33" s="104"/>
      <c r="AV33" s="66">
        <f t="shared" si="84"/>
        <v>0</v>
      </c>
      <c r="AW33" s="67">
        <f t="shared" si="85"/>
        <v>0</v>
      </c>
      <c r="AX33" s="67" t="str">
        <f t="shared" si="86"/>
        <v>0.0</v>
      </c>
      <c r="AY33" s="51" t="str">
        <f t="shared" si="87"/>
        <v>F</v>
      </c>
      <c r="AZ33" s="60">
        <f t="shared" si="88"/>
        <v>0</v>
      </c>
      <c r="BA33" s="53" t="str">
        <f t="shared" si="89"/>
        <v>0.0</v>
      </c>
      <c r="BB33" s="61">
        <v>3</v>
      </c>
      <c r="BC33" s="62">
        <v>3</v>
      </c>
      <c r="BD33" s="99"/>
      <c r="BE33" s="103"/>
      <c r="BF33" s="104"/>
      <c r="BG33" s="66">
        <f t="shared" si="90"/>
        <v>0</v>
      </c>
      <c r="BH33" s="67">
        <f t="shared" si="91"/>
        <v>0</v>
      </c>
      <c r="BI33" s="67" t="str">
        <f t="shared" si="92"/>
        <v>0.0</v>
      </c>
      <c r="BJ33" s="51" t="str">
        <f t="shared" si="93"/>
        <v>F</v>
      </c>
      <c r="BK33" s="60">
        <f t="shared" si="94"/>
        <v>0</v>
      </c>
      <c r="BL33" s="53" t="str">
        <f t="shared" si="95"/>
        <v>0.0</v>
      </c>
      <c r="BM33" s="61">
        <v>3</v>
      </c>
      <c r="BN33" s="62">
        <v>3</v>
      </c>
      <c r="BO33" s="99"/>
      <c r="BP33" s="103"/>
      <c r="BQ33" s="104"/>
      <c r="BR33" s="66">
        <f t="shared" si="96"/>
        <v>0</v>
      </c>
      <c r="BS33" s="67">
        <f t="shared" si="97"/>
        <v>0</v>
      </c>
      <c r="BT33" s="67" t="str">
        <f t="shared" si="98"/>
        <v>0.0</v>
      </c>
      <c r="BU33" s="51" t="str">
        <f t="shared" si="99"/>
        <v>F</v>
      </c>
      <c r="BV33" s="68">
        <f t="shared" si="100"/>
        <v>0</v>
      </c>
      <c r="BW33" s="53" t="str">
        <f t="shared" si="101"/>
        <v>0.0</v>
      </c>
      <c r="BX33" s="61">
        <v>2</v>
      </c>
      <c r="BY33" s="69">
        <v>2</v>
      </c>
      <c r="BZ33" s="99"/>
      <c r="CA33" s="103"/>
      <c r="CB33" s="104"/>
      <c r="CC33" s="105"/>
      <c r="CD33" s="67">
        <f t="shared" si="102"/>
        <v>0</v>
      </c>
      <c r="CE33" s="67" t="str">
        <f t="shared" si="103"/>
        <v>0.0</v>
      </c>
      <c r="CF33" s="51" t="str">
        <f t="shared" si="104"/>
        <v>F</v>
      </c>
      <c r="CG33" s="60">
        <f t="shared" si="105"/>
        <v>0</v>
      </c>
      <c r="CH33" s="53" t="str">
        <f t="shared" si="106"/>
        <v>0.0</v>
      </c>
      <c r="CI33" s="61">
        <v>3</v>
      </c>
      <c r="CJ33" s="62">
        <v>3</v>
      </c>
      <c r="CK33" s="71">
        <f t="shared" si="6"/>
        <v>17</v>
      </c>
      <c r="CL33" s="72">
        <f t="shared" si="0"/>
        <v>0</v>
      </c>
      <c r="CM33" s="73" t="str">
        <f t="shared" si="7"/>
        <v>0.00</v>
      </c>
      <c r="CN33" s="72">
        <f t="shared" si="1"/>
        <v>0</v>
      </c>
      <c r="CO33" s="73" t="str">
        <f t="shared" si="8"/>
        <v>0.00</v>
      </c>
      <c r="CP33" s="7" t="str">
        <f t="shared" si="11"/>
        <v>Cảnh báo KQHT</v>
      </c>
      <c r="CQ33" s="7">
        <f t="shared" si="2"/>
        <v>17</v>
      </c>
      <c r="CR33" s="72">
        <f t="shared" si="3"/>
        <v>0</v>
      </c>
      <c r="CS33" s="74" t="str">
        <f t="shared" si="9"/>
        <v>0.00</v>
      </c>
      <c r="CT33" s="72">
        <f t="shared" si="4"/>
        <v>0</v>
      </c>
      <c r="CU33" s="74" t="str">
        <f t="shared" si="10"/>
        <v>0.00</v>
      </c>
      <c r="CV33" s="7" t="str">
        <f t="shared" si="12"/>
        <v>Cảnh báo KQHT</v>
      </c>
    </row>
    <row r="34" spans="1:100" s="115" customFormat="1" ht="18">
      <c r="A34" s="5"/>
      <c r="B34" s="9"/>
      <c r="C34" s="10"/>
      <c r="D34" s="11"/>
      <c r="E34" s="12"/>
      <c r="F34" s="6"/>
      <c r="G34" s="47"/>
      <c r="H34" s="6"/>
      <c r="I34" s="48"/>
      <c r="J34" s="48"/>
      <c r="K34" s="98"/>
      <c r="L34" s="120"/>
      <c r="M34" s="51" t="str">
        <f t="shared" si="66"/>
        <v>F</v>
      </c>
      <c r="N34" s="52">
        <f t="shared" si="67"/>
        <v>0</v>
      </c>
      <c r="O34" s="53" t="str">
        <f t="shared" si="68"/>
        <v>0.0</v>
      </c>
      <c r="P34" s="54">
        <v>2</v>
      </c>
      <c r="Q34" s="94"/>
      <c r="R34" s="67"/>
      <c r="S34" s="51" t="str">
        <f t="shared" si="69"/>
        <v>F</v>
      </c>
      <c r="T34" s="52">
        <f t="shared" si="70"/>
        <v>0</v>
      </c>
      <c r="U34" s="53" t="str">
        <f t="shared" si="71"/>
        <v>0.0</v>
      </c>
      <c r="V34" s="54">
        <v>3</v>
      </c>
      <c r="W34" s="99"/>
      <c r="X34" s="103"/>
      <c r="Y34" s="104"/>
      <c r="Z34" s="66">
        <f t="shared" si="72"/>
        <v>0</v>
      </c>
      <c r="AA34" s="67">
        <f t="shared" si="73"/>
        <v>0</v>
      </c>
      <c r="AB34" s="67" t="str">
        <f t="shared" si="74"/>
        <v>0.0</v>
      </c>
      <c r="AC34" s="51" t="str">
        <f t="shared" si="75"/>
        <v>F</v>
      </c>
      <c r="AD34" s="60">
        <f t="shared" si="76"/>
        <v>0</v>
      </c>
      <c r="AE34" s="53" t="str">
        <f t="shared" si="77"/>
        <v>0.0</v>
      </c>
      <c r="AF34" s="61">
        <v>4</v>
      </c>
      <c r="AG34" s="62">
        <v>4</v>
      </c>
      <c r="AH34" s="99"/>
      <c r="AI34" s="103"/>
      <c r="AJ34" s="104"/>
      <c r="AK34" s="66">
        <f t="shared" si="78"/>
        <v>0</v>
      </c>
      <c r="AL34" s="67">
        <f t="shared" si="79"/>
        <v>0</v>
      </c>
      <c r="AM34" s="67" t="str">
        <f t="shared" si="80"/>
        <v>0.0</v>
      </c>
      <c r="AN34" s="51" t="str">
        <f t="shared" si="81"/>
        <v>F</v>
      </c>
      <c r="AO34" s="60">
        <f t="shared" si="82"/>
        <v>0</v>
      </c>
      <c r="AP34" s="53" t="str">
        <f t="shared" si="83"/>
        <v>0.0</v>
      </c>
      <c r="AQ34" s="63">
        <v>2</v>
      </c>
      <c r="AR34" s="64">
        <v>2</v>
      </c>
      <c r="AS34" s="99"/>
      <c r="AT34" s="103"/>
      <c r="AU34" s="104"/>
      <c r="AV34" s="66">
        <f t="shared" si="84"/>
        <v>0</v>
      </c>
      <c r="AW34" s="67">
        <f t="shared" si="85"/>
        <v>0</v>
      </c>
      <c r="AX34" s="67" t="str">
        <f t="shared" si="86"/>
        <v>0.0</v>
      </c>
      <c r="AY34" s="51" t="str">
        <f t="shared" si="87"/>
        <v>F</v>
      </c>
      <c r="AZ34" s="60">
        <f t="shared" si="88"/>
        <v>0</v>
      </c>
      <c r="BA34" s="53" t="str">
        <f t="shared" si="89"/>
        <v>0.0</v>
      </c>
      <c r="BB34" s="61">
        <v>3</v>
      </c>
      <c r="BC34" s="62">
        <v>3</v>
      </c>
      <c r="BD34" s="99"/>
      <c r="BE34" s="103"/>
      <c r="BF34" s="104"/>
      <c r="BG34" s="66">
        <f t="shared" si="90"/>
        <v>0</v>
      </c>
      <c r="BH34" s="67">
        <f t="shared" si="91"/>
        <v>0</v>
      </c>
      <c r="BI34" s="67" t="str">
        <f t="shared" si="92"/>
        <v>0.0</v>
      </c>
      <c r="BJ34" s="51" t="str">
        <f t="shared" si="93"/>
        <v>F</v>
      </c>
      <c r="BK34" s="60">
        <f t="shared" si="94"/>
        <v>0</v>
      </c>
      <c r="BL34" s="53" t="str">
        <f t="shared" si="95"/>
        <v>0.0</v>
      </c>
      <c r="BM34" s="61">
        <v>3</v>
      </c>
      <c r="BN34" s="62">
        <v>3</v>
      </c>
      <c r="BO34" s="99"/>
      <c r="BP34" s="103"/>
      <c r="BQ34" s="104"/>
      <c r="BR34" s="66">
        <f t="shared" si="96"/>
        <v>0</v>
      </c>
      <c r="BS34" s="67">
        <f t="shared" si="97"/>
        <v>0</v>
      </c>
      <c r="BT34" s="67" t="str">
        <f t="shared" si="98"/>
        <v>0.0</v>
      </c>
      <c r="BU34" s="51" t="str">
        <f t="shared" si="99"/>
        <v>F</v>
      </c>
      <c r="BV34" s="68">
        <f t="shared" si="100"/>
        <v>0</v>
      </c>
      <c r="BW34" s="53" t="str">
        <f t="shared" si="101"/>
        <v>0.0</v>
      </c>
      <c r="BX34" s="61">
        <v>2</v>
      </c>
      <c r="BY34" s="69">
        <v>2</v>
      </c>
      <c r="BZ34" s="99"/>
      <c r="CA34" s="103"/>
      <c r="CB34" s="104"/>
      <c r="CC34" s="105"/>
      <c r="CD34" s="67">
        <f t="shared" si="102"/>
        <v>0</v>
      </c>
      <c r="CE34" s="67" t="str">
        <f t="shared" si="103"/>
        <v>0.0</v>
      </c>
      <c r="CF34" s="51" t="str">
        <f t="shared" si="104"/>
        <v>F</v>
      </c>
      <c r="CG34" s="60">
        <f t="shared" si="105"/>
        <v>0</v>
      </c>
      <c r="CH34" s="53" t="str">
        <f t="shared" si="106"/>
        <v>0.0</v>
      </c>
      <c r="CI34" s="61">
        <v>3</v>
      </c>
      <c r="CJ34" s="62">
        <v>3</v>
      </c>
      <c r="CK34" s="71">
        <f t="shared" si="6"/>
        <v>17</v>
      </c>
      <c r="CL34" s="72">
        <f t="shared" si="0"/>
        <v>0</v>
      </c>
      <c r="CM34" s="73" t="str">
        <f t="shared" si="7"/>
        <v>0.00</v>
      </c>
      <c r="CN34" s="72">
        <f t="shared" si="1"/>
        <v>0</v>
      </c>
      <c r="CO34" s="73" t="str">
        <f t="shared" si="8"/>
        <v>0.00</v>
      </c>
      <c r="CP34" s="7" t="str">
        <f t="shared" si="11"/>
        <v>Cảnh báo KQHT</v>
      </c>
      <c r="CQ34" s="7">
        <f t="shared" si="2"/>
        <v>17</v>
      </c>
      <c r="CR34" s="72">
        <f t="shared" si="3"/>
        <v>0</v>
      </c>
      <c r="CS34" s="74" t="str">
        <f t="shared" si="9"/>
        <v>0.00</v>
      </c>
      <c r="CT34" s="72">
        <f t="shared" si="4"/>
        <v>0</v>
      </c>
      <c r="CU34" s="74" t="str">
        <f t="shared" si="10"/>
        <v>0.00</v>
      </c>
      <c r="CV34" s="7" t="str">
        <f t="shared" si="12"/>
        <v>Cảnh báo KQHT</v>
      </c>
    </row>
    <row r="35" spans="1:100" s="115" customFormat="1" ht="18">
      <c r="A35" s="5"/>
      <c r="B35" s="9"/>
      <c r="C35" s="10"/>
      <c r="D35" s="11"/>
      <c r="E35" s="12"/>
      <c r="F35" s="6"/>
      <c r="G35" s="47"/>
      <c r="H35" s="6"/>
      <c r="I35" s="48"/>
      <c r="J35" s="48"/>
      <c r="K35" s="98"/>
      <c r="L35" s="120"/>
      <c r="M35" s="51" t="str">
        <f t="shared" si="66"/>
        <v>F</v>
      </c>
      <c r="N35" s="52">
        <f t="shared" si="67"/>
        <v>0</v>
      </c>
      <c r="O35" s="53" t="str">
        <f t="shared" si="68"/>
        <v>0.0</v>
      </c>
      <c r="P35" s="54">
        <v>2</v>
      </c>
      <c r="Q35" s="94"/>
      <c r="R35" s="67"/>
      <c r="S35" s="51" t="str">
        <f t="shared" si="69"/>
        <v>F</v>
      </c>
      <c r="T35" s="52">
        <f t="shared" si="70"/>
        <v>0</v>
      </c>
      <c r="U35" s="53" t="str">
        <f t="shared" si="71"/>
        <v>0.0</v>
      </c>
      <c r="V35" s="54">
        <v>3</v>
      </c>
      <c r="W35" s="99"/>
      <c r="X35" s="103"/>
      <c r="Y35" s="104"/>
      <c r="Z35" s="66">
        <f t="shared" si="72"/>
        <v>0</v>
      </c>
      <c r="AA35" s="67">
        <f t="shared" si="73"/>
        <v>0</v>
      </c>
      <c r="AB35" s="67" t="str">
        <f t="shared" si="74"/>
        <v>0.0</v>
      </c>
      <c r="AC35" s="51" t="str">
        <f t="shared" si="75"/>
        <v>F</v>
      </c>
      <c r="AD35" s="60">
        <f t="shared" si="76"/>
        <v>0</v>
      </c>
      <c r="AE35" s="53" t="str">
        <f t="shared" si="77"/>
        <v>0.0</v>
      </c>
      <c r="AF35" s="61">
        <v>4</v>
      </c>
      <c r="AG35" s="62">
        <v>4</v>
      </c>
      <c r="AH35" s="99"/>
      <c r="AI35" s="103"/>
      <c r="AJ35" s="104"/>
      <c r="AK35" s="66">
        <f t="shared" si="78"/>
        <v>0</v>
      </c>
      <c r="AL35" s="67">
        <f t="shared" si="79"/>
        <v>0</v>
      </c>
      <c r="AM35" s="67" t="str">
        <f t="shared" si="80"/>
        <v>0.0</v>
      </c>
      <c r="AN35" s="51" t="str">
        <f t="shared" si="81"/>
        <v>F</v>
      </c>
      <c r="AO35" s="60">
        <f t="shared" si="82"/>
        <v>0</v>
      </c>
      <c r="AP35" s="53" t="str">
        <f t="shared" si="83"/>
        <v>0.0</v>
      </c>
      <c r="AQ35" s="63">
        <v>2</v>
      </c>
      <c r="AR35" s="64">
        <v>2</v>
      </c>
      <c r="AS35" s="99"/>
      <c r="AT35" s="103"/>
      <c r="AU35" s="104"/>
      <c r="AV35" s="66">
        <f t="shared" si="84"/>
        <v>0</v>
      </c>
      <c r="AW35" s="67">
        <f t="shared" si="85"/>
        <v>0</v>
      </c>
      <c r="AX35" s="67" t="str">
        <f t="shared" si="86"/>
        <v>0.0</v>
      </c>
      <c r="AY35" s="51" t="str">
        <f t="shared" si="87"/>
        <v>F</v>
      </c>
      <c r="AZ35" s="60">
        <f t="shared" si="88"/>
        <v>0</v>
      </c>
      <c r="BA35" s="53" t="str">
        <f t="shared" si="89"/>
        <v>0.0</v>
      </c>
      <c r="BB35" s="61">
        <v>3</v>
      </c>
      <c r="BC35" s="62">
        <v>3</v>
      </c>
      <c r="BD35" s="99"/>
      <c r="BE35" s="103"/>
      <c r="BF35" s="104"/>
      <c r="BG35" s="66">
        <f t="shared" si="90"/>
        <v>0</v>
      </c>
      <c r="BH35" s="67">
        <f t="shared" si="91"/>
        <v>0</v>
      </c>
      <c r="BI35" s="67" t="str">
        <f t="shared" si="92"/>
        <v>0.0</v>
      </c>
      <c r="BJ35" s="51" t="str">
        <f t="shared" si="93"/>
        <v>F</v>
      </c>
      <c r="BK35" s="60">
        <f t="shared" si="94"/>
        <v>0</v>
      </c>
      <c r="BL35" s="53" t="str">
        <f t="shared" si="95"/>
        <v>0.0</v>
      </c>
      <c r="BM35" s="61">
        <v>3</v>
      </c>
      <c r="BN35" s="62">
        <v>3</v>
      </c>
      <c r="BO35" s="99"/>
      <c r="BP35" s="103"/>
      <c r="BQ35" s="104"/>
      <c r="BR35" s="66">
        <f t="shared" si="96"/>
        <v>0</v>
      </c>
      <c r="BS35" s="67">
        <f t="shared" si="97"/>
        <v>0</v>
      </c>
      <c r="BT35" s="67" t="str">
        <f t="shared" si="98"/>
        <v>0.0</v>
      </c>
      <c r="BU35" s="51" t="str">
        <f t="shared" si="99"/>
        <v>F</v>
      </c>
      <c r="BV35" s="68">
        <f t="shared" si="100"/>
        <v>0</v>
      </c>
      <c r="BW35" s="53" t="str">
        <f t="shared" si="101"/>
        <v>0.0</v>
      </c>
      <c r="BX35" s="61">
        <v>2</v>
      </c>
      <c r="BY35" s="69">
        <v>2</v>
      </c>
      <c r="BZ35" s="99"/>
      <c r="CA35" s="103"/>
      <c r="CB35" s="104"/>
      <c r="CC35" s="105"/>
      <c r="CD35" s="67">
        <f t="shared" si="102"/>
        <v>0</v>
      </c>
      <c r="CE35" s="67" t="str">
        <f t="shared" si="103"/>
        <v>0.0</v>
      </c>
      <c r="CF35" s="51" t="str">
        <f t="shared" si="104"/>
        <v>F</v>
      </c>
      <c r="CG35" s="60">
        <f t="shared" si="105"/>
        <v>0</v>
      </c>
      <c r="CH35" s="53" t="str">
        <f t="shared" si="106"/>
        <v>0.0</v>
      </c>
      <c r="CI35" s="61">
        <v>3</v>
      </c>
      <c r="CJ35" s="62">
        <v>3</v>
      </c>
      <c r="CK35" s="71">
        <f t="shared" si="6"/>
        <v>17</v>
      </c>
      <c r="CL35" s="72">
        <f t="shared" si="0"/>
        <v>0</v>
      </c>
      <c r="CM35" s="73" t="str">
        <f t="shared" si="7"/>
        <v>0.00</v>
      </c>
      <c r="CN35" s="72">
        <f t="shared" si="1"/>
        <v>0</v>
      </c>
      <c r="CO35" s="73" t="str">
        <f t="shared" si="8"/>
        <v>0.00</v>
      </c>
      <c r="CP35" s="7" t="str">
        <f t="shared" si="11"/>
        <v>Cảnh báo KQHT</v>
      </c>
      <c r="CQ35" s="7">
        <f t="shared" si="2"/>
        <v>17</v>
      </c>
      <c r="CR35" s="72">
        <f t="shared" si="3"/>
        <v>0</v>
      </c>
      <c r="CS35" s="74" t="str">
        <f t="shared" si="9"/>
        <v>0.00</v>
      </c>
      <c r="CT35" s="72">
        <f t="shared" si="4"/>
        <v>0</v>
      </c>
      <c r="CU35" s="74" t="str">
        <f t="shared" si="10"/>
        <v>0.00</v>
      </c>
      <c r="CV35" s="7" t="str">
        <f t="shared" si="12"/>
        <v>Cảnh báo KQHT</v>
      </c>
    </row>
    <row r="36" spans="1:100" s="115" customFormat="1" ht="18">
      <c r="A36" s="5"/>
      <c r="B36" s="9"/>
      <c r="C36" s="10"/>
      <c r="D36" s="11"/>
      <c r="E36" s="12"/>
      <c r="F36" s="6"/>
      <c r="G36" s="47"/>
      <c r="H36" s="6"/>
      <c r="I36" s="48"/>
      <c r="J36" s="48"/>
      <c r="K36" s="98"/>
      <c r="L36" s="120"/>
      <c r="M36" s="51" t="str">
        <f t="shared" si="66"/>
        <v>F</v>
      </c>
      <c r="N36" s="52">
        <f t="shared" si="67"/>
        <v>0</v>
      </c>
      <c r="O36" s="53" t="str">
        <f t="shared" si="68"/>
        <v>0.0</v>
      </c>
      <c r="P36" s="54">
        <v>2</v>
      </c>
      <c r="Q36" s="94"/>
      <c r="R36" s="67"/>
      <c r="S36" s="51" t="str">
        <f t="shared" si="69"/>
        <v>F</v>
      </c>
      <c r="T36" s="52">
        <f t="shared" si="70"/>
        <v>0</v>
      </c>
      <c r="U36" s="53" t="str">
        <f t="shared" si="71"/>
        <v>0.0</v>
      </c>
      <c r="V36" s="54">
        <v>3</v>
      </c>
      <c r="W36" s="99"/>
      <c r="X36" s="103"/>
      <c r="Y36" s="104"/>
      <c r="Z36" s="66">
        <f t="shared" si="72"/>
        <v>0</v>
      </c>
      <c r="AA36" s="67">
        <f t="shared" si="73"/>
        <v>0</v>
      </c>
      <c r="AB36" s="67" t="str">
        <f t="shared" si="74"/>
        <v>0.0</v>
      </c>
      <c r="AC36" s="51" t="str">
        <f t="shared" si="75"/>
        <v>F</v>
      </c>
      <c r="AD36" s="60">
        <f t="shared" si="76"/>
        <v>0</v>
      </c>
      <c r="AE36" s="53" t="str">
        <f t="shared" si="77"/>
        <v>0.0</v>
      </c>
      <c r="AF36" s="61">
        <v>4</v>
      </c>
      <c r="AG36" s="62">
        <v>4</v>
      </c>
      <c r="AH36" s="99"/>
      <c r="AI36" s="103"/>
      <c r="AJ36" s="104"/>
      <c r="AK36" s="66">
        <f t="shared" si="78"/>
        <v>0</v>
      </c>
      <c r="AL36" s="67">
        <f t="shared" si="79"/>
        <v>0</v>
      </c>
      <c r="AM36" s="67" t="str">
        <f t="shared" si="80"/>
        <v>0.0</v>
      </c>
      <c r="AN36" s="51" t="str">
        <f t="shared" si="81"/>
        <v>F</v>
      </c>
      <c r="AO36" s="60">
        <f t="shared" si="82"/>
        <v>0</v>
      </c>
      <c r="AP36" s="53" t="str">
        <f t="shared" si="83"/>
        <v>0.0</v>
      </c>
      <c r="AQ36" s="63">
        <v>2</v>
      </c>
      <c r="AR36" s="64">
        <v>2</v>
      </c>
      <c r="AS36" s="99"/>
      <c r="AT36" s="103"/>
      <c r="AU36" s="104"/>
      <c r="AV36" s="66">
        <f t="shared" si="84"/>
        <v>0</v>
      </c>
      <c r="AW36" s="67">
        <f t="shared" si="85"/>
        <v>0</v>
      </c>
      <c r="AX36" s="67" t="str">
        <f t="shared" si="86"/>
        <v>0.0</v>
      </c>
      <c r="AY36" s="51" t="str">
        <f t="shared" si="87"/>
        <v>F</v>
      </c>
      <c r="AZ36" s="60">
        <f t="shared" si="88"/>
        <v>0</v>
      </c>
      <c r="BA36" s="53" t="str">
        <f t="shared" si="89"/>
        <v>0.0</v>
      </c>
      <c r="BB36" s="61">
        <v>3</v>
      </c>
      <c r="BC36" s="62">
        <v>3</v>
      </c>
      <c r="BD36" s="99"/>
      <c r="BE36" s="103"/>
      <c r="BF36" s="104"/>
      <c r="BG36" s="66">
        <f t="shared" si="90"/>
        <v>0</v>
      </c>
      <c r="BH36" s="67">
        <f t="shared" si="91"/>
        <v>0</v>
      </c>
      <c r="BI36" s="67" t="str">
        <f t="shared" si="92"/>
        <v>0.0</v>
      </c>
      <c r="BJ36" s="51" t="str">
        <f t="shared" si="93"/>
        <v>F</v>
      </c>
      <c r="BK36" s="60">
        <f t="shared" si="94"/>
        <v>0</v>
      </c>
      <c r="BL36" s="53" t="str">
        <f t="shared" si="95"/>
        <v>0.0</v>
      </c>
      <c r="BM36" s="61">
        <v>3</v>
      </c>
      <c r="BN36" s="62">
        <v>3</v>
      </c>
      <c r="BO36" s="99"/>
      <c r="BP36" s="103"/>
      <c r="BQ36" s="104"/>
      <c r="BR36" s="66">
        <f t="shared" si="96"/>
        <v>0</v>
      </c>
      <c r="BS36" s="67">
        <f t="shared" si="97"/>
        <v>0</v>
      </c>
      <c r="BT36" s="67" t="str">
        <f t="shared" si="98"/>
        <v>0.0</v>
      </c>
      <c r="BU36" s="51" t="str">
        <f t="shared" si="99"/>
        <v>F</v>
      </c>
      <c r="BV36" s="68">
        <f t="shared" si="100"/>
        <v>0</v>
      </c>
      <c r="BW36" s="53" t="str">
        <f t="shared" si="101"/>
        <v>0.0</v>
      </c>
      <c r="BX36" s="61">
        <v>2</v>
      </c>
      <c r="BY36" s="69">
        <v>2</v>
      </c>
      <c r="BZ36" s="99"/>
      <c r="CA36" s="103"/>
      <c r="CB36" s="104"/>
      <c r="CC36" s="105"/>
      <c r="CD36" s="67">
        <f t="shared" si="102"/>
        <v>0</v>
      </c>
      <c r="CE36" s="67" t="str">
        <f t="shared" si="103"/>
        <v>0.0</v>
      </c>
      <c r="CF36" s="51" t="str">
        <f t="shared" si="104"/>
        <v>F</v>
      </c>
      <c r="CG36" s="60">
        <f t="shared" si="105"/>
        <v>0</v>
      </c>
      <c r="CH36" s="53" t="str">
        <f t="shared" si="106"/>
        <v>0.0</v>
      </c>
      <c r="CI36" s="61">
        <v>3</v>
      </c>
      <c r="CJ36" s="62">
        <v>3</v>
      </c>
      <c r="CK36" s="71">
        <f t="shared" si="6"/>
        <v>17</v>
      </c>
      <c r="CL36" s="72">
        <f t="shared" si="0"/>
        <v>0</v>
      </c>
      <c r="CM36" s="73" t="str">
        <f t="shared" si="7"/>
        <v>0.00</v>
      </c>
      <c r="CN36" s="72">
        <f t="shared" si="1"/>
        <v>0</v>
      </c>
      <c r="CO36" s="73" t="str">
        <f t="shared" si="8"/>
        <v>0.00</v>
      </c>
      <c r="CP36" s="7" t="str">
        <f t="shared" si="11"/>
        <v>Cảnh báo KQHT</v>
      </c>
      <c r="CQ36" s="7">
        <f t="shared" si="2"/>
        <v>17</v>
      </c>
      <c r="CR36" s="72">
        <f t="shared" si="3"/>
        <v>0</v>
      </c>
      <c r="CS36" s="74" t="str">
        <f t="shared" si="9"/>
        <v>0.00</v>
      </c>
      <c r="CT36" s="72">
        <f t="shared" si="4"/>
        <v>0</v>
      </c>
      <c r="CU36" s="74" t="str">
        <f t="shared" si="10"/>
        <v>0.00</v>
      </c>
      <c r="CV36" s="7" t="str">
        <f t="shared" si="12"/>
        <v>Cảnh báo KQHT</v>
      </c>
    </row>
    <row r="37" spans="1:100" s="115" customFormat="1" ht="18">
      <c r="A37" s="5"/>
      <c r="B37" s="9"/>
      <c r="C37" s="10"/>
      <c r="D37" s="11"/>
      <c r="E37" s="12"/>
      <c r="F37" s="6"/>
      <c r="G37" s="47"/>
      <c r="H37" s="6"/>
      <c r="I37" s="48"/>
      <c r="J37" s="48"/>
      <c r="K37" s="98"/>
      <c r="L37" s="120"/>
      <c r="M37" s="51" t="str">
        <f t="shared" si="66"/>
        <v>F</v>
      </c>
      <c r="N37" s="52">
        <f t="shared" si="67"/>
        <v>0</v>
      </c>
      <c r="O37" s="53" t="str">
        <f t="shared" si="68"/>
        <v>0.0</v>
      </c>
      <c r="P37" s="54">
        <v>2</v>
      </c>
      <c r="Q37" s="94"/>
      <c r="R37" s="67"/>
      <c r="S37" s="51" t="str">
        <f t="shared" si="69"/>
        <v>F</v>
      </c>
      <c r="T37" s="52">
        <f t="shared" si="70"/>
        <v>0</v>
      </c>
      <c r="U37" s="53" t="str">
        <f t="shared" si="71"/>
        <v>0.0</v>
      </c>
      <c r="V37" s="54">
        <v>3</v>
      </c>
      <c r="W37" s="99"/>
      <c r="X37" s="103"/>
      <c r="Y37" s="104"/>
      <c r="Z37" s="66">
        <f t="shared" si="72"/>
        <v>0</v>
      </c>
      <c r="AA37" s="67">
        <f t="shared" si="73"/>
        <v>0</v>
      </c>
      <c r="AB37" s="67" t="str">
        <f t="shared" si="74"/>
        <v>0.0</v>
      </c>
      <c r="AC37" s="51" t="str">
        <f t="shared" si="75"/>
        <v>F</v>
      </c>
      <c r="AD37" s="60">
        <f t="shared" si="76"/>
        <v>0</v>
      </c>
      <c r="AE37" s="53" t="str">
        <f t="shared" si="77"/>
        <v>0.0</v>
      </c>
      <c r="AF37" s="61">
        <v>4</v>
      </c>
      <c r="AG37" s="62">
        <v>4</v>
      </c>
      <c r="AH37" s="99"/>
      <c r="AI37" s="103"/>
      <c r="AJ37" s="104"/>
      <c r="AK37" s="66">
        <f t="shared" si="78"/>
        <v>0</v>
      </c>
      <c r="AL37" s="67">
        <f t="shared" si="79"/>
        <v>0</v>
      </c>
      <c r="AM37" s="67" t="str">
        <f t="shared" si="80"/>
        <v>0.0</v>
      </c>
      <c r="AN37" s="51" t="str">
        <f t="shared" si="81"/>
        <v>F</v>
      </c>
      <c r="AO37" s="60">
        <f t="shared" si="82"/>
        <v>0</v>
      </c>
      <c r="AP37" s="53" t="str">
        <f t="shared" si="83"/>
        <v>0.0</v>
      </c>
      <c r="AQ37" s="63">
        <v>2</v>
      </c>
      <c r="AR37" s="64">
        <v>2</v>
      </c>
      <c r="AS37" s="99"/>
      <c r="AT37" s="103"/>
      <c r="AU37" s="104"/>
      <c r="AV37" s="66">
        <f t="shared" si="84"/>
        <v>0</v>
      </c>
      <c r="AW37" s="67">
        <f t="shared" si="85"/>
        <v>0</v>
      </c>
      <c r="AX37" s="67" t="str">
        <f t="shared" si="86"/>
        <v>0.0</v>
      </c>
      <c r="AY37" s="51" t="str">
        <f t="shared" si="87"/>
        <v>F</v>
      </c>
      <c r="AZ37" s="60">
        <f t="shared" si="88"/>
        <v>0</v>
      </c>
      <c r="BA37" s="53" t="str">
        <f t="shared" si="89"/>
        <v>0.0</v>
      </c>
      <c r="BB37" s="61">
        <v>3</v>
      </c>
      <c r="BC37" s="62">
        <v>3</v>
      </c>
      <c r="BD37" s="99"/>
      <c r="BE37" s="103"/>
      <c r="BF37" s="104"/>
      <c r="BG37" s="66">
        <f t="shared" si="90"/>
        <v>0</v>
      </c>
      <c r="BH37" s="67">
        <f t="shared" si="91"/>
        <v>0</v>
      </c>
      <c r="BI37" s="67" t="str">
        <f t="shared" si="92"/>
        <v>0.0</v>
      </c>
      <c r="BJ37" s="51" t="str">
        <f t="shared" si="93"/>
        <v>F</v>
      </c>
      <c r="BK37" s="60">
        <f t="shared" si="94"/>
        <v>0</v>
      </c>
      <c r="BL37" s="53" t="str">
        <f t="shared" si="95"/>
        <v>0.0</v>
      </c>
      <c r="BM37" s="61">
        <v>3</v>
      </c>
      <c r="BN37" s="62">
        <v>3</v>
      </c>
      <c r="BO37" s="99"/>
      <c r="BP37" s="103"/>
      <c r="BQ37" s="104"/>
      <c r="BR37" s="66">
        <f t="shared" si="96"/>
        <v>0</v>
      </c>
      <c r="BS37" s="67">
        <f t="shared" si="97"/>
        <v>0</v>
      </c>
      <c r="BT37" s="67" t="str">
        <f t="shared" si="98"/>
        <v>0.0</v>
      </c>
      <c r="BU37" s="51" t="str">
        <f t="shared" si="99"/>
        <v>F</v>
      </c>
      <c r="BV37" s="68">
        <f t="shared" si="100"/>
        <v>0</v>
      </c>
      <c r="BW37" s="53" t="str">
        <f t="shared" si="101"/>
        <v>0.0</v>
      </c>
      <c r="BX37" s="61">
        <v>2</v>
      </c>
      <c r="BY37" s="69">
        <v>2</v>
      </c>
      <c r="BZ37" s="99"/>
      <c r="CA37" s="103"/>
      <c r="CB37" s="104"/>
      <c r="CC37" s="105"/>
      <c r="CD37" s="67">
        <f t="shared" si="102"/>
        <v>0</v>
      </c>
      <c r="CE37" s="67" t="str">
        <f t="shared" si="103"/>
        <v>0.0</v>
      </c>
      <c r="CF37" s="51" t="str">
        <f t="shared" si="104"/>
        <v>F</v>
      </c>
      <c r="CG37" s="60">
        <f t="shared" si="105"/>
        <v>0</v>
      </c>
      <c r="CH37" s="53" t="str">
        <f t="shared" si="106"/>
        <v>0.0</v>
      </c>
      <c r="CI37" s="61">
        <v>3</v>
      </c>
      <c r="CJ37" s="62">
        <v>3</v>
      </c>
      <c r="CK37" s="71">
        <f t="shared" si="6"/>
        <v>17</v>
      </c>
      <c r="CL37" s="72">
        <f t="shared" si="0"/>
        <v>0</v>
      </c>
      <c r="CM37" s="73" t="str">
        <f t="shared" si="7"/>
        <v>0.00</v>
      </c>
      <c r="CN37" s="72">
        <f t="shared" si="1"/>
        <v>0</v>
      </c>
      <c r="CO37" s="73" t="str">
        <f t="shared" si="8"/>
        <v>0.00</v>
      </c>
      <c r="CP37" s="7" t="str">
        <f t="shared" si="11"/>
        <v>Cảnh báo KQHT</v>
      </c>
      <c r="CQ37" s="7">
        <f t="shared" si="2"/>
        <v>17</v>
      </c>
      <c r="CR37" s="72">
        <f t="shared" si="3"/>
        <v>0</v>
      </c>
      <c r="CS37" s="74" t="str">
        <f t="shared" si="9"/>
        <v>0.00</v>
      </c>
      <c r="CT37" s="72">
        <f t="shared" si="4"/>
        <v>0</v>
      </c>
      <c r="CU37" s="74" t="str">
        <f t="shared" si="10"/>
        <v>0.00</v>
      </c>
      <c r="CV37" s="7" t="str">
        <f t="shared" si="12"/>
        <v>Cảnh báo KQHT</v>
      </c>
    </row>
    <row r="38" spans="1:100" s="115" customFormat="1" ht="18">
      <c r="A38" s="5"/>
      <c r="B38" s="9"/>
      <c r="C38" s="10"/>
      <c r="D38" s="11"/>
      <c r="E38" s="12"/>
      <c r="F38" s="6"/>
      <c r="G38" s="47"/>
      <c r="H38" s="6"/>
      <c r="I38" s="48"/>
      <c r="J38" s="48"/>
      <c r="K38" s="98"/>
      <c r="L38" s="120"/>
      <c r="M38" s="51" t="str">
        <f t="shared" si="66"/>
        <v>F</v>
      </c>
      <c r="N38" s="52">
        <f t="shared" si="67"/>
        <v>0</v>
      </c>
      <c r="O38" s="53" t="str">
        <f t="shared" si="68"/>
        <v>0.0</v>
      </c>
      <c r="P38" s="54">
        <v>2</v>
      </c>
      <c r="Q38" s="94"/>
      <c r="R38" s="67"/>
      <c r="S38" s="51" t="str">
        <f t="shared" si="69"/>
        <v>F</v>
      </c>
      <c r="T38" s="52">
        <f t="shared" si="70"/>
        <v>0</v>
      </c>
      <c r="U38" s="53" t="str">
        <f t="shared" si="71"/>
        <v>0.0</v>
      </c>
      <c r="V38" s="54">
        <v>3</v>
      </c>
      <c r="W38" s="99"/>
      <c r="X38" s="103"/>
      <c r="Y38" s="104"/>
      <c r="Z38" s="66">
        <f t="shared" si="72"/>
        <v>0</v>
      </c>
      <c r="AA38" s="67">
        <f t="shared" si="73"/>
        <v>0</v>
      </c>
      <c r="AB38" s="67" t="str">
        <f t="shared" si="74"/>
        <v>0.0</v>
      </c>
      <c r="AC38" s="51" t="str">
        <f t="shared" si="75"/>
        <v>F</v>
      </c>
      <c r="AD38" s="60">
        <f t="shared" si="76"/>
        <v>0</v>
      </c>
      <c r="AE38" s="53" t="str">
        <f t="shared" si="77"/>
        <v>0.0</v>
      </c>
      <c r="AF38" s="61">
        <v>4</v>
      </c>
      <c r="AG38" s="62">
        <v>4</v>
      </c>
      <c r="AH38" s="99"/>
      <c r="AI38" s="103"/>
      <c r="AJ38" s="104"/>
      <c r="AK38" s="66">
        <f t="shared" si="78"/>
        <v>0</v>
      </c>
      <c r="AL38" s="67">
        <f t="shared" si="79"/>
        <v>0</v>
      </c>
      <c r="AM38" s="67" t="str">
        <f t="shared" si="80"/>
        <v>0.0</v>
      </c>
      <c r="AN38" s="51" t="str">
        <f t="shared" si="81"/>
        <v>F</v>
      </c>
      <c r="AO38" s="60">
        <f t="shared" si="82"/>
        <v>0</v>
      </c>
      <c r="AP38" s="53" t="str">
        <f t="shared" si="83"/>
        <v>0.0</v>
      </c>
      <c r="AQ38" s="63">
        <v>2</v>
      </c>
      <c r="AR38" s="64">
        <v>2</v>
      </c>
      <c r="AS38" s="99"/>
      <c r="AT38" s="103"/>
      <c r="AU38" s="104"/>
      <c r="AV38" s="66">
        <f t="shared" si="84"/>
        <v>0</v>
      </c>
      <c r="AW38" s="67">
        <f t="shared" si="85"/>
        <v>0</v>
      </c>
      <c r="AX38" s="67" t="str">
        <f t="shared" si="86"/>
        <v>0.0</v>
      </c>
      <c r="AY38" s="51" t="str">
        <f t="shared" si="87"/>
        <v>F</v>
      </c>
      <c r="AZ38" s="60">
        <f t="shared" si="88"/>
        <v>0</v>
      </c>
      <c r="BA38" s="53" t="str">
        <f t="shared" si="89"/>
        <v>0.0</v>
      </c>
      <c r="BB38" s="61">
        <v>3</v>
      </c>
      <c r="BC38" s="62">
        <v>3</v>
      </c>
      <c r="BD38" s="99"/>
      <c r="BE38" s="103"/>
      <c r="BF38" s="104"/>
      <c r="BG38" s="66">
        <f t="shared" si="90"/>
        <v>0</v>
      </c>
      <c r="BH38" s="67">
        <f t="shared" si="91"/>
        <v>0</v>
      </c>
      <c r="BI38" s="67" t="str">
        <f t="shared" si="92"/>
        <v>0.0</v>
      </c>
      <c r="BJ38" s="51" t="str">
        <f t="shared" si="93"/>
        <v>F</v>
      </c>
      <c r="BK38" s="60">
        <f t="shared" si="94"/>
        <v>0</v>
      </c>
      <c r="BL38" s="53" t="str">
        <f t="shared" si="95"/>
        <v>0.0</v>
      </c>
      <c r="BM38" s="61">
        <v>3</v>
      </c>
      <c r="BN38" s="62">
        <v>3</v>
      </c>
      <c r="BO38" s="99"/>
      <c r="BP38" s="103"/>
      <c r="BQ38" s="104"/>
      <c r="BR38" s="66">
        <f t="shared" si="96"/>
        <v>0</v>
      </c>
      <c r="BS38" s="67">
        <f t="shared" si="97"/>
        <v>0</v>
      </c>
      <c r="BT38" s="67" t="str">
        <f t="shared" si="98"/>
        <v>0.0</v>
      </c>
      <c r="BU38" s="51" t="str">
        <f t="shared" si="99"/>
        <v>F</v>
      </c>
      <c r="BV38" s="68">
        <f t="shared" si="100"/>
        <v>0</v>
      </c>
      <c r="BW38" s="53" t="str">
        <f t="shared" si="101"/>
        <v>0.0</v>
      </c>
      <c r="BX38" s="61">
        <v>2</v>
      </c>
      <c r="BY38" s="69">
        <v>2</v>
      </c>
      <c r="BZ38" s="99"/>
      <c r="CA38" s="103"/>
      <c r="CB38" s="104"/>
      <c r="CC38" s="105"/>
      <c r="CD38" s="67">
        <f t="shared" si="102"/>
        <v>0</v>
      </c>
      <c r="CE38" s="67" t="str">
        <f t="shared" si="103"/>
        <v>0.0</v>
      </c>
      <c r="CF38" s="51" t="str">
        <f t="shared" si="104"/>
        <v>F</v>
      </c>
      <c r="CG38" s="60">
        <f t="shared" si="105"/>
        <v>0</v>
      </c>
      <c r="CH38" s="53" t="str">
        <f t="shared" si="106"/>
        <v>0.0</v>
      </c>
      <c r="CI38" s="61">
        <v>3</v>
      </c>
      <c r="CJ38" s="62">
        <v>3</v>
      </c>
      <c r="CK38" s="71">
        <f t="shared" si="6"/>
        <v>17</v>
      </c>
      <c r="CL38" s="72">
        <f t="shared" si="0"/>
        <v>0</v>
      </c>
      <c r="CM38" s="73" t="str">
        <f t="shared" si="7"/>
        <v>0.00</v>
      </c>
      <c r="CN38" s="72">
        <f t="shared" si="1"/>
        <v>0</v>
      </c>
      <c r="CO38" s="73" t="str">
        <f t="shared" si="8"/>
        <v>0.00</v>
      </c>
      <c r="CP38" s="7" t="str">
        <f t="shared" si="11"/>
        <v>Cảnh báo KQHT</v>
      </c>
      <c r="CQ38" s="7">
        <f t="shared" si="2"/>
        <v>17</v>
      </c>
      <c r="CR38" s="72">
        <f t="shared" si="3"/>
        <v>0</v>
      </c>
      <c r="CS38" s="74" t="str">
        <f t="shared" si="9"/>
        <v>0.00</v>
      </c>
      <c r="CT38" s="72">
        <f t="shared" si="4"/>
        <v>0</v>
      </c>
      <c r="CU38" s="74" t="str">
        <f t="shared" si="10"/>
        <v>0.00</v>
      </c>
      <c r="CV38" s="7" t="str">
        <f t="shared" si="12"/>
        <v>Cảnh báo KQHT</v>
      </c>
    </row>
    <row r="39" spans="1:100" s="115" customFormat="1" ht="18">
      <c r="A39" s="5"/>
      <c r="B39" s="9"/>
      <c r="C39" s="10"/>
      <c r="D39" s="11"/>
      <c r="E39" s="12"/>
      <c r="F39" s="6"/>
      <c r="G39" s="47"/>
      <c r="H39" s="6"/>
      <c r="I39" s="48"/>
      <c r="J39" s="48"/>
      <c r="K39" s="98"/>
      <c r="L39" s="120"/>
      <c r="M39" s="51" t="str">
        <f t="shared" si="66"/>
        <v>F</v>
      </c>
      <c r="N39" s="52">
        <f t="shared" si="67"/>
        <v>0</v>
      </c>
      <c r="O39" s="53" t="str">
        <f t="shared" si="68"/>
        <v>0.0</v>
      </c>
      <c r="P39" s="54">
        <v>2</v>
      </c>
      <c r="Q39" s="94"/>
      <c r="R39" s="67"/>
      <c r="S39" s="51" t="str">
        <f t="shared" si="69"/>
        <v>F</v>
      </c>
      <c r="T39" s="52">
        <f t="shared" si="70"/>
        <v>0</v>
      </c>
      <c r="U39" s="53" t="str">
        <f t="shared" si="71"/>
        <v>0.0</v>
      </c>
      <c r="V39" s="54">
        <v>3</v>
      </c>
      <c r="W39" s="99"/>
      <c r="X39" s="103"/>
      <c r="Y39" s="104"/>
      <c r="Z39" s="66">
        <f t="shared" si="72"/>
        <v>0</v>
      </c>
      <c r="AA39" s="67">
        <f t="shared" si="73"/>
        <v>0</v>
      </c>
      <c r="AB39" s="67" t="str">
        <f t="shared" si="74"/>
        <v>0.0</v>
      </c>
      <c r="AC39" s="51" t="str">
        <f t="shared" si="75"/>
        <v>F</v>
      </c>
      <c r="AD39" s="60">
        <f t="shared" si="76"/>
        <v>0</v>
      </c>
      <c r="AE39" s="53" t="str">
        <f t="shared" si="77"/>
        <v>0.0</v>
      </c>
      <c r="AF39" s="61">
        <v>4</v>
      </c>
      <c r="AG39" s="62">
        <v>4</v>
      </c>
      <c r="AH39" s="99"/>
      <c r="AI39" s="103"/>
      <c r="AJ39" s="104"/>
      <c r="AK39" s="66">
        <f t="shared" si="78"/>
        <v>0</v>
      </c>
      <c r="AL39" s="67">
        <f t="shared" si="79"/>
        <v>0</v>
      </c>
      <c r="AM39" s="67" t="str">
        <f t="shared" si="80"/>
        <v>0.0</v>
      </c>
      <c r="AN39" s="51" t="str">
        <f t="shared" si="81"/>
        <v>F</v>
      </c>
      <c r="AO39" s="60">
        <f t="shared" si="82"/>
        <v>0</v>
      </c>
      <c r="AP39" s="53" t="str">
        <f t="shared" si="83"/>
        <v>0.0</v>
      </c>
      <c r="AQ39" s="63">
        <v>2</v>
      </c>
      <c r="AR39" s="64">
        <v>2</v>
      </c>
      <c r="AS39" s="99"/>
      <c r="AT39" s="103"/>
      <c r="AU39" s="104"/>
      <c r="AV39" s="66">
        <f t="shared" si="84"/>
        <v>0</v>
      </c>
      <c r="AW39" s="67">
        <f t="shared" si="85"/>
        <v>0</v>
      </c>
      <c r="AX39" s="67" t="str">
        <f t="shared" si="86"/>
        <v>0.0</v>
      </c>
      <c r="AY39" s="51" t="str">
        <f t="shared" si="87"/>
        <v>F</v>
      </c>
      <c r="AZ39" s="60">
        <f t="shared" si="88"/>
        <v>0</v>
      </c>
      <c r="BA39" s="53" t="str">
        <f t="shared" si="89"/>
        <v>0.0</v>
      </c>
      <c r="BB39" s="61">
        <v>3</v>
      </c>
      <c r="BC39" s="62">
        <v>3</v>
      </c>
      <c r="BD39" s="99"/>
      <c r="BE39" s="103"/>
      <c r="BF39" s="104"/>
      <c r="BG39" s="66">
        <f t="shared" si="90"/>
        <v>0</v>
      </c>
      <c r="BH39" s="67">
        <f t="shared" si="91"/>
        <v>0</v>
      </c>
      <c r="BI39" s="67" t="str">
        <f t="shared" si="92"/>
        <v>0.0</v>
      </c>
      <c r="BJ39" s="51" t="str">
        <f t="shared" si="93"/>
        <v>F</v>
      </c>
      <c r="BK39" s="60">
        <f t="shared" si="94"/>
        <v>0</v>
      </c>
      <c r="BL39" s="53" t="str">
        <f t="shared" si="95"/>
        <v>0.0</v>
      </c>
      <c r="BM39" s="61">
        <v>3</v>
      </c>
      <c r="BN39" s="62">
        <v>3</v>
      </c>
      <c r="BO39" s="99"/>
      <c r="BP39" s="103"/>
      <c r="BQ39" s="104"/>
      <c r="BR39" s="66">
        <f t="shared" si="96"/>
        <v>0</v>
      </c>
      <c r="BS39" s="67">
        <f t="shared" si="97"/>
        <v>0</v>
      </c>
      <c r="BT39" s="67" t="str">
        <f t="shared" si="98"/>
        <v>0.0</v>
      </c>
      <c r="BU39" s="51" t="str">
        <f t="shared" si="99"/>
        <v>F</v>
      </c>
      <c r="BV39" s="68">
        <f t="shared" si="100"/>
        <v>0</v>
      </c>
      <c r="BW39" s="53" t="str">
        <f t="shared" si="101"/>
        <v>0.0</v>
      </c>
      <c r="BX39" s="61">
        <v>2</v>
      </c>
      <c r="BY39" s="69">
        <v>2</v>
      </c>
      <c r="BZ39" s="99"/>
      <c r="CA39" s="103"/>
      <c r="CB39" s="104"/>
      <c r="CC39" s="105"/>
      <c r="CD39" s="67">
        <f t="shared" si="102"/>
        <v>0</v>
      </c>
      <c r="CE39" s="67" t="str">
        <f t="shared" si="103"/>
        <v>0.0</v>
      </c>
      <c r="CF39" s="51" t="str">
        <f t="shared" si="104"/>
        <v>F</v>
      </c>
      <c r="CG39" s="60">
        <f t="shared" si="105"/>
        <v>0</v>
      </c>
      <c r="CH39" s="53" t="str">
        <f t="shared" si="106"/>
        <v>0.0</v>
      </c>
      <c r="CI39" s="61">
        <v>3</v>
      </c>
      <c r="CJ39" s="62">
        <v>3</v>
      </c>
      <c r="CK39" s="71">
        <f t="shared" si="6"/>
        <v>17</v>
      </c>
      <c r="CL39" s="72">
        <f t="shared" si="0"/>
        <v>0</v>
      </c>
      <c r="CM39" s="73" t="str">
        <f t="shared" si="7"/>
        <v>0.00</v>
      </c>
      <c r="CN39" s="72">
        <f t="shared" si="1"/>
        <v>0</v>
      </c>
      <c r="CO39" s="73" t="str">
        <f t="shared" si="8"/>
        <v>0.00</v>
      </c>
      <c r="CP39" s="7" t="str">
        <f t="shared" si="11"/>
        <v>Cảnh báo KQHT</v>
      </c>
      <c r="CQ39" s="7">
        <f t="shared" si="2"/>
        <v>17</v>
      </c>
      <c r="CR39" s="72">
        <f t="shared" si="3"/>
        <v>0</v>
      </c>
      <c r="CS39" s="74" t="str">
        <f t="shared" si="9"/>
        <v>0.00</v>
      </c>
      <c r="CT39" s="72">
        <f t="shared" si="4"/>
        <v>0</v>
      </c>
      <c r="CU39" s="74" t="str">
        <f t="shared" si="10"/>
        <v>0.00</v>
      </c>
      <c r="CV39" s="7" t="str">
        <f t="shared" si="12"/>
        <v>Cảnh báo KQHT</v>
      </c>
    </row>
    <row r="40" spans="1:100" s="115" customFormat="1" ht="18">
      <c r="A40" s="5"/>
      <c r="B40" s="9"/>
      <c r="C40" s="10"/>
      <c r="D40" s="11"/>
      <c r="E40" s="12"/>
      <c r="F40" s="6"/>
      <c r="G40" s="47"/>
      <c r="H40" s="6"/>
      <c r="I40" s="48"/>
      <c r="J40" s="48"/>
      <c r="K40" s="98"/>
      <c r="L40" s="120"/>
      <c r="M40" s="51" t="str">
        <f t="shared" si="66"/>
        <v>F</v>
      </c>
      <c r="N40" s="52">
        <f t="shared" si="67"/>
        <v>0</v>
      </c>
      <c r="O40" s="53" t="str">
        <f t="shared" si="68"/>
        <v>0.0</v>
      </c>
      <c r="P40" s="54">
        <v>2</v>
      </c>
      <c r="Q40" s="94"/>
      <c r="R40" s="67"/>
      <c r="S40" s="51" t="str">
        <f t="shared" si="69"/>
        <v>F</v>
      </c>
      <c r="T40" s="52">
        <f t="shared" si="70"/>
        <v>0</v>
      </c>
      <c r="U40" s="53" t="str">
        <f t="shared" si="71"/>
        <v>0.0</v>
      </c>
      <c r="V40" s="54">
        <v>3</v>
      </c>
      <c r="W40" s="99"/>
      <c r="X40" s="103"/>
      <c r="Y40" s="104"/>
      <c r="Z40" s="66">
        <f t="shared" si="72"/>
        <v>0</v>
      </c>
      <c r="AA40" s="67">
        <f t="shared" si="73"/>
        <v>0</v>
      </c>
      <c r="AB40" s="67" t="str">
        <f t="shared" si="74"/>
        <v>0.0</v>
      </c>
      <c r="AC40" s="51" t="str">
        <f t="shared" si="75"/>
        <v>F</v>
      </c>
      <c r="AD40" s="60">
        <f t="shared" si="76"/>
        <v>0</v>
      </c>
      <c r="AE40" s="53" t="str">
        <f t="shared" si="77"/>
        <v>0.0</v>
      </c>
      <c r="AF40" s="61">
        <v>4</v>
      </c>
      <c r="AG40" s="62">
        <v>4</v>
      </c>
      <c r="AH40" s="99"/>
      <c r="AI40" s="103"/>
      <c r="AJ40" s="104"/>
      <c r="AK40" s="66">
        <f t="shared" si="78"/>
        <v>0</v>
      </c>
      <c r="AL40" s="67">
        <f t="shared" si="79"/>
        <v>0</v>
      </c>
      <c r="AM40" s="67" t="str">
        <f t="shared" si="80"/>
        <v>0.0</v>
      </c>
      <c r="AN40" s="51" t="str">
        <f t="shared" si="81"/>
        <v>F</v>
      </c>
      <c r="AO40" s="60">
        <f t="shared" si="82"/>
        <v>0</v>
      </c>
      <c r="AP40" s="53" t="str">
        <f t="shared" si="83"/>
        <v>0.0</v>
      </c>
      <c r="AQ40" s="63">
        <v>2</v>
      </c>
      <c r="AR40" s="64">
        <v>2</v>
      </c>
      <c r="AS40" s="99"/>
      <c r="AT40" s="103"/>
      <c r="AU40" s="104"/>
      <c r="AV40" s="66">
        <f t="shared" si="84"/>
        <v>0</v>
      </c>
      <c r="AW40" s="67">
        <f t="shared" si="85"/>
        <v>0</v>
      </c>
      <c r="AX40" s="67" t="str">
        <f t="shared" si="86"/>
        <v>0.0</v>
      </c>
      <c r="AY40" s="51" t="str">
        <f t="shared" si="87"/>
        <v>F</v>
      </c>
      <c r="AZ40" s="60">
        <f t="shared" si="88"/>
        <v>0</v>
      </c>
      <c r="BA40" s="53" t="str">
        <f t="shared" si="89"/>
        <v>0.0</v>
      </c>
      <c r="BB40" s="61">
        <v>3</v>
      </c>
      <c r="BC40" s="62">
        <v>3</v>
      </c>
      <c r="BD40" s="99"/>
      <c r="BE40" s="103"/>
      <c r="BF40" s="104"/>
      <c r="BG40" s="66">
        <f t="shared" si="90"/>
        <v>0</v>
      </c>
      <c r="BH40" s="67">
        <f t="shared" si="91"/>
        <v>0</v>
      </c>
      <c r="BI40" s="67" t="str">
        <f t="shared" si="92"/>
        <v>0.0</v>
      </c>
      <c r="BJ40" s="51" t="str">
        <f t="shared" si="93"/>
        <v>F</v>
      </c>
      <c r="BK40" s="60">
        <f t="shared" si="94"/>
        <v>0</v>
      </c>
      <c r="BL40" s="53" t="str">
        <f t="shared" si="95"/>
        <v>0.0</v>
      </c>
      <c r="BM40" s="61">
        <v>3</v>
      </c>
      <c r="BN40" s="62">
        <v>3</v>
      </c>
      <c r="BO40" s="99"/>
      <c r="BP40" s="103"/>
      <c r="BQ40" s="104"/>
      <c r="BR40" s="66">
        <f t="shared" si="96"/>
        <v>0</v>
      </c>
      <c r="BS40" s="67">
        <f t="shared" si="97"/>
        <v>0</v>
      </c>
      <c r="BT40" s="67" t="str">
        <f t="shared" si="98"/>
        <v>0.0</v>
      </c>
      <c r="BU40" s="51" t="str">
        <f t="shared" si="99"/>
        <v>F</v>
      </c>
      <c r="BV40" s="68">
        <f t="shared" si="100"/>
        <v>0</v>
      </c>
      <c r="BW40" s="53" t="str">
        <f t="shared" si="101"/>
        <v>0.0</v>
      </c>
      <c r="BX40" s="61">
        <v>2</v>
      </c>
      <c r="BY40" s="69">
        <v>2</v>
      </c>
      <c r="BZ40" s="99"/>
      <c r="CA40" s="103"/>
      <c r="CB40" s="104"/>
      <c r="CC40" s="105"/>
      <c r="CD40" s="67">
        <f t="shared" si="102"/>
        <v>0</v>
      </c>
      <c r="CE40" s="67" t="str">
        <f t="shared" si="103"/>
        <v>0.0</v>
      </c>
      <c r="CF40" s="51" t="str">
        <f t="shared" si="104"/>
        <v>F</v>
      </c>
      <c r="CG40" s="60">
        <f t="shared" si="105"/>
        <v>0</v>
      </c>
      <c r="CH40" s="53" t="str">
        <f t="shared" si="106"/>
        <v>0.0</v>
      </c>
      <c r="CI40" s="61">
        <v>3</v>
      </c>
      <c r="CJ40" s="62">
        <v>3</v>
      </c>
      <c r="CK40" s="71">
        <f t="shared" si="6"/>
        <v>17</v>
      </c>
      <c r="CL40" s="72">
        <f t="shared" si="0"/>
        <v>0</v>
      </c>
      <c r="CM40" s="73" t="str">
        <f t="shared" si="7"/>
        <v>0.00</v>
      </c>
      <c r="CN40" s="72">
        <f t="shared" si="1"/>
        <v>0</v>
      </c>
      <c r="CO40" s="73" t="str">
        <f t="shared" si="8"/>
        <v>0.00</v>
      </c>
      <c r="CP40" s="7" t="str">
        <f t="shared" si="11"/>
        <v>Cảnh báo KQHT</v>
      </c>
      <c r="CQ40" s="7">
        <f t="shared" si="2"/>
        <v>17</v>
      </c>
      <c r="CR40" s="72">
        <f t="shared" si="3"/>
        <v>0</v>
      </c>
      <c r="CS40" s="74" t="str">
        <f t="shared" si="9"/>
        <v>0.00</v>
      </c>
      <c r="CT40" s="72">
        <f t="shared" si="4"/>
        <v>0</v>
      </c>
      <c r="CU40" s="74" t="str">
        <f t="shared" si="10"/>
        <v>0.00</v>
      </c>
      <c r="CV40" s="7" t="str">
        <f t="shared" si="12"/>
        <v>Cảnh báo KQHT</v>
      </c>
    </row>
    <row r="41" spans="1:100" s="115" customFormat="1" ht="18">
      <c r="A41" s="5"/>
      <c r="B41" s="9"/>
      <c r="C41" s="10"/>
      <c r="D41" s="11"/>
      <c r="E41" s="12"/>
      <c r="F41" s="6"/>
      <c r="G41" s="47"/>
      <c r="H41" s="6"/>
      <c r="I41" s="48"/>
      <c r="J41" s="48"/>
      <c r="K41" s="98"/>
      <c r="L41" s="120"/>
      <c r="M41" s="51" t="str">
        <f t="shared" si="66"/>
        <v>F</v>
      </c>
      <c r="N41" s="52">
        <f t="shared" si="67"/>
        <v>0</v>
      </c>
      <c r="O41" s="53" t="str">
        <f t="shared" si="68"/>
        <v>0.0</v>
      </c>
      <c r="P41" s="54">
        <v>2</v>
      </c>
      <c r="Q41" s="94"/>
      <c r="R41" s="67"/>
      <c r="S41" s="51" t="str">
        <f t="shared" si="69"/>
        <v>F</v>
      </c>
      <c r="T41" s="52">
        <f t="shared" si="70"/>
        <v>0</v>
      </c>
      <c r="U41" s="53" t="str">
        <f t="shared" si="71"/>
        <v>0.0</v>
      </c>
      <c r="V41" s="54">
        <v>3</v>
      </c>
      <c r="W41" s="99"/>
      <c r="X41" s="103"/>
      <c r="Y41" s="104"/>
      <c r="Z41" s="66">
        <f t="shared" si="72"/>
        <v>0</v>
      </c>
      <c r="AA41" s="67">
        <f t="shared" si="73"/>
        <v>0</v>
      </c>
      <c r="AB41" s="67" t="str">
        <f t="shared" si="74"/>
        <v>0.0</v>
      </c>
      <c r="AC41" s="51" t="str">
        <f t="shared" si="75"/>
        <v>F</v>
      </c>
      <c r="AD41" s="60">
        <f t="shared" si="76"/>
        <v>0</v>
      </c>
      <c r="AE41" s="53" t="str">
        <f t="shared" si="77"/>
        <v>0.0</v>
      </c>
      <c r="AF41" s="61">
        <v>4</v>
      </c>
      <c r="AG41" s="62">
        <v>4</v>
      </c>
      <c r="AH41" s="99"/>
      <c r="AI41" s="103"/>
      <c r="AJ41" s="104"/>
      <c r="AK41" s="66">
        <f t="shared" si="78"/>
        <v>0</v>
      </c>
      <c r="AL41" s="67">
        <f t="shared" si="79"/>
        <v>0</v>
      </c>
      <c r="AM41" s="67" t="str">
        <f t="shared" si="80"/>
        <v>0.0</v>
      </c>
      <c r="AN41" s="51" t="str">
        <f t="shared" si="81"/>
        <v>F</v>
      </c>
      <c r="AO41" s="60">
        <f t="shared" si="82"/>
        <v>0</v>
      </c>
      <c r="AP41" s="53" t="str">
        <f t="shared" si="83"/>
        <v>0.0</v>
      </c>
      <c r="AQ41" s="63">
        <v>2</v>
      </c>
      <c r="AR41" s="64">
        <v>2</v>
      </c>
      <c r="AS41" s="99"/>
      <c r="AT41" s="103"/>
      <c r="AU41" s="104"/>
      <c r="AV41" s="66">
        <f t="shared" si="84"/>
        <v>0</v>
      </c>
      <c r="AW41" s="67">
        <f t="shared" si="85"/>
        <v>0</v>
      </c>
      <c r="AX41" s="67" t="str">
        <f t="shared" si="86"/>
        <v>0.0</v>
      </c>
      <c r="AY41" s="51" t="str">
        <f t="shared" si="87"/>
        <v>F</v>
      </c>
      <c r="AZ41" s="60">
        <f t="shared" si="88"/>
        <v>0</v>
      </c>
      <c r="BA41" s="53" t="str">
        <f t="shared" si="89"/>
        <v>0.0</v>
      </c>
      <c r="BB41" s="61">
        <v>3</v>
      </c>
      <c r="BC41" s="62">
        <v>3</v>
      </c>
      <c r="BD41" s="99"/>
      <c r="BE41" s="103"/>
      <c r="BF41" s="104"/>
      <c r="BG41" s="66">
        <f t="shared" si="90"/>
        <v>0</v>
      </c>
      <c r="BH41" s="67">
        <f t="shared" si="91"/>
        <v>0</v>
      </c>
      <c r="BI41" s="67" t="str">
        <f t="shared" si="92"/>
        <v>0.0</v>
      </c>
      <c r="BJ41" s="51" t="str">
        <f t="shared" si="93"/>
        <v>F</v>
      </c>
      <c r="BK41" s="60">
        <f t="shared" si="94"/>
        <v>0</v>
      </c>
      <c r="BL41" s="53" t="str">
        <f t="shared" si="95"/>
        <v>0.0</v>
      </c>
      <c r="BM41" s="61">
        <v>3</v>
      </c>
      <c r="BN41" s="62">
        <v>3</v>
      </c>
      <c r="BO41" s="99"/>
      <c r="BP41" s="103"/>
      <c r="BQ41" s="104"/>
      <c r="BR41" s="66">
        <f t="shared" si="96"/>
        <v>0</v>
      </c>
      <c r="BS41" s="67">
        <f t="shared" si="97"/>
        <v>0</v>
      </c>
      <c r="BT41" s="67" t="str">
        <f t="shared" si="98"/>
        <v>0.0</v>
      </c>
      <c r="BU41" s="51" t="str">
        <f t="shared" si="99"/>
        <v>F</v>
      </c>
      <c r="BV41" s="68">
        <f t="shared" si="100"/>
        <v>0</v>
      </c>
      <c r="BW41" s="53" t="str">
        <f t="shared" si="101"/>
        <v>0.0</v>
      </c>
      <c r="BX41" s="61">
        <v>2</v>
      </c>
      <c r="BY41" s="69">
        <v>2</v>
      </c>
      <c r="BZ41" s="99"/>
      <c r="CA41" s="103"/>
      <c r="CB41" s="104"/>
      <c r="CC41" s="105"/>
      <c r="CD41" s="67">
        <f t="shared" si="102"/>
        <v>0</v>
      </c>
      <c r="CE41" s="67" t="str">
        <f t="shared" si="103"/>
        <v>0.0</v>
      </c>
      <c r="CF41" s="51" t="str">
        <f t="shared" si="104"/>
        <v>F</v>
      </c>
      <c r="CG41" s="60">
        <f t="shared" si="105"/>
        <v>0</v>
      </c>
      <c r="CH41" s="53" t="str">
        <f t="shared" si="106"/>
        <v>0.0</v>
      </c>
      <c r="CI41" s="61">
        <v>3</v>
      </c>
      <c r="CJ41" s="62">
        <v>3</v>
      </c>
      <c r="CK41" s="71">
        <f t="shared" si="6"/>
        <v>17</v>
      </c>
      <c r="CL41" s="72">
        <f t="shared" si="0"/>
        <v>0</v>
      </c>
      <c r="CM41" s="73" t="str">
        <f t="shared" si="7"/>
        <v>0.00</v>
      </c>
      <c r="CN41" s="72">
        <f t="shared" si="1"/>
        <v>0</v>
      </c>
      <c r="CO41" s="73" t="str">
        <f t="shared" si="8"/>
        <v>0.00</v>
      </c>
      <c r="CP41" s="7" t="str">
        <f t="shared" si="11"/>
        <v>Cảnh báo KQHT</v>
      </c>
      <c r="CQ41" s="7">
        <f t="shared" si="2"/>
        <v>17</v>
      </c>
      <c r="CR41" s="72">
        <f t="shared" si="3"/>
        <v>0</v>
      </c>
      <c r="CS41" s="74" t="str">
        <f t="shared" si="9"/>
        <v>0.00</v>
      </c>
      <c r="CT41" s="72">
        <f t="shared" si="4"/>
        <v>0</v>
      </c>
      <c r="CU41" s="74" t="str">
        <f t="shared" si="10"/>
        <v>0.00</v>
      </c>
      <c r="CV41" s="7" t="str">
        <f t="shared" si="12"/>
        <v>Cảnh báo KQHT</v>
      </c>
    </row>
    <row r="42" spans="1:100" s="115" customFormat="1" ht="18">
      <c r="A42" s="5"/>
      <c r="B42" s="9"/>
      <c r="C42" s="10"/>
      <c r="D42" s="11"/>
      <c r="E42" s="12"/>
      <c r="F42" s="6"/>
      <c r="G42" s="47"/>
      <c r="H42" s="6"/>
      <c r="I42" s="48"/>
      <c r="J42" s="48"/>
      <c r="K42" s="98"/>
      <c r="L42" s="120"/>
      <c r="M42" s="51" t="str">
        <f t="shared" si="66"/>
        <v>F</v>
      </c>
      <c r="N42" s="52">
        <f t="shared" si="67"/>
        <v>0</v>
      </c>
      <c r="O42" s="53" t="str">
        <f t="shared" si="68"/>
        <v>0.0</v>
      </c>
      <c r="P42" s="54">
        <v>2</v>
      </c>
      <c r="Q42" s="94"/>
      <c r="R42" s="67"/>
      <c r="S42" s="51" t="str">
        <f t="shared" si="69"/>
        <v>F</v>
      </c>
      <c r="T42" s="52">
        <f t="shared" si="70"/>
        <v>0</v>
      </c>
      <c r="U42" s="53" t="str">
        <f t="shared" si="71"/>
        <v>0.0</v>
      </c>
      <c r="V42" s="54">
        <v>3</v>
      </c>
      <c r="W42" s="99"/>
      <c r="X42" s="103"/>
      <c r="Y42" s="104"/>
      <c r="Z42" s="66">
        <f t="shared" si="72"/>
        <v>0</v>
      </c>
      <c r="AA42" s="67">
        <f t="shared" si="73"/>
        <v>0</v>
      </c>
      <c r="AB42" s="67" t="str">
        <f t="shared" si="74"/>
        <v>0.0</v>
      </c>
      <c r="AC42" s="51" t="str">
        <f t="shared" si="75"/>
        <v>F</v>
      </c>
      <c r="AD42" s="60">
        <f t="shared" si="76"/>
        <v>0</v>
      </c>
      <c r="AE42" s="53" t="str">
        <f t="shared" si="77"/>
        <v>0.0</v>
      </c>
      <c r="AF42" s="61">
        <v>4</v>
      </c>
      <c r="AG42" s="62">
        <v>4</v>
      </c>
      <c r="AH42" s="99"/>
      <c r="AI42" s="103"/>
      <c r="AJ42" s="104"/>
      <c r="AK42" s="66">
        <f t="shared" si="78"/>
        <v>0</v>
      </c>
      <c r="AL42" s="67">
        <f t="shared" si="79"/>
        <v>0</v>
      </c>
      <c r="AM42" s="67" t="str">
        <f t="shared" si="80"/>
        <v>0.0</v>
      </c>
      <c r="AN42" s="51" t="str">
        <f t="shared" si="81"/>
        <v>F</v>
      </c>
      <c r="AO42" s="60">
        <f t="shared" si="82"/>
        <v>0</v>
      </c>
      <c r="AP42" s="53" t="str">
        <f t="shared" si="83"/>
        <v>0.0</v>
      </c>
      <c r="AQ42" s="63">
        <v>2</v>
      </c>
      <c r="AR42" s="64">
        <v>2</v>
      </c>
      <c r="AS42" s="99"/>
      <c r="AT42" s="103"/>
      <c r="AU42" s="104"/>
      <c r="AV42" s="66">
        <f t="shared" si="84"/>
        <v>0</v>
      </c>
      <c r="AW42" s="67">
        <f t="shared" si="85"/>
        <v>0</v>
      </c>
      <c r="AX42" s="67" t="str">
        <f t="shared" si="86"/>
        <v>0.0</v>
      </c>
      <c r="AY42" s="51" t="str">
        <f t="shared" si="87"/>
        <v>F</v>
      </c>
      <c r="AZ42" s="60">
        <f t="shared" si="88"/>
        <v>0</v>
      </c>
      <c r="BA42" s="53" t="str">
        <f t="shared" si="89"/>
        <v>0.0</v>
      </c>
      <c r="BB42" s="61">
        <v>3</v>
      </c>
      <c r="BC42" s="62">
        <v>3</v>
      </c>
      <c r="BD42" s="99"/>
      <c r="BE42" s="103"/>
      <c r="BF42" s="104"/>
      <c r="BG42" s="66">
        <f t="shared" si="90"/>
        <v>0</v>
      </c>
      <c r="BH42" s="67">
        <f t="shared" si="91"/>
        <v>0</v>
      </c>
      <c r="BI42" s="67" t="str">
        <f t="shared" si="92"/>
        <v>0.0</v>
      </c>
      <c r="BJ42" s="51" t="str">
        <f t="shared" si="93"/>
        <v>F</v>
      </c>
      <c r="BK42" s="60">
        <f t="shared" si="94"/>
        <v>0</v>
      </c>
      <c r="BL42" s="53" t="str">
        <f t="shared" si="95"/>
        <v>0.0</v>
      </c>
      <c r="BM42" s="61">
        <v>3</v>
      </c>
      <c r="BN42" s="62">
        <v>3</v>
      </c>
      <c r="BO42" s="99"/>
      <c r="BP42" s="103"/>
      <c r="BQ42" s="104"/>
      <c r="BR42" s="66">
        <f t="shared" si="96"/>
        <v>0</v>
      </c>
      <c r="BS42" s="67">
        <f t="shared" si="97"/>
        <v>0</v>
      </c>
      <c r="BT42" s="67" t="str">
        <f t="shared" si="98"/>
        <v>0.0</v>
      </c>
      <c r="BU42" s="51" t="str">
        <f t="shared" si="99"/>
        <v>F</v>
      </c>
      <c r="BV42" s="68">
        <f t="shared" si="100"/>
        <v>0</v>
      </c>
      <c r="BW42" s="53" t="str">
        <f t="shared" si="101"/>
        <v>0.0</v>
      </c>
      <c r="BX42" s="61">
        <v>2</v>
      </c>
      <c r="BY42" s="69">
        <v>2</v>
      </c>
      <c r="BZ42" s="99"/>
      <c r="CA42" s="103"/>
      <c r="CB42" s="104"/>
      <c r="CC42" s="105"/>
      <c r="CD42" s="67">
        <f t="shared" si="102"/>
        <v>0</v>
      </c>
      <c r="CE42" s="67" t="str">
        <f t="shared" si="103"/>
        <v>0.0</v>
      </c>
      <c r="CF42" s="51" t="str">
        <f t="shared" si="104"/>
        <v>F</v>
      </c>
      <c r="CG42" s="60">
        <f t="shared" si="105"/>
        <v>0</v>
      </c>
      <c r="CH42" s="53" t="str">
        <f t="shared" si="106"/>
        <v>0.0</v>
      </c>
      <c r="CI42" s="61">
        <v>3</v>
      </c>
      <c r="CJ42" s="62">
        <v>3</v>
      </c>
      <c r="CK42" s="71">
        <f t="shared" si="6"/>
        <v>17</v>
      </c>
      <c r="CL42" s="72">
        <f t="shared" si="0"/>
        <v>0</v>
      </c>
      <c r="CM42" s="73" t="str">
        <f t="shared" si="7"/>
        <v>0.00</v>
      </c>
      <c r="CN42" s="72">
        <f t="shared" si="1"/>
        <v>0</v>
      </c>
      <c r="CO42" s="73" t="str">
        <f t="shared" si="8"/>
        <v>0.00</v>
      </c>
      <c r="CP42" s="7" t="str">
        <f t="shared" si="11"/>
        <v>Cảnh báo KQHT</v>
      </c>
      <c r="CQ42" s="7">
        <f t="shared" si="2"/>
        <v>17</v>
      </c>
      <c r="CR42" s="72">
        <f t="shared" si="3"/>
        <v>0</v>
      </c>
      <c r="CS42" s="74" t="str">
        <f t="shared" si="9"/>
        <v>0.00</v>
      </c>
      <c r="CT42" s="72">
        <f t="shared" si="4"/>
        <v>0</v>
      </c>
      <c r="CU42" s="74" t="str">
        <f t="shared" si="10"/>
        <v>0.00</v>
      </c>
      <c r="CV42" s="7" t="str">
        <f t="shared" si="12"/>
        <v>Cảnh báo KQHT</v>
      </c>
    </row>
    <row r="43" spans="1:100" s="115" customFormat="1" ht="18">
      <c r="A43" s="5"/>
      <c r="B43" s="9"/>
      <c r="C43" s="10"/>
      <c r="D43" s="11"/>
      <c r="E43" s="12"/>
      <c r="F43" s="6"/>
      <c r="G43" s="47"/>
      <c r="H43" s="6"/>
      <c r="I43" s="48"/>
      <c r="J43" s="48"/>
      <c r="K43" s="98"/>
      <c r="L43" s="120"/>
      <c r="M43" s="51" t="str">
        <f t="shared" si="66"/>
        <v>F</v>
      </c>
      <c r="N43" s="52">
        <f t="shared" si="67"/>
        <v>0</v>
      </c>
      <c r="O43" s="53" t="str">
        <f t="shared" si="68"/>
        <v>0.0</v>
      </c>
      <c r="P43" s="54">
        <v>2</v>
      </c>
      <c r="Q43" s="94"/>
      <c r="R43" s="67"/>
      <c r="S43" s="51" t="str">
        <f t="shared" si="69"/>
        <v>F</v>
      </c>
      <c r="T43" s="52">
        <f t="shared" si="70"/>
        <v>0</v>
      </c>
      <c r="U43" s="53" t="str">
        <f t="shared" si="71"/>
        <v>0.0</v>
      </c>
      <c r="V43" s="54">
        <v>3</v>
      </c>
      <c r="W43" s="99"/>
      <c r="X43" s="103"/>
      <c r="Y43" s="104"/>
      <c r="Z43" s="66">
        <f t="shared" si="72"/>
        <v>0</v>
      </c>
      <c r="AA43" s="67">
        <f t="shared" si="73"/>
        <v>0</v>
      </c>
      <c r="AB43" s="67" t="str">
        <f t="shared" si="74"/>
        <v>0.0</v>
      </c>
      <c r="AC43" s="51" t="str">
        <f t="shared" si="75"/>
        <v>F</v>
      </c>
      <c r="AD43" s="60">
        <f t="shared" si="76"/>
        <v>0</v>
      </c>
      <c r="AE43" s="53" t="str">
        <f t="shared" si="77"/>
        <v>0.0</v>
      </c>
      <c r="AF43" s="61">
        <v>4</v>
      </c>
      <c r="AG43" s="62">
        <v>4</v>
      </c>
      <c r="AH43" s="99"/>
      <c r="AI43" s="103"/>
      <c r="AJ43" s="104"/>
      <c r="AK43" s="66">
        <f t="shared" si="78"/>
        <v>0</v>
      </c>
      <c r="AL43" s="67">
        <f t="shared" si="79"/>
        <v>0</v>
      </c>
      <c r="AM43" s="67" t="str">
        <f t="shared" si="80"/>
        <v>0.0</v>
      </c>
      <c r="AN43" s="51" t="str">
        <f t="shared" si="81"/>
        <v>F</v>
      </c>
      <c r="AO43" s="60">
        <f t="shared" si="82"/>
        <v>0</v>
      </c>
      <c r="AP43" s="53" t="str">
        <f t="shared" si="83"/>
        <v>0.0</v>
      </c>
      <c r="AQ43" s="63">
        <v>2</v>
      </c>
      <c r="AR43" s="64">
        <v>2</v>
      </c>
      <c r="AS43" s="99"/>
      <c r="AT43" s="103"/>
      <c r="AU43" s="104"/>
      <c r="AV43" s="66">
        <f t="shared" si="84"/>
        <v>0</v>
      </c>
      <c r="AW43" s="67">
        <f t="shared" si="85"/>
        <v>0</v>
      </c>
      <c r="AX43" s="67" t="str">
        <f t="shared" si="86"/>
        <v>0.0</v>
      </c>
      <c r="AY43" s="51" t="str">
        <f t="shared" si="87"/>
        <v>F</v>
      </c>
      <c r="AZ43" s="60">
        <f t="shared" si="88"/>
        <v>0</v>
      </c>
      <c r="BA43" s="53" t="str">
        <f t="shared" si="89"/>
        <v>0.0</v>
      </c>
      <c r="BB43" s="61">
        <v>3</v>
      </c>
      <c r="BC43" s="62">
        <v>3</v>
      </c>
      <c r="BD43" s="99"/>
      <c r="BE43" s="103"/>
      <c r="BF43" s="104"/>
      <c r="BG43" s="66">
        <f t="shared" si="90"/>
        <v>0</v>
      </c>
      <c r="BH43" s="67">
        <f t="shared" si="91"/>
        <v>0</v>
      </c>
      <c r="BI43" s="67" t="str">
        <f t="shared" si="92"/>
        <v>0.0</v>
      </c>
      <c r="BJ43" s="51" t="str">
        <f t="shared" si="93"/>
        <v>F</v>
      </c>
      <c r="BK43" s="60">
        <f t="shared" si="94"/>
        <v>0</v>
      </c>
      <c r="BL43" s="53" t="str">
        <f t="shared" si="95"/>
        <v>0.0</v>
      </c>
      <c r="BM43" s="61">
        <v>3</v>
      </c>
      <c r="BN43" s="62">
        <v>3</v>
      </c>
      <c r="BO43" s="99"/>
      <c r="BP43" s="103"/>
      <c r="BQ43" s="104"/>
      <c r="BR43" s="66">
        <f t="shared" si="96"/>
        <v>0</v>
      </c>
      <c r="BS43" s="67">
        <f t="shared" si="97"/>
        <v>0</v>
      </c>
      <c r="BT43" s="67" t="str">
        <f t="shared" si="98"/>
        <v>0.0</v>
      </c>
      <c r="BU43" s="51" t="str">
        <f t="shared" si="99"/>
        <v>F</v>
      </c>
      <c r="BV43" s="68">
        <f t="shared" si="100"/>
        <v>0</v>
      </c>
      <c r="BW43" s="53" t="str">
        <f t="shared" si="101"/>
        <v>0.0</v>
      </c>
      <c r="BX43" s="61">
        <v>2</v>
      </c>
      <c r="BY43" s="69">
        <v>2</v>
      </c>
      <c r="BZ43" s="99"/>
      <c r="CA43" s="103"/>
      <c r="CB43" s="104"/>
      <c r="CC43" s="105"/>
      <c r="CD43" s="67">
        <f t="shared" si="102"/>
        <v>0</v>
      </c>
      <c r="CE43" s="67" t="str">
        <f t="shared" si="103"/>
        <v>0.0</v>
      </c>
      <c r="CF43" s="51" t="str">
        <f t="shared" si="104"/>
        <v>F</v>
      </c>
      <c r="CG43" s="60">
        <f t="shared" si="105"/>
        <v>0</v>
      </c>
      <c r="CH43" s="53" t="str">
        <f t="shared" si="106"/>
        <v>0.0</v>
      </c>
      <c r="CI43" s="61">
        <v>3</v>
      </c>
      <c r="CJ43" s="62">
        <v>3</v>
      </c>
      <c r="CK43" s="71">
        <f t="shared" si="6"/>
        <v>17</v>
      </c>
      <c r="CL43" s="72">
        <f t="shared" si="0"/>
        <v>0</v>
      </c>
      <c r="CM43" s="73" t="str">
        <f t="shared" si="7"/>
        <v>0.00</v>
      </c>
      <c r="CN43" s="72">
        <f t="shared" si="1"/>
        <v>0</v>
      </c>
      <c r="CO43" s="73" t="str">
        <f t="shared" si="8"/>
        <v>0.00</v>
      </c>
      <c r="CP43" s="7" t="str">
        <f t="shared" si="11"/>
        <v>Cảnh báo KQHT</v>
      </c>
      <c r="CQ43" s="7">
        <f t="shared" si="2"/>
        <v>17</v>
      </c>
      <c r="CR43" s="72">
        <f t="shared" si="3"/>
        <v>0</v>
      </c>
      <c r="CS43" s="74" t="str">
        <f t="shared" si="9"/>
        <v>0.00</v>
      </c>
      <c r="CT43" s="72">
        <f t="shared" si="4"/>
        <v>0</v>
      </c>
      <c r="CU43" s="74" t="str">
        <f t="shared" si="10"/>
        <v>0.00</v>
      </c>
      <c r="CV43" s="7" t="str">
        <f t="shared" si="12"/>
        <v>Cảnh báo KQHT</v>
      </c>
    </row>
    <row r="44" spans="1:100" s="115" customFormat="1" ht="18">
      <c r="A44" s="5"/>
      <c r="B44" s="9"/>
      <c r="C44" s="10"/>
      <c r="D44" s="11"/>
      <c r="E44" s="12"/>
      <c r="F44" s="6"/>
      <c r="G44" s="47"/>
      <c r="H44" s="6"/>
      <c r="I44" s="48"/>
      <c r="J44" s="48"/>
      <c r="K44" s="98"/>
      <c r="L44" s="120"/>
      <c r="M44" s="51" t="str">
        <f t="shared" si="66"/>
        <v>F</v>
      </c>
      <c r="N44" s="52">
        <f t="shared" si="67"/>
        <v>0</v>
      </c>
      <c r="O44" s="53" t="str">
        <f t="shared" si="68"/>
        <v>0.0</v>
      </c>
      <c r="P44" s="54">
        <v>2</v>
      </c>
      <c r="Q44" s="94"/>
      <c r="R44" s="67"/>
      <c r="S44" s="51" t="str">
        <f t="shared" si="69"/>
        <v>F</v>
      </c>
      <c r="T44" s="52">
        <f t="shared" si="70"/>
        <v>0</v>
      </c>
      <c r="U44" s="53" t="str">
        <f t="shared" si="71"/>
        <v>0.0</v>
      </c>
      <c r="V44" s="54">
        <v>3</v>
      </c>
      <c r="W44" s="99"/>
      <c r="X44" s="103"/>
      <c r="Y44" s="104"/>
      <c r="Z44" s="66">
        <f t="shared" si="72"/>
        <v>0</v>
      </c>
      <c r="AA44" s="67">
        <f t="shared" si="73"/>
        <v>0</v>
      </c>
      <c r="AB44" s="67" t="str">
        <f t="shared" si="74"/>
        <v>0.0</v>
      </c>
      <c r="AC44" s="51" t="str">
        <f t="shared" si="75"/>
        <v>F</v>
      </c>
      <c r="AD44" s="60">
        <f t="shared" si="76"/>
        <v>0</v>
      </c>
      <c r="AE44" s="53" t="str">
        <f t="shared" si="77"/>
        <v>0.0</v>
      </c>
      <c r="AF44" s="61">
        <v>4</v>
      </c>
      <c r="AG44" s="62">
        <v>4</v>
      </c>
      <c r="AH44" s="99"/>
      <c r="AI44" s="103"/>
      <c r="AJ44" s="104"/>
      <c r="AK44" s="66">
        <f t="shared" si="78"/>
        <v>0</v>
      </c>
      <c r="AL44" s="67">
        <f t="shared" si="79"/>
        <v>0</v>
      </c>
      <c r="AM44" s="67" t="str">
        <f t="shared" si="80"/>
        <v>0.0</v>
      </c>
      <c r="AN44" s="51" t="str">
        <f t="shared" si="81"/>
        <v>F</v>
      </c>
      <c r="AO44" s="60">
        <f t="shared" si="82"/>
        <v>0</v>
      </c>
      <c r="AP44" s="53" t="str">
        <f t="shared" si="83"/>
        <v>0.0</v>
      </c>
      <c r="AQ44" s="63">
        <v>2</v>
      </c>
      <c r="AR44" s="64">
        <v>2</v>
      </c>
      <c r="AS44" s="99"/>
      <c r="AT44" s="103"/>
      <c r="AU44" s="104"/>
      <c r="AV44" s="66">
        <f t="shared" si="84"/>
        <v>0</v>
      </c>
      <c r="AW44" s="67">
        <f t="shared" si="85"/>
        <v>0</v>
      </c>
      <c r="AX44" s="67" t="str">
        <f t="shared" si="86"/>
        <v>0.0</v>
      </c>
      <c r="AY44" s="51" t="str">
        <f t="shared" si="87"/>
        <v>F</v>
      </c>
      <c r="AZ44" s="60">
        <f t="shared" si="88"/>
        <v>0</v>
      </c>
      <c r="BA44" s="53" t="str">
        <f t="shared" si="89"/>
        <v>0.0</v>
      </c>
      <c r="BB44" s="61">
        <v>3</v>
      </c>
      <c r="BC44" s="62">
        <v>3</v>
      </c>
      <c r="BD44" s="99"/>
      <c r="BE44" s="103"/>
      <c r="BF44" s="104"/>
      <c r="BG44" s="66">
        <f t="shared" si="90"/>
        <v>0</v>
      </c>
      <c r="BH44" s="67">
        <f t="shared" si="91"/>
        <v>0</v>
      </c>
      <c r="BI44" s="67" t="str">
        <f t="shared" si="92"/>
        <v>0.0</v>
      </c>
      <c r="BJ44" s="51" t="str">
        <f t="shared" si="93"/>
        <v>F</v>
      </c>
      <c r="BK44" s="60">
        <f t="shared" si="94"/>
        <v>0</v>
      </c>
      <c r="BL44" s="53" t="str">
        <f t="shared" si="95"/>
        <v>0.0</v>
      </c>
      <c r="BM44" s="61">
        <v>3</v>
      </c>
      <c r="BN44" s="62">
        <v>3</v>
      </c>
      <c r="BO44" s="99"/>
      <c r="BP44" s="103"/>
      <c r="BQ44" s="104"/>
      <c r="BR44" s="66">
        <f t="shared" si="96"/>
        <v>0</v>
      </c>
      <c r="BS44" s="67">
        <f t="shared" si="97"/>
        <v>0</v>
      </c>
      <c r="BT44" s="67" t="str">
        <f t="shared" si="98"/>
        <v>0.0</v>
      </c>
      <c r="BU44" s="51" t="str">
        <f t="shared" si="99"/>
        <v>F</v>
      </c>
      <c r="BV44" s="68">
        <f t="shared" si="100"/>
        <v>0</v>
      </c>
      <c r="BW44" s="53" t="str">
        <f t="shared" si="101"/>
        <v>0.0</v>
      </c>
      <c r="BX44" s="61">
        <v>2</v>
      </c>
      <c r="BY44" s="69">
        <v>2</v>
      </c>
      <c r="BZ44" s="99"/>
      <c r="CA44" s="103"/>
      <c r="CB44" s="104"/>
      <c r="CC44" s="105"/>
      <c r="CD44" s="67">
        <f t="shared" si="102"/>
        <v>0</v>
      </c>
      <c r="CE44" s="67" t="str">
        <f t="shared" si="103"/>
        <v>0.0</v>
      </c>
      <c r="CF44" s="51" t="str">
        <f t="shared" si="104"/>
        <v>F</v>
      </c>
      <c r="CG44" s="60">
        <f t="shared" si="105"/>
        <v>0</v>
      </c>
      <c r="CH44" s="53" t="str">
        <f t="shared" si="106"/>
        <v>0.0</v>
      </c>
      <c r="CI44" s="61">
        <v>3</v>
      </c>
      <c r="CJ44" s="62">
        <v>3</v>
      </c>
      <c r="CK44" s="71">
        <f t="shared" si="6"/>
        <v>17</v>
      </c>
      <c r="CL44" s="72">
        <f t="shared" si="0"/>
        <v>0</v>
      </c>
      <c r="CM44" s="73" t="str">
        <f t="shared" si="7"/>
        <v>0.00</v>
      </c>
      <c r="CN44" s="72">
        <f t="shared" si="1"/>
        <v>0</v>
      </c>
      <c r="CO44" s="73" t="str">
        <f t="shared" si="8"/>
        <v>0.00</v>
      </c>
      <c r="CP44" s="7" t="str">
        <f t="shared" si="11"/>
        <v>Cảnh báo KQHT</v>
      </c>
      <c r="CQ44" s="7">
        <f t="shared" si="2"/>
        <v>17</v>
      </c>
      <c r="CR44" s="72">
        <f t="shared" si="3"/>
        <v>0</v>
      </c>
      <c r="CS44" s="74" t="str">
        <f t="shared" si="9"/>
        <v>0.00</v>
      </c>
      <c r="CT44" s="72">
        <f t="shared" si="4"/>
        <v>0</v>
      </c>
      <c r="CU44" s="74" t="str">
        <f t="shared" si="10"/>
        <v>0.00</v>
      </c>
      <c r="CV44" s="7" t="str">
        <f t="shared" si="12"/>
        <v>Cảnh báo KQHT</v>
      </c>
    </row>
    <row r="45" spans="1:100" s="115" customFormat="1" ht="18">
      <c r="A45" s="5"/>
      <c r="B45" s="9"/>
      <c r="C45" s="10"/>
      <c r="D45" s="11"/>
      <c r="E45" s="12"/>
      <c r="F45" s="6"/>
      <c r="G45" s="47"/>
      <c r="H45" s="6"/>
      <c r="I45" s="48"/>
      <c r="J45" s="48"/>
      <c r="K45" s="98"/>
      <c r="L45" s="120"/>
      <c r="M45" s="51" t="str">
        <f t="shared" si="66"/>
        <v>F</v>
      </c>
      <c r="N45" s="52">
        <f t="shared" si="67"/>
        <v>0</v>
      </c>
      <c r="O45" s="53" t="str">
        <f t="shared" si="68"/>
        <v>0.0</v>
      </c>
      <c r="P45" s="54">
        <v>2</v>
      </c>
      <c r="Q45" s="94"/>
      <c r="R45" s="67"/>
      <c r="S45" s="51" t="str">
        <f t="shared" si="69"/>
        <v>F</v>
      </c>
      <c r="T45" s="52">
        <f t="shared" si="70"/>
        <v>0</v>
      </c>
      <c r="U45" s="53" t="str">
        <f t="shared" si="71"/>
        <v>0.0</v>
      </c>
      <c r="V45" s="54">
        <v>3</v>
      </c>
      <c r="W45" s="99"/>
      <c r="X45" s="103"/>
      <c r="Y45" s="104"/>
      <c r="Z45" s="66">
        <f t="shared" si="72"/>
        <v>0</v>
      </c>
      <c r="AA45" s="67">
        <f t="shared" si="73"/>
        <v>0</v>
      </c>
      <c r="AB45" s="67" t="str">
        <f t="shared" si="74"/>
        <v>0.0</v>
      </c>
      <c r="AC45" s="51" t="str">
        <f t="shared" si="75"/>
        <v>F</v>
      </c>
      <c r="AD45" s="60">
        <f t="shared" si="76"/>
        <v>0</v>
      </c>
      <c r="AE45" s="53" t="str">
        <f t="shared" si="77"/>
        <v>0.0</v>
      </c>
      <c r="AF45" s="61">
        <v>4</v>
      </c>
      <c r="AG45" s="62">
        <v>4</v>
      </c>
      <c r="AH45" s="99"/>
      <c r="AI45" s="103"/>
      <c r="AJ45" s="104"/>
      <c r="AK45" s="66">
        <f t="shared" si="78"/>
        <v>0</v>
      </c>
      <c r="AL45" s="67">
        <f t="shared" si="79"/>
        <v>0</v>
      </c>
      <c r="AM45" s="67" t="str">
        <f t="shared" si="80"/>
        <v>0.0</v>
      </c>
      <c r="AN45" s="51" t="str">
        <f t="shared" si="81"/>
        <v>F</v>
      </c>
      <c r="AO45" s="60">
        <f t="shared" si="82"/>
        <v>0</v>
      </c>
      <c r="AP45" s="53" t="str">
        <f t="shared" si="83"/>
        <v>0.0</v>
      </c>
      <c r="AQ45" s="63">
        <v>2</v>
      </c>
      <c r="AR45" s="64">
        <v>2</v>
      </c>
      <c r="AS45" s="99"/>
      <c r="AT45" s="103"/>
      <c r="AU45" s="104"/>
      <c r="AV45" s="66">
        <f t="shared" si="84"/>
        <v>0</v>
      </c>
      <c r="AW45" s="67">
        <f t="shared" si="85"/>
        <v>0</v>
      </c>
      <c r="AX45" s="67" t="str">
        <f t="shared" si="86"/>
        <v>0.0</v>
      </c>
      <c r="AY45" s="51" t="str">
        <f t="shared" si="87"/>
        <v>F</v>
      </c>
      <c r="AZ45" s="60">
        <f t="shared" si="88"/>
        <v>0</v>
      </c>
      <c r="BA45" s="53" t="str">
        <f t="shared" si="89"/>
        <v>0.0</v>
      </c>
      <c r="BB45" s="61">
        <v>3</v>
      </c>
      <c r="BC45" s="62">
        <v>3</v>
      </c>
      <c r="BD45" s="99"/>
      <c r="BE45" s="103"/>
      <c r="BF45" s="104"/>
      <c r="BG45" s="66">
        <f t="shared" si="90"/>
        <v>0</v>
      </c>
      <c r="BH45" s="67">
        <f t="shared" si="91"/>
        <v>0</v>
      </c>
      <c r="BI45" s="67" t="str">
        <f t="shared" si="92"/>
        <v>0.0</v>
      </c>
      <c r="BJ45" s="51" t="str">
        <f t="shared" si="93"/>
        <v>F</v>
      </c>
      <c r="BK45" s="60">
        <f t="shared" si="94"/>
        <v>0</v>
      </c>
      <c r="BL45" s="53" t="str">
        <f t="shared" si="95"/>
        <v>0.0</v>
      </c>
      <c r="BM45" s="61">
        <v>3</v>
      </c>
      <c r="BN45" s="62">
        <v>3</v>
      </c>
      <c r="BO45" s="99"/>
      <c r="BP45" s="103"/>
      <c r="BQ45" s="104"/>
      <c r="BR45" s="66">
        <f t="shared" si="96"/>
        <v>0</v>
      </c>
      <c r="BS45" s="67">
        <f t="shared" si="97"/>
        <v>0</v>
      </c>
      <c r="BT45" s="67" t="str">
        <f t="shared" si="98"/>
        <v>0.0</v>
      </c>
      <c r="BU45" s="51" t="str">
        <f t="shared" si="99"/>
        <v>F</v>
      </c>
      <c r="BV45" s="68">
        <f t="shared" si="100"/>
        <v>0</v>
      </c>
      <c r="BW45" s="53" t="str">
        <f t="shared" si="101"/>
        <v>0.0</v>
      </c>
      <c r="BX45" s="61">
        <v>2</v>
      </c>
      <c r="BY45" s="69">
        <v>2</v>
      </c>
      <c r="BZ45" s="99"/>
      <c r="CA45" s="103"/>
      <c r="CB45" s="104"/>
      <c r="CC45" s="105"/>
      <c r="CD45" s="67">
        <f t="shared" si="102"/>
        <v>0</v>
      </c>
      <c r="CE45" s="67" t="str">
        <f t="shared" si="103"/>
        <v>0.0</v>
      </c>
      <c r="CF45" s="51" t="str">
        <f t="shared" si="104"/>
        <v>F</v>
      </c>
      <c r="CG45" s="60">
        <f t="shared" si="105"/>
        <v>0</v>
      </c>
      <c r="CH45" s="53" t="str">
        <f t="shared" si="106"/>
        <v>0.0</v>
      </c>
      <c r="CI45" s="61">
        <v>3</v>
      </c>
      <c r="CJ45" s="62">
        <v>3</v>
      </c>
      <c r="CK45" s="71">
        <f t="shared" si="6"/>
        <v>17</v>
      </c>
      <c r="CL45" s="72">
        <f t="shared" si="0"/>
        <v>0</v>
      </c>
      <c r="CM45" s="73" t="str">
        <f t="shared" si="7"/>
        <v>0.00</v>
      </c>
      <c r="CN45" s="72">
        <f t="shared" si="1"/>
        <v>0</v>
      </c>
      <c r="CO45" s="73" t="str">
        <f t="shared" si="8"/>
        <v>0.00</v>
      </c>
      <c r="CP45" s="7" t="str">
        <f t="shared" si="11"/>
        <v>Cảnh báo KQHT</v>
      </c>
      <c r="CQ45" s="7">
        <f t="shared" si="2"/>
        <v>17</v>
      </c>
      <c r="CR45" s="72">
        <f t="shared" si="3"/>
        <v>0</v>
      </c>
      <c r="CS45" s="74" t="str">
        <f t="shared" si="9"/>
        <v>0.00</v>
      </c>
      <c r="CT45" s="72">
        <f t="shared" si="4"/>
        <v>0</v>
      </c>
      <c r="CU45" s="74" t="str">
        <f t="shared" si="10"/>
        <v>0.00</v>
      </c>
      <c r="CV45" s="7" t="str">
        <f t="shared" si="12"/>
        <v>Cảnh báo KQHT</v>
      </c>
    </row>
    <row r="46" spans="1:100" s="115" customFormat="1" ht="18">
      <c r="A46" s="5"/>
      <c r="G46" s="47"/>
      <c r="H46" s="6"/>
      <c r="I46" s="48"/>
      <c r="J46" s="48"/>
      <c r="K46" s="98"/>
      <c r="L46" s="120"/>
      <c r="M46" s="51" t="str">
        <f t="shared" si="66"/>
        <v>F</v>
      </c>
      <c r="N46" s="52">
        <f t="shared" si="67"/>
        <v>0</v>
      </c>
      <c r="O46" s="53" t="str">
        <f t="shared" si="68"/>
        <v>0.0</v>
      </c>
      <c r="P46" s="54">
        <v>2</v>
      </c>
      <c r="Q46" s="94"/>
      <c r="R46" s="67"/>
      <c r="S46" s="51" t="str">
        <f t="shared" si="69"/>
        <v>F</v>
      </c>
      <c r="T46" s="52">
        <f t="shared" si="70"/>
        <v>0</v>
      </c>
      <c r="U46" s="53" t="str">
        <f t="shared" si="71"/>
        <v>0.0</v>
      </c>
      <c r="V46" s="54">
        <v>3</v>
      </c>
      <c r="W46" s="99"/>
      <c r="X46" s="103"/>
      <c r="Y46" s="104"/>
      <c r="Z46" s="66">
        <f t="shared" si="72"/>
        <v>0</v>
      </c>
      <c r="AA46" s="67">
        <f t="shared" si="73"/>
        <v>0</v>
      </c>
      <c r="AB46" s="67" t="str">
        <f t="shared" si="74"/>
        <v>0.0</v>
      </c>
      <c r="AC46" s="51" t="str">
        <f t="shared" si="75"/>
        <v>F</v>
      </c>
      <c r="AD46" s="60">
        <f t="shared" si="76"/>
        <v>0</v>
      </c>
      <c r="AE46" s="53" t="str">
        <f t="shared" si="77"/>
        <v>0.0</v>
      </c>
      <c r="AF46" s="61">
        <v>4</v>
      </c>
      <c r="AG46" s="62">
        <v>4</v>
      </c>
      <c r="AH46" s="99"/>
      <c r="AI46" s="103"/>
      <c r="AJ46" s="104"/>
      <c r="AK46" s="66">
        <f t="shared" si="78"/>
        <v>0</v>
      </c>
      <c r="AL46" s="67">
        <f t="shared" si="79"/>
        <v>0</v>
      </c>
      <c r="AM46" s="67" t="str">
        <f t="shared" si="80"/>
        <v>0.0</v>
      </c>
      <c r="AN46" s="51" t="str">
        <f t="shared" si="81"/>
        <v>F</v>
      </c>
      <c r="AO46" s="60">
        <f t="shared" si="82"/>
        <v>0</v>
      </c>
      <c r="AP46" s="53" t="str">
        <f t="shared" si="83"/>
        <v>0.0</v>
      </c>
      <c r="AQ46" s="63">
        <v>2</v>
      </c>
      <c r="AR46" s="64">
        <v>2</v>
      </c>
      <c r="AS46" s="99"/>
      <c r="AT46" s="103"/>
      <c r="AU46" s="104"/>
      <c r="AV46" s="66">
        <f t="shared" si="84"/>
        <v>0</v>
      </c>
      <c r="AW46" s="67">
        <f t="shared" si="85"/>
        <v>0</v>
      </c>
      <c r="AX46" s="67" t="str">
        <f t="shared" si="86"/>
        <v>0.0</v>
      </c>
      <c r="AY46" s="51" t="str">
        <f t="shared" si="87"/>
        <v>F</v>
      </c>
      <c r="AZ46" s="60">
        <f t="shared" si="88"/>
        <v>0</v>
      </c>
      <c r="BA46" s="53" t="str">
        <f t="shared" si="89"/>
        <v>0.0</v>
      </c>
      <c r="BB46" s="61">
        <v>3</v>
      </c>
      <c r="BC46" s="62">
        <v>3</v>
      </c>
      <c r="BD46" s="99"/>
      <c r="BE46" s="103"/>
      <c r="BF46" s="104"/>
      <c r="BG46" s="66">
        <f t="shared" si="90"/>
        <v>0</v>
      </c>
      <c r="BH46" s="67">
        <f t="shared" si="91"/>
        <v>0</v>
      </c>
      <c r="BI46" s="67" t="str">
        <f t="shared" si="92"/>
        <v>0.0</v>
      </c>
      <c r="BJ46" s="51" t="str">
        <f t="shared" si="93"/>
        <v>F</v>
      </c>
      <c r="BK46" s="60">
        <f t="shared" si="94"/>
        <v>0</v>
      </c>
      <c r="BL46" s="53" t="str">
        <f t="shared" si="95"/>
        <v>0.0</v>
      </c>
      <c r="BM46" s="61">
        <v>3</v>
      </c>
      <c r="BN46" s="62">
        <v>3</v>
      </c>
      <c r="BO46" s="99"/>
      <c r="BP46" s="103"/>
      <c r="BQ46" s="104"/>
      <c r="BR46" s="66">
        <f t="shared" si="96"/>
        <v>0</v>
      </c>
      <c r="BS46" s="67">
        <f t="shared" si="97"/>
        <v>0</v>
      </c>
      <c r="BT46" s="67" t="str">
        <f t="shared" si="98"/>
        <v>0.0</v>
      </c>
      <c r="BU46" s="51" t="str">
        <f t="shared" si="99"/>
        <v>F</v>
      </c>
      <c r="BV46" s="68">
        <f t="shared" si="100"/>
        <v>0</v>
      </c>
      <c r="BW46" s="53" t="str">
        <f t="shared" si="101"/>
        <v>0.0</v>
      </c>
      <c r="BX46" s="61">
        <v>2</v>
      </c>
      <c r="BY46" s="69">
        <v>2</v>
      </c>
      <c r="BZ46" s="99"/>
      <c r="CA46" s="103"/>
      <c r="CB46" s="104"/>
      <c r="CC46" s="105"/>
      <c r="CD46" s="67">
        <f t="shared" si="102"/>
        <v>0</v>
      </c>
      <c r="CE46" s="67" t="str">
        <f t="shared" si="103"/>
        <v>0.0</v>
      </c>
      <c r="CF46" s="51" t="str">
        <f t="shared" si="104"/>
        <v>F</v>
      </c>
      <c r="CG46" s="60">
        <f t="shared" si="105"/>
        <v>0</v>
      </c>
      <c r="CH46" s="53" t="str">
        <f t="shared" si="106"/>
        <v>0.0</v>
      </c>
      <c r="CI46" s="61">
        <v>3</v>
      </c>
      <c r="CJ46" s="62">
        <v>3</v>
      </c>
      <c r="CK46" s="71">
        <f t="shared" si="6"/>
        <v>17</v>
      </c>
      <c r="CL46" s="72">
        <f t="shared" si="0"/>
        <v>0</v>
      </c>
      <c r="CM46" s="73" t="str">
        <f t="shared" si="7"/>
        <v>0.00</v>
      </c>
      <c r="CN46" s="72">
        <f t="shared" si="1"/>
        <v>0</v>
      </c>
      <c r="CO46" s="73" t="str">
        <f t="shared" si="8"/>
        <v>0.00</v>
      </c>
      <c r="CP46" s="7" t="str">
        <f t="shared" si="11"/>
        <v>Cảnh báo KQHT</v>
      </c>
      <c r="CQ46" s="7">
        <f t="shared" si="2"/>
        <v>17</v>
      </c>
      <c r="CR46" s="72">
        <f t="shared" si="3"/>
        <v>0</v>
      </c>
      <c r="CS46" s="74" t="str">
        <f t="shared" si="9"/>
        <v>0.00</v>
      </c>
      <c r="CT46" s="72">
        <f t="shared" si="4"/>
        <v>0</v>
      </c>
      <c r="CU46" s="74" t="str">
        <f t="shared" si="10"/>
        <v>0.00</v>
      </c>
      <c r="CV46" s="7" t="str">
        <f t="shared" si="12"/>
        <v>Cảnh báo KQHT</v>
      </c>
    </row>
    <row r="47" spans="1:100" s="115" customFormat="1">
      <c r="CM47" s="93"/>
    </row>
    <row r="48" spans="1:100" s="115" customFormat="1"/>
    <row r="49" spans="95:99" s="115" customFormat="1"/>
    <row r="50" spans="95:99" s="115" customFormat="1"/>
    <row r="51" spans="95:99" s="115" customFormat="1"/>
    <row r="52" spans="95:99" s="115" customFormat="1">
      <c r="CQ52" s="117"/>
      <c r="CR52" s="117"/>
      <c r="CS52" s="117"/>
      <c r="CT52" s="117"/>
      <c r="CU52" s="117"/>
    </row>
    <row r="53" spans="95:99" s="115" customFormat="1">
      <c r="CQ53" s="117"/>
      <c r="CR53" s="117"/>
      <c r="CS53" s="117"/>
      <c r="CT53" s="117"/>
      <c r="CU53" s="117"/>
    </row>
    <row r="54" spans="95:99" s="115" customFormat="1">
      <c r="CQ54" s="117"/>
      <c r="CR54" s="117"/>
      <c r="CS54" s="117"/>
      <c r="CT54" s="117"/>
      <c r="CU54" s="117"/>
    </row>
    <row r="55" spans="95:99" s="115" customFormat="1">
      <c r="CQ55" s="117"/>
      <c r="CR55" s="117"/>
      <c r="CS55" s="117"/>
      <c r="CT55" s="117"/>
      <c r="CU55" s="117"/>
    </row>
    <row r="56" spans="95:99" s="115" customFormat="1">
      <c r="CQ56" s="117"/>
      <c r="CR56" s="117"/>
      <c r="CS56" s="117"/>
      <c r="CT56" s="117"/>
      <c r="CU56" s="117"/>
    </row>
    <row r="57" spans="95:99" s="115" customFormat="1">
      <c r="CQ57" s="117"/>
      <c r="CR57" s="117"/>
      <c r="CS57" s="117"/>
      <c r="CT57" s="117"/>
      <c r="CU57" s="117"/>
    </row>
    <row r="58" spans="95:99" s="115" customFormat="1">
      <c r="CQ58" s="117"/>
      <c r="CR58" s="117"/>
      <c r="CS58" s="117"/>
      <c r="CT58" s="117"/>
      <c r="CU58" s="117"/>
    </row>
    <row r="59" spans="95:99" s="115" customFormat="1">
      <c r="CQ59" s="117"/>
      <c r="CR59" s="117"/>
      <c r="CS59" s="117"/>
      <c r="CT59" s="117"/>
      <c r="CU59" s="117"/>
    </row>
    <row r="60" spans="95:99" s="115" customFormat="1">
      <c r="CQ60" s="117"/>
      <c r="CR60" s="117"/>
      <c r="CS60" s="117"/>
      <c r="CT60" s="117"/>
      <c r="CU60" s="117"/>
    </row>
    <row r="61" spans="95:99" s="115" customFormat="1">
      <c r="CQ61" s="117"/>
      <c r="CR61" s="117"/>
      <c r="CS61" s="117"/>
      <c r="CT61" s="117"/>
      <c r="CU61" s="117"/>
    </row>
    <row r="62" spans="95:99" s="115" customFormat="1">
      <c r="CQ62" s="117"/>
      <c r="CR62" s="117"/>
      <c r="CS62" s="117"/>
      <c r="CT62" s="117"/>
      <c r="CU62" s="117"/>
    </row>
    <row r="63" spans="95:99" s="115" customFormat="1">
      <c r="CQ63" s="117"/>
      <c r="CR63" s="117"/>
      <c r="CS63" s="117"/>
      <c r="CT63" s="117"/>
      <c r="CU63" s="117"/>
    </row>
    <row r="64" spans="95:99" s="119" customFormat="1">
      <c r="CQ64" s="118"/>
      <c r="CR64" s="118"/>
      <c r="CS64" s="118"/>
      <c r="CT64" s="118"/>
      <c r="CU64" s="118"/>
    </row>
  </sheetData>
  <conditionalFormatting sqref="U1 O1 M1:N46 S1:T46">
    <cfRule type="cellIs" dxfId="56" priority="76" stopIfTrue="1" operator="lessThan">
      <formula>4.95</formula>
    </cfRule>
    <cfRule type="cellIs" dxfId="55" priority="77" stopIfTrue="1" operator="lessThan">
      <formula>4.95</formula>
    </cfRule>
    <cfRule type="cellIs" dxfId="54" priority="78" stopIfTrue="1" operator="lessThan">
      <formula>4.95</formula>
    </cfRule>
  </conditionalFormatting>
  <conditionalFormatting sqref="K1:L46 Q1:U46">
    <cfRule type="cellIs" dxfId="53" priority="75" stopIfTrue="1" operator="lessThan">
      <formula>4.95</formula>
    </cfRule>
  </conditionalFormatting>
  <conditionalFormatting sqref="AW1:AZ1 BH1:BK1 CD1:CG1 BS1:BV1 AL1:AO1 S1:U1 AA1:AD1 M1:O1 AW2:AX46 BH2:BI46 BS2:BT46 CD2:CE46 L2:L46 R2:R46 AA2:AB46 AL2:AM46">
    <cfRule type="cellIs" dxfId="52" priority="74" operator="lessThan">
      <formula>3.95</formula>
    </cfRule>
  </conditionalFormatting>
  <conditionalFormatting sqref="BV1:BV46">
    <cfRule type="cellIs" dxfId="51" priority="73" operator="greaterThan">
      <formula>0</formula>
    </cfRule>
  </conditionalFormatting>
  <conditionalFormatting sqref="AO1:AO46 AD1:AD1048576 AZ1:AZ1048576 BK1:BK1048576 CG1:CG1048576 BV1:BV1048576">
    <cfRule type="cellIs" dxfId="50" priority="72" operator="lessThan">
      <formula>1</formula>
    </cfRule>
  </conditionalFormatting>
  <conditionalFormatting sqref="L2:L46 R2:R46 AL1:AM46 AA1:AB1048576 AW1:AX1048576 BH1:BI1048576 BS1:BT1048576 CD1:CE1048576">
    <cfRule type="cellIs" dxfId="49" priority="71" operator="lessThan">
      <formula>4</formula>
    </cfRule>
  </conditionalFormatting>
  <conditionalFormatting sqref="L2:L53 R2:R53 CE2:CE53 AX2:AX53 BT2:BT53 AB2:AB53 AM2:AM53 BI2:BI53">
    <cfRule type="cellIs" dxfId="48" priority="70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N83"/>
  <sheetViews>
    <sheetView workbookViewId="0">
      <pane xSplit="5" ySplit="1" topLeftCell="LU2" activePane="bottomRight" state="frozen"/>
      <selection activeCell="EV36" sqref="EV36:EX36"/>
      <selection pane="topRight" activeCell="EV36" sqref="EV36:EX36"/>
      <selection pane="bottomLeft" activeCell="EV36" sqref="EV36:EX36"/>
      <selection pane="bottomRight" activeCell="MO1" sqref="MO1:OD1048576"/>
    </sheetView>
  </sheetViews>
  <sheetFormatPr defaultRowHeight="17.25"/>
  <cols>
    <col min="1" max="1" width="7.5703125" style="4" customWidth="1"/>
    <col min="2" max="2" width="10.28515625" style="4" customWidth="1"/>
    <col min="3" max="3" width="14.85546875" style="4" customWidth="1"/>
    <col min="4" max="4" width="23.28515625" style="4" customWidth="1"/>
    <col min="5" max="5" width="14.85546875" style="4" customWidth="1"/>
    <col min="6" max="6" width="10.7109375" style="4" customWidth="1"/>
    <col min="7" max="7" width="14.28515625" style="4" customWidth="1"/>
    <col min="8" max="8" width="9.85546875" style="4" customWidth="1"/>
    <col min="9" max="9" width="29.42578125" style="4" customWidth="1"/>
    <col min="10" max="10" width="18.140625" style="4" customWidth="1"/>
    <col min="11" max="12" width="5.7109375" style="4" customWidth="1"/>
    <col min="13" max="13" width="5" style="4" customWidth="1"/>
    <col min="14" max="14" width="6" style="4" customWidth="1"/>
    <col min="15" max="15" width="5.7109375" style="4" customWidth="1"/>
    <col min="16" max="17" width="5.140625" style="4" customWidth="1"/>
    <col min="18" max="18" width="5.140625" style="136" customWidth="1"/>
    <col min="19" max="19" width="4.85546875" style="4" customWidth="1"/>
    <col min="20" max="20" width="5.5703125" style="4" customWidth="1"/>
    <col min="21" max="21" width="6.42578125" style="4" customWidth="1"/>
    <col min="22" max="22" width="5.140625" style="4" customWidth="1"/>
    <col min="23" max="33" width="5.85546875" style="4" customWidth="1"/>
    <col min="34" max="44" width="5.140625" style="4" customWidth="1"/>
    <col min="45" max="55" width="5.85546875" style="4" customWidth="1"/>
    <col min="56" max="88" width="5.42578125" style="4" customWidth="1"/>
    <col min="89" max="89" width="5.28515625" style="4" customWidth="1"/>
    <col min="90" max="91" width="7.7109375" style="4" customWidth="1"/>
    <col min="92" max="92" width="6.7109375" style="4" customWidth="1"/>
    <col min="93" max="93" width="5.28515625" style="4" customWidth="1"/>
    <col min="94" max="94" width="21.42578125" style="4" customWidth="1"/>
    <col min="95" max="95" width="4.85546875" style="90" customWidth="1"/>
    <col min="96" max="98" width="5.7109375" style="90" customWidth="1"/>
    <col min="99" max="99" width="5.28515625" style="90" customWidth="1"/>
    <col min="100" max="100" width="22.28515625" style="4" customWidth="1"/>
    <col min="101" max="129" width="6.140625" style="4" customWidth="1"/>
    <col min="130" max="140" width="4.28515625" style="4" customWidth="1"/>
    <col min="141" max="151" width="5.7109375" style="4" customWidth="1"/>
    <col min="152" max="162" width="4.42578125" style="4" customWidth="1"/>
    <col min="163" max="173" width="4.7109375" style="4" customWidth="1"/>
    <col min="174" max="184" width="4.28515625" style="4" customWidth="1"/>
    <col min="185" max="195" width="5.42578125" style="4" customWidth="1"/>
    <col min="196" max="199" width="7.7109375" style="4" customWidth="1"/>
    <col min="200" max="201" width="17.7109375" style="4" customWidth="1"/>
    <col min="202" max="209" width="7.7109375" style="4" customWidth="1"/>
    <col min="210" max="210" width="9.140625" style="4" customWidth="1"/>
    <col min="211" max="221" width="6.140625" style="4" customWidth="1"/>
    <col min="222" max="240" width="4.5703125" style="4" customWidth="1"/>
    <col min="241" max="251" width="4.42578125" style="4" customWidth="1"/>
    <col min="252" max="273" width="4.85546875" style="4" customWidth="1"/>
    <col min="274" max="284" width="5.5703125" style="4" customWidth="1"/>
    <col min="285" max="347" width="5.140625" style="4" customWidth="1"/>
    <col min="348" max="351" width="7.28515625" style="4" customWidth="1"/>
    <col min="352" max="352" width="17" style="4" customWidth="1"/>
    <col min="353" max="16384" width="9.140625" style="4"/>
  </cols>
  <sheetData>
    <row r="1" spans="1:352" s="197" customFormat="1" ht="171.75" customHeight="1">
      <c r="A1" s="170" t="s">
        <v>0</v>
      </c>
      <c r="B1" s="170" t="s">
        <v>2</v>
      </c>
      <c r="C1" s="170" t="s">
        <v>1</v>
      </c>
      <c r="D1" s="220" t="s">
        <v>3</v>
      </c>
      <c r="E1" s="221" t="s">
        <v>4</v>
      </c>
      <c r="F1" s="170" t="s">
        <v>5</v>
      </c>
      <c r="G1" s="170" t="s">
        <v>6</v>
      </c>
      <c r="H1" s="170" t="s">
        <v>8</v>
      </c>
      <c r="I1" s="170" t="s">
        <v>16</v>
      </c>
      <c r="J1" s="170" t="s">
        <v>7</v>
      </c>
      <c r="K1" s="171" t="s">
        <v>17</v>
      </c>
      <c r="L1" s="171" t="s">
        <v>18</v>
      </c>
      <c r="M1" s="172" t="s">
        <v>19</v>
      </c>
      <c r="N1" s="173" t="s">
        <v>20</v>
      </c>
      <c r="O1" s="173" t="s">
        <v>21</v>
      </c>
      <c r="P1" s="27" t="s">
        <v>22</v>
      </c>
      <c r="Q1" s="171" t="s">
        <v>23</v>
      </c>
      <c r="R1" s="174" t="s">
        <v>24</v>
      </c>
      <c r="S1" s="172" t="s">
        <v>25</v>
      </c>
      <c r="T1" s="173" t="s">
        <v>26</v>
      </c>
      <c r="U1" s="173" t="s">
        <v>27</v>
      </c>
      <c r="V1" s="27" t="s">
        <v>28</v>
      </c>
      <c r="W1" s="175" t="s">
        <v>29</v>
      </c>
      <c r="X1" s="175" t="s">
        <v>30</v>
      </c>
      <c r="Y1" s="175" t="s">
        <v>31</v>
      </c>
      <c r="Z1" s="176" t="s">
        <v>32</v>
      </c>
      <c r="AA1" s="177" t="s">
        <v>33</v>
      </c>
      <c r="AB1" s="178" t="s">
        <v>34</v>
      </c>
      <c r="AC1" s="172" t="s">
        <v>35</v>
      </c>
      <c r="AD1" s="173" t="s">
        <v>36</v>
      </c>
      <c r="AE1" s="179" t="s">
        <v>37</v>
      </c>
      <c r="AF1" s="27" t="s">
        <v>38</v>
      </c>
      <c r="AG1" s="180" t="s">
        <v>39</v>
      </c>
      <c r="AH1" s="175" t="s">
        <v>29</v>
      </c>
      <c r="AI1" s="175" t="s">
        <v>40</v>
      </c>
      <c r="AJ1" s="175" t="s">
        <v>41</v>
      </c>
      <c r="AK1" s="176" t="s">
        <v>42</v>
      </c>
      <c r="AL1" s="177" t="s">
        <v>43</v>
      </c>
      <c r="AM1" s="178" t="s">
        <v>44</v>
      </c>
      <c r="AN1" s="172" t="s">
        <v>45</v>
      </c>
      <c r="AO1" s="173" t="s">
        <v>46</v>
      </c>
      <c r="AP1" s="181" t="s">
        <v>47</v>
      </c>
      <c r="AQ1" s="27" t="s">
        <v>48</v>
      </c>
      <c r="AR1" s="182" t="s">
        <v>49</v>
      </c>
      <c r="AS1" s="175" t="s">
        <v>29</v>
      </c>
      <c r="AT1" s="175" t="s">
        <v>495</v>
      </c>
      <c r="AU1" s="175" t="s">
        <v>496</v>
      </c>
      <c r="AV1" s="176" t="s">
        <v>502</v>
      </c>
      <c r="AW1" s="177" t="s">
        <v>245</v>
      </c>
      <c r="AX1" s="178" t="s">
        <v>246</v>
      </c>
      <c r="AY1" s="172" t="s">
        <v>247</v>
      </c>
      <c r="AZ1" s="173" t="s">
        <v>248</v>
      </c>
      <c r="BA1" s="179" t="s">
        <v>249</v>
      </c>
      <c r="BB1" s="27" t="s">
        <v>250</v>
      </c>
      <c r="BC1" s="182" t="s">
        <v>251</v>
      </c>
      <c r="BD1" s="175" t="s">
        <v>29</v>
      </c>
      <c r="BE1" s="175" t="s">
        <v>60</v>
      </c>
      <c r="BF1" s="175" t="s">
        <v>61</v>
      </c>
      <c r="BG1" s="176" t="s">
        <v>62</v>
      </c>
      <c r="BH1" s="177" t="s">
        <v>63</v>
      </c>
      <c r="BI1" s="178" t="s">
        <v>64</v>
      </c>
      <c r="BJ1" s="172" t="s">
        <v>65</v>
      </c>
      <c r="BK1" s="173" t="s">
        <v>66</v>
      </c>
      <c r="BL1" s="179" t="s">
        <v>67</v>
      </c>
      <c r="BM1" s="27" t="s">
        <v>68</v>
      </c>
      <c r="BN1" s="182" t="s">
        <v>69</v>
      </c>
      <c r="BO1" s="175" t="s">
        <v>29</v>
      </c>
      <c r="BP1" s="175" t="s">
        <v>70</v>
      </c>
      <c r="BQ1" s="175" t="s">
        <v>71</v>
      </c>
      <c r="BR1" s="176" t="s">
        <v>72</v>
      </c>
      <c r="BS1" s="177" t="s">
        <v>73</v>
      </c>
      <c r="BT1" s="178" t="s">
        <v>74</v>
      </c>
      <c r="BU1" s="172" t="s">
        <v>75</v>
      </c>
      <c r="BV1" s="173" t="s">
        <v>76</v>
      </c>
      <c r="BW1" s="181" t="s">
        <v>77</v>
      </c>
      <c r="BX1" s="27" t="s">
        <v>78</v>
      </c>
      <c r="BY1" s="182" t="s">
        <v>79</v>
      </c>
      <c r="BZ1" s="175" t="s">
        <v>29</v>
      </c>
      <c r="CA1" s="175" t="s">
        <v>80</v>
      </c>
      <c r="CB1" s="175" t="s">
        <v>81</v>
      </c>
      <c r="CC1" s="176" t="s">
        <v>82</v>
      </c>
      <c r="CD1" s="177" t="s">
        <v>83</v>
      </c>
      <c r="CE1" s="178" t="s">
        <v>84</v>
      </c>
      <c r="CF1" s="172" t="s">
        <v>85</v>
      </c>
      <c r="CG1" s="173" t="s">
        <v>86</v>
      </c>
      <c r="CH1" s="179" t="s">
        <v>87</v>
      </c>
      <c r="CI1" s="27" t="s">
        <v>88</v>
      </c>
      <c r="CJ1" s="182" t="s">
        <v>89</v>
      </c>
      <c r="CK1" s="183" t="s">
        <v>90</v>
      </c>
      <c r="CL1" s="184" t="s">
        <v>91</v>
      </c>
      <c r="CM1" s="184" t="s">
        <v>92</v>
      </c>
      <c r="CN1" s="184" t="s">
        <v>93</v>
      </c>
      <c r="CO1" s="179" t="s">
        <v>94</v>
      </c>
      <c r="CP1" s="185" t="s">
        <v>95</v>
      </c>
      <c r="CQ1" s="186" t="s">
        <v>96</v>
      </c>
      <c r="CR1" s="186" t="s">
        <v>97</v>
      </c>
      <c r="CS1" s="186" t="s">
        <v>98</v>
      </c>
      <c r="CT1" s="186" t="s">
        <v>99</v>
      </c>
      <c r="CU1" s="186" t="s">
        <v>100</v>
      </c>
      <c r="CV1" s="185" t="s">
        <v>101</v>
      </c>
      <c r="CW1" s="175" t="s">
        <v>29</v>
      </c>
      <c r="CX1" s="175" t="s">
        <v>102</v>
      </c>
      <c r="CY1" s="175" t="s">
        <v>103</v>
      </c>
      <c r="CZ1" s="176" t="s">
        <v>104</v>
      </c>
      <c r="DA1" s="177" t="s">
        <v>105</v>
      </c>
      <c r="DB1" s="177" t="s">
        <v>106</v>
      </c>
      <c r="DC1" s="172" t="s">
        <v>107</v>
      </c>
      <c r="DD1" s="187" t="s">
        <v>108</v>
      </c>
      <c r="DE1" s="187" t="s">
        <v>109</v>
      </c>
      <c r="DF1" s="27" t="s">
        <v>110</v>
      </c>
      <c r="DG1" s="27" t="s">
        <v>111</v>
      </c>
      <c r="DH1" s="175" t="s">
        <v>29</v>
      </c>
      <c r="DI1" s="175" t="s">
        <v>112</v>
      </c>
      <c r="DJ1" s="175" t="s">
        <v>113</v>
      </c>
      <c r="DK1" s="176" t="s">
        <v>114</v>
      </c>
      <c r="DL1" s="177" t="s">
        <v>115</v>
      </c>
      <c r="DM1" s="177" t="s">
        <v>116</v>
      </c>
      <c r="DN1" s="172" t="s">
        <v>117</v>
      </c>
      <c r="DO1" s="187" t="s">
        <v>118</v>
      </c>
      <c r="DP1" s="187" t="s">
        <v>119</v>
      </c>
      <c r="DQ1" s="27" t="s">
        <v>120</v>
      </c>
      <c r="DR1" s="27" t="s">
        <v>121</v>
      </c>
      <c r="DS1" s="188" t="s">
        <v>122</v>
      </c>
      <c r="DT1" s="188" t="s">
        <v>123</v>
      </c>
      <c r="DU1" s="189" t="s">
        <v>124</v>
      </c>
      <c r="DV1" s="187" t="s">
        <v>125</v>
      </c>
      <c r="DW1" s="190" t="s">
        <v>126</v>
      </c>
      <c r="DX1" s="27" t="s">
        <v>127</v>
      </c>
      <c r="DY1" s="27" t="s">
        <v>128</v>
      </c>
      <c r="DZ1" s="175" t="s">
        <v>29</v>
      </c>
      <c r="EA1" s="175" t="s">
        <v>700</v>
      </c>
      <c r="EB1" s="175" t="s">
        <v>701</v>
      </c>
      <c r="EC1" s="176" t="s">
        <v>702</v>
      </c>
      <c r="ED1" s="177" t="s">
        <v>703</v>
      </c>
      <c r="EE1" s="177" t="s">
        <v>704</v>
      </c>
      <c r="EF1" s="172" t="s">
        <v>705</v>
      </c>
      <c r="EG1" s="173" t="s">
        <v>135</v>
      </c>
      <c r="EH1" s="181" t="s">
        <v>706</v>
      </c>
      <c r="EI1" s="27" t="s">
        <v>707</v>
      </c>
      <c r="EJ1" s="182" t="s">
        <v>707</v>
      </c>
      <c r="EK1" s="175" t="s">
        <v>29</v>
      </c>
      <c r="EL1" s="175" t="s">
        <v>50</v>
      </c>
      <c r="EM1" s="175" t="s">
        <v>51</v>
      </c>
      <c r="EN1" s="176" t="s">
        <v>52</v>
      </c>
      <c r="EO1" s="177" t="s">
        <v>53</v>
      </c>
      <c r="EP1" s="178" t="s">
        <v>54</v>
      </c>
      <c r="EQ1" s="172" t="s">
        <v>55</v>
      </c>
      <c r="ER1" s="173" t="s">
        <v>56</v>
      </c>
      <c r="ES1" s="179" t="s">
        <v>57</v>
      </c>
      <c r="ET1" s="27" t="s">
        <v>58</v>
      </c>
      <c r="EU1" s="182" t="s">
        <v>59</v>
      </c>
      <c r="EV1" s="175" t="s">
        <v>29</v>
      </c>
      <c r="EW1" s="175" t="s">
        <v>717</v>
      </c>
      <c r="EX1" s="175" t="s">
        <v>718</v>
      </c>
      <c r="EY1" s="176" t="s">
        <v>719</v>
      </c>
      <c r="EZ1" s="177" t="s">
        <v>720</v>
      </c>
      <c r="FA1" s="177" t="s">
        <v>721</v>
      </c>
      <c r="FB1" s="172" t="s">
        <v>722</v>
      </c>
      <c r="FC1" s="173" t="s">
        <v>723</v>
      </c>
      <c r="FD1" s="181" t="s">
        <v>724</v>
      </c>
      <c r="FE1" s="27" t="s">
        <v>720</v>
      </c>
      <c r="FF1" s="182" t="s">
        <v>725</v>
      </c>
      <c r="FG1" s="175" t="s">
        <v>29</v>
      </c>
      <c r="FH1" s="175" t="s">
        <v>726</v>
      </c>
      <c r="FI1" s="175" t="s">
        <v>727</v>
      </c>
      <c r="FJ1" s="176" t="s">
        <v>728</v>
      </c>
      <c r="FK1" s="177" t="s">
        <v>729</v>
      </c>
      <c r="FL1" s="177" t="s">
        <v>730</v>
      </c>
      <c r="FM1" s="172" t="s">
        <v>174</v>
      </c>
      <c r="FN1" s="173" t="s">
        <v>174</v>
      </c>
      <c r="FO1" s="181" t="s">
        <v>731</v>
      </c>
      <c r="FP1" s="27" t="s">
        <v>729</v>
      </c>
      <c r="FQ1" s="182" t="s">
        <v>729</v>
      </c>
      <c r="FR1" s="175" t="s">
        <v>29</v>
      </c>
      <c r="FS1" s="175" t="s">
        <v>732</v>
      </c>
      <c r="FT1" s="175" t="s">
        <v>733</v>
      </c>
      <c r="FU1" s="176" t="s">
        <v>734</v>
      </c>
      <c r="FV1" s="177" t="s">
        <v>735</v>
      </c>
      <c r="FW1" s="177" t="s">
        <v>736</v>
      </c>
      <c r="FX1" s="172" t="s">
        <v>154</v>
      </c>
      <c r="FY1" s="173" t="s">
        <v>154</v>
      </c>
      <c r="FZ1" s="181" t="s">
        <v>737</v>
      </c>
      <c r="GA1" s="27" t="s">
        <v>735</v>
      </c>
      <c r="GB1" s="182" t="s">
        <v>735</v>
      </c>
      <c r="GC1" s="175" t="s">
        <v>29</v>
      </c>
      <c r="GD1" s="175" t="s">
        <v>738</v>
      </c>
      <c r="GE1" s="175" t="s">
        <v>739</v>
      </c>
      <c r="GF1" s="176" t="s">
        <v>740</v>
      </c>
      <c r="GG1" s="177" t="s">
        <v>741</v>
      </c>
      <c r="GH1" s="178" t="s">
        <v>742</v>
      </c>
      <c r="GI1" s="172" t="s">
        <v>743</v>
      </c>
      <c r="GJ1" s="173" t="s">
        <v>744</v>
      </c>
      <c r="GK1" s="179" t="s">
        <v>745</v>
      </c>
      <c r="GL1" s="27" t="s">
        <v>746</v>
      </c>
      <c r="GM1" s="182" t="s">
        <v>747</v>
      </c>
      <c r="GN1" s="191" t="s">
        <v>199</v>
      </c>
      <c r="GO1" s="192" t="s">
        <v>749</v>
      </c>
      <c r="GP1" s="184" t="s">
        <v>750</v>
      </c>
      <c r="GQ1" s="179" t="s">
        <v>751</v>
      </c>
      <c r="GR1" s="167" t="s">
        <v>761</v>
      </c>
      <c r="GS1" s="167" t="s">
        <v>761</v>
      </c>
      <c r="GT1" s="193" t="s">
        <v>752</v>
      </c>
      <c r="GU1" s="179" t="s">
        <v>753</v>
      </c>
      <c r="GV1" s="194" t="s">
        <v>754</v>
      </c>
      <c r="GW1" s="195" t="s">
        <v>755</v>
      </c>
      <c r="GX1" s="191" t="s">
        <v>756</v>
      </c>
      <c r="GY1" s="196" t="s">
        <v>757</v>
      </c>
      <c r="GZ1" s="184" t="s">
        <v>758</v>
      </c>
      <c r="HA1" s="179" t="s">
        <v>759</v>
      </c>
      <c r="HB1" s="167" t="s">
        <v>760</v>
      </c>
      <c r="HC1" s="175" t="s">
        <v>29</v>
      </c>
      <c r="HD1" s="175" t="s">
        <v>225</v>
      </c>
      <c r="HE1" s="175" t="s">
        <v>226</v>
      </c>
      <c r="HF1" s="176" t="s">
        <v>227</v>
      </c>
      <c r="HG1" s="177" t="s">
        <v>228</v>
      </c>
      <c r="HH1" s="177" t="s">
        <v>229</v>
      </c>
      <c r="HI1" s="172" t="s">
        <v>230</v>
      </c>
      <c r="HJ1" s="173" t="s">
        <v>231</v>
      </c>
      <c r="HK1" s="173" t="s">
        <v>232</v>
      </c>
      <c r="HL1" s="27" t="s">
        <v>233</v>
      </c>
      <c r="HM1" s="27" t="s">
        <v>234</v>
      </c>
      <c r="HN1" s="175" t="s">
        <v>29</v>
      </c>
      <c r="HO1" s="175" t="s">
        <v>235</v>
      </c>
      <c r="HP1" s="175" t="s">
        <v>236</v>
      </c>
      <c r="HQ1" s="176" t="s">
        <v>237</v>
      </c>
      <c r="HR1" s="177" t="s">
        <v>238</v>
      </c>
      <c r="HS1" s="177" t="s">
        <v>239</v>
      </c>
      <c r="HT1" s="172" t="s">
        <v>240</v>
      </c>
      <c r="HU1" s="173" t="s">
        <v>241</v>
      </c>
      <c r="HV1" s="173" t="s">
        <v>242</v>
      </c>
      <c r="HW1" s="27" t="s">
        <v>243</v>
      </c>
      <c r="HX1" s="182" t="s">
        <v>244</v>
      </c>
      <c r="HY1" s="224" t="s">
        <v>766</v>
      </c>
      <c r="HZ1" s="224" t="s">
        <v>767</v>
      </c>
      <c r="IA1" s="224" t="s">
        <v>768</v>
      </c>
      <c r="IB1" s="225" t="s">
        <v>769</v>
      </c>
      <c r="IC1" s="226" t="s">
        <v>770</v>
      </c>
      <c r="ID1" s="227" t="s">
        <v>771</v>
      </c>
      <c r="IE1" s="228" t="s">
        <v>772</v>
      </c>
      <c r="IF1" s="228" t="s">
        <v>772</v>
      </c>
      <c r="IG1" s="175" t="s">
        <v>29</v>
      </c>
      <c r="IH1" s="175" t="s">
        <v>773</v>
      </c>
      <c r="II1" s="175" t="s">
        <v>774</v>
      </c>
      <c r="IJ1" s="176" t="s">
        <v>775</v>
      </c>
      <c r="IK1" s="177" t="s">
        <v>776</v>
      </c>
      <c r="IL1" s="177" t="s">
        <v>777</v>
      </c>
      <c r="IM1" s="172" t="s">
        <v>778</v>
      </c>
      <c r="IN1" s="173" t="s">
        <v>779</v>
      </c>
      <c r="IO1" s="173" t="s">
        <v>780</v>
      </c>
      <c r="IP1" s="27" t="s">
        <v>781</v>
      </c>
      <c r="IQ1" s="182" t="s">
        <v>782</v>
      </c>
      <c r="IR1" s="175" t="s">
        <v>29</v>
      </c>
      <c r="IS1" s="175" t="s">
        <v>783</v>
      </c>
      <c r="IT1" s="175" t="s">
        <v>784</v>
      </c>
      <c r="IU1" s="176" t="s">
        <v>785</v>
      </c>
      <c r="IV1" s="177" t="s">
        <v>788</v>
      </c>
      <c r="IW1" s="177" t="s">
        <v>789</v>
      </c>
      <c r="IX1" s="172" t="s">
        <v>786</v>
      </c>
      <c r="IY1" s="173" t="s">
        <v>787</v>
      </c>
      <c r="IZ1" s="173" t="s">
        <v>790</v>
      </c>
      <c r="JA1" s="27" t="s">
        <v>791</v>
      </c>
      <c r="JB1" s="182" t="s">
        <v>792</v>
      </c>
      <c r="JC1" s="237" t="s">
        <v>29</v>
      </c>
      <c r="JD1" s="238" t="s">
        <v>797</v>
      </c>
      <c r="JE1" s="238" t="s">
        <v>798</v>
      </c>
      <c r="JF1" s="238" t="s">
        <v>799</v>
      </c>
      <c r="JG1" s="239" t="s">
        <v>802</v>
      </c>
      <c r="JH1" s="239" t="s">
        <v>803</v>
      </c>
      <c r="JI1" s="240" t="s">
        <v>800</v>
      </c>
      <c r="JJ1" s="241" t="s">
        <v>801</v>
      </c>
      <c r="JK1" s="241" t="s">
        <v>804</v>
      </c>
      <c r="JL1" s="242" t="s">
        <v>805</v>
      </c>
      <c r="JM1" s="242" t="s">
        <v>806</v>
      </c>
      <c r="JN1" s="237" t="s">
        <v>29</v>
      </c>
      <c r="JO1" s="238" t="s">
        <v>807</v>
      </c>
      <c r="JP1" s="238" t="s">
        <v>808</v>
      </c>
      <c r="JQ1" s="238" t="s">
        <v>809</v>
      </c>
      <c r="JR1" s="239" t="s">
        <v>810</v>
      </c>
      <c r="JS1" s="239" t="s">
        <v>811</v>
      </c>
      <c r="JT1" s="240" t="s">
        <v>812</v>
      </c>
      <c r="JU1" s="241" t="s">
        <v>813</v>
      </c>
      <c r="JV1" s="241" t="s">
        <v>814</v>
      </c>
      <c r="JW1" s="242" t="s">
        <v>815</v>
      </c>
      <c r="JX1" s="242" t="s">
        <v>816</v>
      </c>
      <c r="JY1" s="237" t="s">
        <v>29</v>
      </c>
      <c r="JZ1" s="238" t="s">
        <v>817</v>
      </c>
      <c r="KA1" s="238" t="s">
        <v>818</v>
      </c>
      <c r="KB1" s="238" t="s">
        <v>819</v>
      </c>
      <c r="KC1" s="239" t="s">
        <v>820</v>
      </c>
      <c r="KD1" s="239" t="s">
        <v>821</v>
      </c>
      <c r="KE1" s="240" t="s">
        <v>822</v>
      </c>
      <c r="KF1" s="241" t="s">
        <v>823</v>
      </c>
      <c r="KG1" s="241" t="s">
        <v>824</v>
      </c>
      <c r="KH1" s="242" t="s">
        <v>825</v>
      </c>
      <c r="KI1" s="242" t="s">
        <v>826</v>
      </c>
      <c r="KJ1" s="259" t="s">
        <v>29</v>
      </c>
      <c r="KK1" s="259" t="s">
        <v>827</v>
      </c>
      <c r="KL1" s="260" t="s">
        <v>828</v>
      </c>
      <c r="KM1" s="259" t="s">
        <v>829</v>
      </c>
      <c r="KN1" s="261" t="s">
        <v>762</v>
      </c>
      <c r="KO1" s="261" t="s">
        <v>830</v>
      </c>
      <c r="KP1" s="262" t="s">
        <v>831</v>
      </c>
      <c r="KQ1" s="263" t="s">
        <v>832</v>
      </c>
      <c r="KR1" s="262" t="s">
        <v>833</v>
      </c>
      <c r="KS1" s="264" t="s">
        <v>762</v>
      </c>
      <c r="KT1" s="265" t="s">
        <v>834</v>
      </c>
      <c r="KU1" s="259" t="s">
        <v>29</v>
      </c>
      <c r="KV1" s="259" t="s">
        <v>835</v>
      </c>
      <c r="KW1" s="259" t="s">
        <v>836</v>
      </c>
      <c r="KX1" s="259" t="s">
        <v>837</v>
      </c>
      <c r="KY1" s="261" t="s">
        <v>763</v>
      </c>
      <c r="KZ1" s="261" t="s">
        <v>838</v>
      </c>
      <c r="LA1" s="262" t="s">
        <v>839</v>
      </c>
      <c r="LB1" s="263" t="s">
        <v>840</v>
      </c>
      <c r="LC1" s="262" t="s">
        <v>841</v>
      </c>
      <c r="LD1" s="264" t="s">
        <v>763</v>
      </c>
      <c r="LE1" s="265" t="s">
        <v>842</v>
      </c>
      <c r="LF1" s="259" t="s">
        <v>29</v>
      </c>
      <c r="LG1" s="259" t="s">
        <v>843</v>
      </c>
      <c r="LH1" s="260" t="s">
        <v>844</v>
      </c>
      <c r="LI1" s="259" t="s">
        <v>845</v>
      </c>
      <c r="LJ1" s="261" t="s">
        <v>764</v>
      </c>
      <c r="LK1" s="261" t="s">
        <v>846</v>
      </c>
      <c r="LL1" s="262" t="s">
        <v>847</v>
      </c>
      <c r="LM1" s="263" t="s">
        <v>848</v>
      </c>
      <c r="LN1" s="262" t="s">
        <v>849</v>
      </c>
      <c r="LO1" s="264" t="s">
        <v>764</v>
      </c>
      <c r="LP1" s="265" t="s">
        <v>850</v>
      </c>
      <c r="LQ1" s="259" t="s">
        <v>29</v>
      </c>
      <c r="LR1" s="259" t="s">
        <v>851</v>
      </c>
      <c r="LS1" s="259" t="s">
        <v>852</v>
      </c>
      <c r="LT1" s="259" t="s">
        <v>853</v>
      </c>
      <c r="LU1" s="261" t="s">
        <v>765</v>
      </c>
      <c r="LV1" s="261" t="s">
        <v>854</v>
      </c>
      <c r="LW1" s="262" t="s">
        <v>855</v>
      </c>
      <c r="LX1" s="263" t="s">
        <v>856</v>
      </c>
      <c r="LY1" s="262" t="s">
        <v>857</v>
      </c>
      <c r="LZ1" s="264" t="s">
        <v>765</v>
      </c>
      <c r="MA1" s="265" t="s">
        <v>858</v>
      </c>
      <c r="MB1" s="224" t="s">
        <v>859</v>
      </c>
      <c r="MC1" s="224" t="s">
        <v>860</v>
      </c>
      <c r="MD1" s="224" t="s">
        <v>861</v>
      </c>
      <c r="ME1" s="225" t="s">
        <v>862</v>
      </c>
      <c r="MF1" s="226" t="s">
        <v>863</v>
      </c>
      <c r="MG1" s="227" t="s">
        <v>864</v>
      </c>
      <c r="MH1" s="228" t="s">
        <v>865</v>
      </c>
      <c r="MI1" s="228" t="s">
        <v>865</v>
      </c>
      <c r="MJ1" s="191" t="s">
        <v>893</v>
      </c>
      <c r="MK1" s="192" t="s">
        <v>894</v>
      </c>
      <c r="ML1" s="184" t="s">
        <v>895</v>
      </c>
      <c r="MM1" s="179" t="s">
        <v>897</v>
      </c>
      <c r="MN1" s="167" t="s">
        <v>896</v>
      </c>
    </row>
    <row r="2" spans="1:352" s="8" customFormat="1" ht="18">
      <c r="A2" s="5">
        <v>1</v>
      </c>
      <c r="B2" s="9" t="s">
        <v>11</v>
      </c>
      <c r="C2" s="10" t="s">
        <v>12</v>
      </c>
      <c r="D2" s="11" t="s">
        <v>13</v>
      </c>
      <c r="E2" s="287" t="s">
        <v>9</v>
      </c>
      <c r="F2" s="87"/>
      <c r="G2" s="47" t="s">
        <v>523</v>
      </c>
      <c r="H2" s="132" t="s">
        <v>410</v>
      </c>
      <c r="I2" s="132" t="s">
        <v>560</v>
      </c>
      <c r="J2" s="48" t="s">
        <v>501</v>
      </c>
      <c r="K2" s="98">
        <v>7</v>
      </c>
      <c r="L2" s="67" t="str">
        <f>TEXT(K2,"0.0")</f>
        <v>7.0</v>
      </c>
      <c r="M2" s="51" t="str">
        <f t="shared" ref="M2" si="0">IF(K2&gt;=8.5,"A",IF(K2&gt;=8,"B+",IF(K2&gt;=7,"B",IF(K2&gt;=6.5,"C+",IF(K2&gt;=5.5,"C",IF(K2&gt;=5,"D+",IF(K2&gt;=4,"D","F")))))))</f>
        <v>B</v>
      </c>
      <c r="N2" s="52">
        <f t="shared" ref="N2" si="1">IF(M2="A",4,IF(M2="B+",3.5,IF(M2="B",3,IF(M2="C+",2.5,IF(M2="C",2,IF(M2="D+",1.5,IF(M2="D",1,0)))))))</f>
        <v>3</v>
      </c>
      <c r="O2" s="53" t="str">
        <f>TEXT(N2,"0.0")</f>
        <v>3.0</v>
      </c>
      <c r="P2" s="63">
        <v>2</v>
      </c>
      <c r="Q2" s="198"/>
      <c r="R2" s="67" t="str">
        <f>TEXT(Q2,"0.0")</f>
        <v>0.0</v>
      </c>
      <c r="S2" s="51" t="str">
        <f t="shared" ref="S2" si="2">IF(Q2&gt;=8.5,"A",IF(Q2&gt;=8,"B+",IF(Q2&gt;=7,"B",IF(Q2&gt;=6.5,"C+",IF(Q2&gt;=5.5,"C",IF(Q2&gt;=5,"D+",IF(Q2&gt;=4,"D","F")))))))</f>
        <v>F</v>
      </c>
      <c r="T2" s="52">
        <f t="shared" ref="T2" si="3">IF(S2="A",4,IF(S2="B+",3.5,IF(S2="B",3,IF(S2="C+",2.5,IF(S2="C",2,IF(S2="D+",1.5,IF(S2="D",1,0)))))))</f>
        <v>0</v>
      </c>
      <c r="U2" s="53" t="str">
        <f>TEXT(T2,"0.0")</f>
        <v>0.0</v>
      </c>
      <c r="V2" s="63"/>
      <c r="W2" s="105">
        <v>7.7</v>
      </c>
      <c r="X2" s="103">
        <v>8</v>
      </c>
      <c r="Y2" s="104"/>
      <c r="Z2" s="66">
        <f t="shared" ref="Z2:Z24" si="4">ROUND((W2*0.4+X2*0.6),1)</f>
        <v>7.9</v>
      </c>
      <c r="AA2" s="67">
        <f t="shared" ref="AA2:AA24" si="5">ROUND(MAX((W2*0.4+X2*0.6),(W2*0.4+Y2*0.6)),1)</f>
        <v>7.9</v>
      </c>
      <c r="AB2" s="67" t="str">
        <f>TEXT(AA2,"0.0")</f>
        <v>7.9</v>
      </c>
      <c r="AC2" s="51" t="str">
        <f t="shared" ref="AC2:AC24" si="6">IF(AA2&gt;=8.5,"A",IF(AA2&gt;=8,"B+",IF(AA2&gt;=7,"B",IF(AA2&gt;=6.5,"C+",IF(AA2&gt;=5.5,"C",IF(AA2&gt;=5,"D+",IF(AA2&gt;=4,"D","F")))))))</f>
        <v>B</v>
      </c>
      <c r="AD2" s="60">
        <f t="shared" ref="AD2" si="7">IF(AC2="A",4,IF(AC2="B+",3.5,IF(AC2="B",3,IF(AC2="C+",2.5,IF(AC2="C",2,IF(AC2="D+",1.5,IF(AC2="D",1,0)))))))</f>
        <v>3</v>
      </c>
      <c r="AE2" s="53" t="str">
        <f>TEXT(AD2,"0.0")</f>
        <v>3.0</v>
      </c>
      <c r="AF2" s="63">
        <v>4</v>
      </c>
      <c r="AG2" s="199">
        <v>4</v>
      </c>
      <c r="AH2" s="105">
        <v>6</v>
      </c>
      <c r="AI2" s="103">
        <v>5</v>
      </c>
      <c r="AJ2" s="104"/>
      <c r="AK2" s="66">
        <f t="shared" ref="AK2:AK24" si="8">ROUND((AH2*0.4+AI2*0.6),1)</f>
        <v>5.4</v>
      </c>
      <c r="AL2" s="67">
        <f t="shared" ref="AL2:AL24" si="9">ROUND(MAX((AH2*0.4+AI2*0.6),(AH2*0.4+AJ2*0.6)),1)</f>
        <v>5.4</v>
      </c>
      <c r="AM2" s="67" t="str">
        <f>TEXT(AL2,"0.0")</f>
        <v>5.4</v>
      </c>
      <c r="AN2" s="51" t="str">
        <f t="shared" ref="AN2" si="10">IF(AL2&gt;=8.5,"A",IF(AL2&gt;=8,"B+",IF(AL2&gt;=7,"B",IF(AL2&gt;=6.5,"C+",IF(AL2&gt;=5.5,"C",IF(AL2&gt;=5,"D+",IF(AL2&gt;=4,"D","F")))))))</f>
        <v>D+</v>
      </c>
      <c r="AO2" s="60">
        <f t="shared" ref="AO2" si="11">IF(AN2="A",4,IF(AN2="B+",3.5,IF(AN2="B",3,IF(AN2="C+",2.5,IF(AN2="C",2,IF(AN2="D+",1.5,IF(AN2="D",1,0)))))))</f>
        <v>1.5</v>
      </c>
      <c r="AP2" s="53" t="str">
        <f>TEXT(AO2,"0.0")</f>
        <v>1.5</v>
      </c>
      <c r="AQ2" s="63">
        <v>2</v>
      </c>
      <c r="AR2" s="199">
        <v>2</v>
      </c>
      <c r="AS2" s="105">
        <v>5.6</v>
      </c>
      <c r="AT2" s="103">
        <v>9</v>
      </c>
      <c r="AU2" s="104"/>
      <c r="AV2" s="66">
        <f>ROUND((AS2*0.4+AT2*0.6),1)</f>
        <v>7.6</v>
      </c>
      <c r="AW2" s="67">
        <f>ROUND(MAX((AS2*0.4+AT2*0.6),(AS2*0.4+AU2*0.6)),1)</f>
        <v>7.6</v>
      </c>
      <c r="AX2" s="67" t="str">
        <f>TEXT(AW2,"0.0")</f>
        <v>7.6</v>
      </c>
      <c r="AY2" s="51" t="str">
        <f>IF(AW2&gt;=8.5,"A",IF(AW2&gt;=8,"B+",IF(AW2&gt;=7,"B",IF(AW2&gt;=6.5,"C+",IF(AW2&gt;=5.5,"C",IF(AW2&gt;=5,"D+",IF(AW2&gt;=4,"D","F")))))))</f>
        <v>B</v>
      </c>
      <c r="AZ2" s="60">
        <f>IF(AY2="A",4,IF(AY2="B+",3.5,IF(AY2="B",3,IF(AY2="C+",2.5,IF(AY2="C",2,IF(AY2="D+",1.5,IF(AY2="D",1,0)))))))</f>
        <v>3</v>
      </c>
      <c r="BA2" s="53" t="str">
        <f>TEXT(AZ2,"0.0")</f>
        <v>3.0</v>
      </c>
      <c r="BB2" s="63">
        <v>3</v>
      </c>
      <c r="BC2" s="199">
        <v>3</v>
      </c>
      <c r="BD2" s="105">
        <v>6.2</v>
      </c>
      <c r="BE2" s="103">
        <v>4</v>
      </c>
      <c r="BF2" s="104"/>
      <c r="BG2" s="66">
        <f>ROUND((BD2*0.4+BE2*0.6),1)</f>
        <v>4.9000000000000004</v>
      </c>
      <c r="BH2" s="67">
        <f>ROUND(MAX((BD2*0.4+BE2*0.6),(BD2*0.4+BF2*0.6)),1)</f>
        <v>4.9000000000000004</v>
      </c>
      <c r="BI2" s="67" t="str">
        <f>TEXT(BH2,"0.0")</f>
        <v>4.9</v>
      </c>
      <c r="BJ2" s="51" t="str">
        <f>IF(BH2&gt;=8.5,"A",IF(BH2&gt;=8,"B+",IF(BH2&gt;=7,"B",IF(BH2&gt;=6.5,"C+",IF(BH2&gt;=5.5,"C",IF(BH2&gt;=5,"D+",IF(BH2&gt;=4,"D","F")))))))</f>
        <v>D</v>
      </c>
      <c r="BK2" s="60">
        <f>IF(BJ2="A",4,IF(BJ2="B+",3.5,IF(BJ2="B",3,IF(BJ2="C+",2.5,IF(BJ2="C",2,IF(BJ2="D+",1.5,IF(BJ2="D",1,0)))))))</f>
        <v>1</v>
      </c>
      <c r="BL2" s="53" t="str">
        <f>TEXT(BK2,"0.0")</f>
        <v>1.0</v>
      </c>
      <c r="BM2" s="63">
        <v>3</v>
      </c>
      <c r="BN2" s="199">
        <v>3</v>
      </c>
      <c r="BO2" s="105">
        <v>6.6</v>
      </c>
      <c r="BP2" s="103">
        <v>7</v>
      </c>
      <c r="BQ2" s="104"/>
      <c r="BR2" s="66">
        <f t="shared" ref="BR2:BR24" si="12">ROUND((BO2*0.4+BP2*0.6),1)</f>
        <v>6.8</v>
      </c>
      <c r="BS2" s="67">
        <f t="shared" ref="BS2:BS24" si="13">ROUND(MAX((BO2*0.4+BP2*0.6),(BO2*0.4+BQ2*0.6)),1)</f>
        <v>6.8</v>
      </c>
      <c r="BT2" s="67" t="str">
        <f>TEXT(BS2,"0.0")</f>
        <v>6.8</v>
      </c>
      <c r="BU2" s="51" t="str">
        <f t="shared" ref="BU2:BU24" si="14">IF(BS2&gt;=8.5,"A",IF(BS2&gt;=8,"B+",IF(BS2&gt;=7,"B",IF(BS2&gt;=6.5,"C+",IF(BS2&gt;=5.5,"C",IF(BS2&gt;=5,"D+",IF(BS2&gt;=4,"D","F")))))))</f>
        <v>C+</v>
      </c>
      <c r="BV2" s="68">
        <f t="shared" ref="BV2:BV24" si="15">IF(BU2="A",4,IF(BU2="B+",3.5,IF(BU2="B",3,IF(BU2="C+",2.5,IF(BU2="C",2,IF(BU2="D+",1.5,IF(BU2="D",1,0)))))))</f>
        <v>2.5</v>
      </c>
      <c r="BW2" s="53" t="str">
        <f>TEXT(BV2,"0.0")</f>
        <v>2.5</v>
      </c>
      <c r="BX2" s="63">
        <v>2</v>
      </c>
      <c r="BY2" s="199">
        <v>2</v>
      </c>
      <c r="BZ2" s="105">
        <v>6.8</v>
      </c>
      <c r="CA2" s="103">
        <v>8</v>
      </c>
      <c r="CB2" s="104"/>
      <c r="CC2" s="105"/>
      <c r="CD2" s="67">
        <f>ROUND(MAX((BZ2*0.4+CA2*0.6),(BZ2*0.4+CB2*0.6)),1)</f>
        <v>7.5</v>
      </c>
      <c r="CE2" s="67" t="str">
        <f>TEXT(CD2,"0.0")</f>
        <v>7.5</v>
      </c>
      <c r="CF2" s="51" t="str">
        <f>IF(CD2&gt;=8.5,"A",IF(CD2&gt;=8,"B+",IF(CD2&gt;=7,"B",IF(CD2&gt;=6.5,"C+",IF(CD2&gt;=5.5,"C",IF(CD2&gt;=5,"D+",IF(CD2&gt;=4,"D","F")))))))</f>
        <v>B</v>
      </c>
      <c r="CG2" s="60">
        <f>IF(CF2="A",4,IF(CF2="B+",3.5,IF(CF2="B",3,IF(CF2="C+",2.5,IF(CF2="C",2,IF(CF2="D+",1.5,IF(CF2="D",1,0)))))))</f>
        <v>3</v>
      </c>
      <c r="CH2" s="53" t="str">
        <f>TEXT(CG2,"0.0")</f>
        <v>3.0</v>
      </c>
      <c r="CI2" s="63">
        <v>3</v>
      </c>
      <c r="CJ2" s="199">
        <v>3</v>
      </c>
      <c r="CK2" s="200">
        <f>AQ2+AF2+BB2+BM2+BX2+CI2</f>
        <v>17</v>
      </c>
      <c r="CL2" s="72">
        <f t="shared" ref="CL2:CL24" si="16">(AL2*AQ2+AA2*AF2+AW2*BB2+BH2*BM2+BS2*BX2+CD2*CI2)/CK2</f>
        <v>6.8235294117647056</v>
      </c>
      <c r="CM2" s="93" t="str">
        <f>TEXT(CL2,"0.00")</f>
        <v>6.82</v>
      </c>
      <c r="CN2" s="72">
        <f t="shared" ref="CN2:CN24" si="17">(AO2*AQ2+AD2*AF2+AZ2*BB2+BK2*BM2+BV2*BX2+CG2*CI2)/CK2</f>
        <v>2.4117647058823528</v>
      </c>
      <c r="CO2" s="93" t="str">
        <f>TEXT(CN2,"0.00")</f>
        <v>2.41</v>
      </c>
      <c r="CP2" s="258" t="str">
        <f>IF(AND(CN2&lt;0.8),"Cảnh báo KQHT","Lên lớp")</f>
        <v>Lên lớp</v>
      </c>
      <c r="CQ2" s="258">
        <f t="shared" ref="CQ2:CQ24" si="18">CJ2+BY2+BN2+BC2+AG2+AR2</f>
        <v>17</v>
      </c>
      <c r="CR2" s="72">
        <f t="shared" ref="CR2:CR24" si="19">(AL2*AR2+AA2*AG2+AW2*BC2+BH2*BN2+BS2*BY2+CD2*CJ2)/CQ2</f>
        <v>6.8235294117647056</v>
      </c>
      <c r="CS2" s="258" t="str">
        <f>TEXT(CR2,"0.00")</f>
        <v>6.82</v>
      </c>
      <c r="CT2" s="72">
        <f t="shared" ref="CT2:CT24" si="20">(AO2*AR2+AD2*AG2+AZ2*BC2+BK2*BN2+BV2*BY2+CG2*CJ2)/CQ2</f>
        <v>2.4117647058823528</v>
      </c>
      <c r="CU2" s="258" t="str">
        <f>TEXT(CT2,"0.00")</f>
        <v>2.41</v>
      </c>
      <c r="CV2" s="258" t="str">
        <f t="shared" ref="CV2" si="21">IF(AND(CT2&lt;1.2),"Cảnh báo KQHT","Lên lớp")</f>
        <v>Lên lớp</v>
      </c>
      <c r="CW2" s="66">
        <v>6</v>
      </c>
      <c r="CX2" s="258">
        <v>7</v>
      </c>
      <c r="CY2" s="258"/>
      <c r="CZ2" s="66">
        <f t="shared" ref="CZ2:CZ24" si="22">ROUND((CW2*0.4+CX2*0.6),1)</f>
        <v>6.6</v>
      </c>
      <c r="DA2" s="67">
        <f t="shared" ref="DA2:DA24" si="23">ROUND(MAX((CW2*0.4+CX2*0.6),(CW2*0.4+CY2*0.6)),1)</f>
        <v>6.6</v>
      </c>
      <c r="DB2" s="60" t="str">
        <f t="shared" ref="DB2:DB24" si="24">TEXT(DA2,"0.0")</f>
        <v>6.6</v>
      </c>
      <c r="DC2" s="51" t="str">
        <f t="shared" ref="DC2:DC24" si="25">IF(DA2&gt;=8.5,"A",IF(DA2&gt;=8,"B+",IF(DA2&gt;=7,"B",IF(DA2&gt;=6.5,"C+",IF(DA2&gt;=5.5,"C",IF(DA2&gt;=5,"D+",IF(DA2&gt;=4,"D","F")))))))</f>
        <v>C+</v>
      </c>
      <c r="DD2" s="60">
        <f t="shared" ref="DD2:DD24" si="26">IF(DC2="A",4,IF(DC2="B+",3.5,IF(DC2="B",3,IF(DC2="C+",2.5,IF(DC2="C",2,IF(DC2="D+",1.5,IF(DC2="D",1,0)))))))</f>
        <v>2.5</v>
      </c>
      <c r="DE2" s="60" t="str">
        <f t="shared" ref="DE2:DE24" si="27">TEXT(DD2,"0.0")</f>
        <v>2.5</v>
      </c>
      <c r="DF2" s="63"/>
      <c r="DG2" s="201"/>
      <c r="DH2" s="105">
        <v>6</v>
      </c>
      <c r="DI2" s="126">
        <v>9</v>
      </c>
      <c r="DJ2" s="126"/>
      <c r="DK2" s="66">
        <f t="shared" ref="DK2:DK24" si="28">ROUND((DH2*0.4+DI2*0.6),1)</f>
        <v>7.8</v>
      </c>
      <c r="DL2" s="67">
        <f t="shared" ref="DL2:DL24" si="29">ROUND(MAX((DH2*0.4+DI2*0.6),(DH2*0.4+DJ2*0.6)),1)</f>
        <v>7.8</v>
      </c>
      <c r="DM2" s="60" t="str">
        <f t="shared" ref="DM2:DM24" si="30">TEXT(DL2,"0.0")</f>
        <v>7.8</v>
      </c>
      <c r="DN2" s="51" t="str">
        <f t="shared" ref="DN2:DN24" si="31">IF(DL2&gt;=8.5,"A",IF(DL2&gt;=8,"B+",IF(DL2&gt;=7,"B",IF(DL2&gt;=6.5,"C+",IF(DL2&gt;=5.5,"C",IF(DL2&gt;=5,"D+",IF(DL2&gt;=4,"D","F")))))))</f>
        <v>B</v>
      </c>
      <c r="DO2" s="60">
        <f t="shared" ref="DO2:DO24" si="32">IF(DN2="A",4,IF(DN2="B+",3.5,IF(DN2="B",3,IF(DN2="C+",2.5,IF(DN2="C",2,IF(DN2="D+",1.5,IF(DN2="D",1,0)))))))</f>
        <v>3</v>
      </c>
      <c r="DP2" s="60" t="str">
        <f t="shared" ref="DP2:DP24" si="33">TEXT(DO2,"0.0")</f>
        <v>3.0</v>
      </c>
      <c r="DQ2" s="63"/>
      <c r="DR2" s="201"/>
      <c r="DS2" s="67">
        <f t="shared" ref="DS2:DS24" si="34">(DA2+DL2)/2</f>
        <v>7.1999999999999993</v>
      </c>
      <c r="DT2" s="60" t="str">
        <f t="shared" ref="DT2:DT24" si="35">TEXT(DS2,"0.0")</f>
        <v>7.2</v>
      </c>
      <c r="DU2" s="51" t="str">
        <f t="shared" ref="DU2:DU24" si="36">IF(DS2&gt;=8.5,"A",IF(DS2&gt;=8,"B+",IF(DS2&gt;=7,"B",IF(DS2&gt;=6.5,"C+",IF(DS2&gt;=5.5,"C",IF(DS2&gt;=5,"D+",IF(DS2&gt;=4,"D","F")))))))</f>
        <v>B</v>
      </c>
      <c r="DV2" s="60">
        <f t="shared" ref="DV2:DV24" si="37">IF(DU2="A",4,IF(DU2="B+",3.5,IF(DU2="B",3,IF(DU2="C+",2.5,IF(DU2="C",2,IF(DU2="D+",1.5,IF(DU2="D",1,0)))))))</f>
        <v>3</v>
      </c>
      <c r="DW2" s="60" t="str">
        <f t="shared" ref="DW2:DW24" si="38">TEXT(DV2,"0.0")</f>
        <v>3.0</v>
      </c>
      <c r="DX2" s="63">
        <v>3</v>
      </c>
      <c r="DY2" s="201">
        <v>3</v>
      </c>
      <c r="DZ2" s="202">
        <v>5</v>
      </c>
      <c r="EA2" s="57">
        <v>7</v>
      </c>
      <c r="EB2" s="58"/>
      <c r="EC2" s="66">
        <f t="shared" ref="EC2:EC24" si="39">ROUND((DZ2*0.4+EA2*0.6),1)</f>
        <v>6.2</v>
      </c>
      <c r="ED2" s="67">
        <f t="shared" ref="ED2:ED24" si="40">ROUND(MAX((DZ2*0.4+EA2*0.6),(DZ2*0.4+EB2*0.6)),1)</f>
        <v>6.2</v>
      </c>
      <c r="EE2" s="67" t="str">
        <f t="shared" ref="EE2:EE24" si="41">TEXT(ED2,"0.0")</f>
        <v>6.2</v>
      </c>
      <c r="EF2" s="51" t="str">
        <f t="shared" ref="EF2:EF24" si="42">IF(ED2&gt;=8.5,"A",IF(ED2&gt;=8,"B+",IF(ED2&gt;=7,"B",IF(ED2&gt;=6.5,"C+",IF(ED2&gt;=5.5,"C",IF(ED2&gt;=5,"D+",IF(ED2&gt;=4,"D","F")))))))</f>
        <v>C</v>
      </c>
      <c r="EG2" s="68">
        <f t="shared" ref="EG2:EG24" si="43">IF(EF2="A",4,IF(EF2="B+",3.5,IF(EF2="B",3,IF(EF2="C+",2.5,IF(EF2="C",2,IF(EF2="D+",1.5,IF(EF2="D",1,0)))))))</f>
        <v>2</v>
      </c>
      <c r="EH2" s="53" t="str">
        <f t="shared" ref="EH2:EH24" si="44">TEXT(EG2,"0.0")</f>
        <v>2.0</v>
      </c>
      <c r="EI2" s="63">
        <v>3</v>
      </c>
      <c r="EJ2" s="199">
        <v>3</v>
      </c>
      <c r="EK2" s="146">
        <v>0</v>
      </c>
      <c r="EL2" s="70"/>
      <c r="EM2" s="121"/>
      <c r="EN2" s="66">
        <f>ROUND((EK2*0.4+EL2*0.6),1)</f>
        <v>0</v>
      </c>
      <c r="EO2" s="67">
        <f>ROUND(MAX((EK2*0.4+EL2*0.6),(EK2*0.4+EM2*0.6)),1)</f>
        <v>0</v>
      </c>
      <c r="EP2" s="67" t="str">
        <f>TEXT(EO2,"0.0")</f>
        <v>0.0</v>
      </c>
      <c r="EQ2" s="51" t="str">
        <f>IF(EO2&gt;=8.5,"A",IF(EO2&gt;=8,"B+",IF(EO2&gt;=7,"B",IF(EO2&gt;=6.5,"C+",IF(EO2&gt;=5.5,"C",IF(EO2&gt;=5,"D+",IF(EO2&gt;=4,"D","F")))))))</f>
        <v>F</v>
      </c>
      <c r="ER2" s="60">
        <f>IF(EQ2="A",4,IF(EQ2="B+",3.5,IF(EQ2="B",3,IF(EQ2="C+",2.5,IF(EQ2="C",2,IF(EQ2="D+",1.5,IF(EQ2="D",1,0)))))))</f>
        <v>0</v>
      </c>
      <c r="ES2" s="53" t="str">
        <f>TEXT(ER2,"0.0")</f>
        <v>0.0</v>
      </c>
      <c r="ET2" s="63">
        <v>3</v>
      </c>
      <c r="EU2" s="199"/>
      <c r="EV2" s="146">
        <v>0</v>
      </c>
      <c r="EW2" s="70"/>
      <c r="EX2" s="121"/>
      <c r="EY2" s="66">
        <f t="shared" ref="EY2:EY72" si="45">ROUND((EV2*0.4+EW2*0.6),1)</f>
        <v>0</v>
      </c>
      <c r="EZ2" s="67">
        <f t="shared" ref="EZ2:EZ72" si="46">ROUND(MAX((EV2*0.4+EW2*0.6),(EV2*0.4+EX2*0.6)),1)</f>
        <v>0</v>
      </c>
      <c r="FA2" s="67" t="str">
        <f t="shared" ref="FA2:FA72" si="47">TEXT(EZ2,"0.0")</f>
        <v>0.0</v>
      </c>
      <c r="FB2" s="51" t="str">
        <f t="shared" ref="FB2:FB72" si="48">IF(EZ2&gt;=8.5,"A",IF(EZ2&gt;=8,"B+",IF(EZ2&gt;=7,"B",IF(EZ2&gt;=6.5,"C+",IF(EZ2&gt;=5.5,"C",IF(EZ2&gt;=5,"D+",IF(EZ2&gt;=4,"D","F")))))))</f>
        <v>F</v>
      </c>
      <c r="FC2" s="60">
        <f t="shared" ref="FC2:FC72" si="49">IF(FB2="A",4,IF(FB2="B+",3.5,IF(FB2="B",3,IF(FB2="C+",2.5,IF(FB2="C",2,IF(FB2="D+",1.5,IF(FB2="D",1,0)))))))</f>
        <v>0</v>
      </c>
      <c r="FD2" s="53" t="str">
        <f t="shared" ref="FD2:FD72" si="50">TEXT(FC2,"0.0")</f>
        <v>0.0</v>
      </c>
      <c r="FE2" s="63">
        <v>2</v>
      </c>
      <c r="FF2" s="199"/>
      <c r="FG2" s="105">
        <v>6.9</v>
      </c>
      <c r="FH2" s="103">
        <v>8</v>
      </c>
      <c r="FI2" s="104"/>
      <c r="FJ2" s="66">
        <f t="shared" ref="FJ2:FJ72" si="51">ROUND((FG2*0.4+FH2*0.6),1)</f>
        <v>7.6</v>
      </c>
      <c r="FK2" s="67">
        <f t="shared" ref="FK2:FK72" si="52">ROUND(MAX((FG2*0.4+FH2*0.6),(FG2*0.4+FI2*0.6)),1)</f>
        <v>7.6</v>
      </c>
      <c r="FL2" s="67" t="str">
        <f t="shared" ref="FL2:FL72" si="53">TEXT(FK2,"0.0")</f>
        <v>7.6</v>
      </c>
      <c r="FM2" s="51" t="str">
        <f t="shared" ref="FM2:FM72" si="54">IF(FK2&gt;=8.5,"A",IF(FK2&gt;=8,"B+",IF(FK2&gt;=7,"B",IF(FK2&gt;=6.5,"C+",IF(FK2&gt;=5.5,"C",IF(FK2&gt;=5,"D+",IF(FK2&gt;=4,"D","F")))))))</f>
        <v>B</v>
      </c>
      <c r="FN2" s="60">
        <f t="shared" ref="FN2:FN72" si="55">IF(FM2="A",4,IF(FM2="B+",3.5,IF(FM2="B",3,IF(FM2="C+",2.5,IF(FM2="C",2,IF(FM2="D+",1.5,IF(FM2="D",1,0)))))))</f>
        <v>3</v>
      </c>
      <c r="FO2" s="53" t="str">
        <f t="shared" ref="FO2:FO72" si="56">TEXT(FN2,"0.0")</f>
        <v>3.0</v>
      </c>
      <c r="FP2" s="63">
        <v>2</v>
      </c>
      <c r="FQ2" s="199">
        <v>2</v>
      </c>
      <c r="FR2" s="146">
        <v>0</v>
      </c>
      <c r="FS2" s="70"/>
      <c r="FT2" s="121"/>
      <c r="FU2" s="146"/>
      <c r="FV2" s="67">
        <f t="shared" ref="FV2:FV72" si="57">ROUND(MAX((FR2*0.4+FS2*0.6),(FR2*0.4+FT2*0.6)),1)</f>
        <v>0</v>
      </c>
      <c r="FW2" s="67" t="str">
        <f t="shared" ref="FW2:FW72" si="58">TEXT(FV2,"0.0")</f>
        <v>0.0</v>
      </c>
      <c r="FX2" s="51" t="str">
        <f t="shared" ref="FX2:FX72" si="59">IF(FV2&gt;=8.5,"A",IF(FV2&gt;=8,"B+",IF(FV2&gt;=7,"B",IF(FV2&gt;=6.5,"C+",IF(FV2&gt;=5.5,"C",IF(FV2&gt;=5,"D+",IF(FV2&gt;=4,"D","F")))))))</f>
        <v>F</v>
      </c>
      <c r="FY2" s="60">
        <f t="shared" ref="FY2:FY72" si="60">IF(FX2="A",4,IF(FX2="B+",3.5,IF(FX2="B",3,IF(FX2="C+",2.5,IF(FX2="C",2,IF(FX2="D+",1.5,IF(FX2="D",1,0)))))))</f>
        <v>0</v>
      </c>
      <c r="FZ2" s="53" t="str">
        <f t="shared" ref="FZ2:FZ72" si="61">TEXT(FY2,"0.0")</f>
        <v>0.0</v>
      </c>
      <c r="GA2" s="63">
        <v>2</v>
      </c>
      <c r="GB2" s="199"/>
      <c r="GC2" s="105">
        <v>6.9</v>
      </c>
      <c r="GD2" s="103">
        <v>7</v>
      </c>
      <c r="GE2" s="104"/>
      <c r="GF2" s="105"/>
      <c r="GG2" s="67">
        <f>ROUND(MAX((GC2*0.4+GD2*0.6),(GC2*0.4+GE2*0.6)),1)</f>
        <v>7</v>
      </c>
      <c r="GH2" s="67" t="str">
        <f>TEXT(GG2,"0.0")</f>
        <v>7.0</v>
      </c>
      <c r="GI2" s="51" t="str">
        <f>IF(GG2&gt;=8.5,"A",IF(GG2&gt;=8,"B+",IF(GG2&gt;=7,"B",IF(GG2&gt;=6.5,"C+",IF(GG2&gt;=5.5,"C",IF(GG2&gt;=5,"D+",IF(GG2&gt;=4,"D","F")))))))</f>
        <v>B</v>
      </c>
      <c r="GJ2" s="60">
        <f>IF(GI2="A",4,IF(GI2="B+",3.5,IF(GI2="B",3,IF(GI2="C+",2.5,IF(GI2="C",2,IF(GI2="D+",1.5,IF(GI2="D",1,0)))))))</f>
        <v>3</v>
      </c>
      <c r="GK2" s="53" t="str">
        <f>TEXT(GJ2,"0.0")</f>
        <v>3.0</v>
      </c>
      <c r="GL2" s="63">
        <v>3</v>
      </c>
      <c r="GM2" s="199">
        <v>3</v>
      </c>
      <c r="GN2" s="203">
        <f>DX2+EI2+ET2+FE2+FP2+GA2+GL2</f>
        <v>18</v>
      </c>
      <c r="GO2" s="153">
        <f>(DS2*DX2+ED2*EI2+EO2*ET2+EZ2*FE2+FK2*FP2+FV2*GA2+GG2*GL2)/GN2</f>
        <v>4.2444444444444445</v>
      </c>
      <c r="GP2" s="155">
        <f>(DV2*DX2+EG2*EI2+ER2*ET2+FC2*FE2+FN2*FP2+FY2*GA2+GJ2*GL2)/GN2</f>
        <v>1.6666666666666667</v>
      </c>
      <c r="GQ2" s="154" t="str">
        <f t="shared" ref="GQ2:GQ72" si="62">TEXT(GP2,"0.00")</f>
        <v>1.67</v>
      </c>
      <c r="GR2" s="5" t="str">
        <f t="shared" ref="GR2:GR72" si="63">IF(AND(GP2&lt;1),"Cảnh báo KQHT","Lên lớp")</f>
        <v>Lên lớp</v>
      </c>
      <c r="GS2" s="5"/>
      <c r="GT2" s="204">
        <f>DY2+EJ2+EU2+FF2+FQ2+GB2+GM2</f>
        <v>11</v>
      </c>
      <c r="GU2" s="205">
        <f t="shared" ref="GU2:GU72" si="64" xml:space="preserve"> (DS2*DY2+ED2*EJ2+EO2*EU2+EZ2*FF2+FK2*FQ2+FV2*GB2+GG2*GM2)/GT2</f>
        <v>6.9454545454545462</v>
      </c>
      <c r="GV2" s="206">
        <f xml:space="preserve"> (DV2*DY2+EG2*EJ2+ER2*EU2+FC2*FF2+FN2*FQ2+FY2*GB2+GJ2*GM2)/GT2</f>
        <v>2.7272727272727271</v>
      </c>
      <c r="GW2" s="207">
        <f>CK2+GN2</f>
        <v>35</v>
      </c>
      <c r="GX2" s="203">
        <f>CQ2+GT2</f>
        <v>28</v>
      </c>
      <c r="GY2" s="154">
        <f>(CQ2*CR2+GU2*GT2)/GX2</f>
        <v>6.8714285714285719</v>
      </c>
      <c r="GZ2" s="155">
        <f>(CT2*CQ2+GV2*GT2)/GX2</f>
        <v>2.5357142857142856</v>
      </c>
      <c r="HA2" s="154" t="str">
        <f t="shared" ref="HA2:HA72" si="65">TEXT(GZ2,"0.00")</f>
        <v>2.54</v>
      </c>
      <c r="HB2" s="5" t="str">
        <f t="shared" ref="HB2:HB72" si="66">IF(AND(GZ2&lt;1.2),"Cảnh báo KQHT","Lên lớp")</f>
        <v>Lên lớp</v>
      </c>
      <c r="HC2" s="105">
        <v>6</v>
      </c>
      <c r="HD2" s="103">
        <v>6</v>
      </c>
      <c r="HE2" s="104"/>
      <c r="HF2" s="105"/>
      <c r="HG2" s="67">
        <f>ROUND(MAX((HC2*0.4+HD2*0.6),(HC2*0.4+HE2*0.6)),1)</f>
        <v>6</v>
      </c>
      <c r="HH2" s="67" t="str">
        <f>TEXT(HG2,"0.0")</f>
        <v>6.0</v>
      </c>
      <c r="HI2" s="51" t="str">
        <f>IF(HG2&gt;=8.5,"A",IF(HG2&gt;=8,"B+",IF(HG2&gt;=7,"B",IF(HG2&gt;=6.5,"C+",IF(HG2&gt;=5.5,"C",IF(HG2&gt;=5,"D+",IF(HG2&gt;=4,"D","F")))))))</f>
        <v>C</v>
      </c>
      <c r="HJ2" s="60">
        <f>IF(HI2="A",4,IF(HI2="B+",3.5,IF(HI2="B",3,IF(HI2="C+",2.5,IF(HI2="C",2,IF(HI2="D+",1.5,IF(HI2="D",1,0)))))))</f>
        <v>2</v>
      </c>
      <c r="HK2" s="53" t="str">
        <f>TEXT(HJ2,"0.0")</f>
        <v>2.0</v>
      </c>
      <c r="HL2" s="63">
        <v>3</v>
      </c>
      <c r="HM2" s="199">
        <v>3</v>
      </c>
      <c r="HN2" s="202">
        <v>7</v>
      </c>
      <c r="HO2" s="57">
        <v>6</v>
      </c>
      <c r="HP2" s="58"/>
      <c r="HQ2" s="66">
        <f t="shared" ref="HQ2:HQ72" si="67">ROUND((HN2*0.4+HO2*0.6),1)</f>
        <v>6.4</v>
      </c>
      <c r="HR2" s="110">
        <f t="shared" ref="HR2:HR72" si="68">ROUND(MAX((HN2*0.4+HO2*0.6),(HN2*0.4+HP2*0.6)),1)</f>
        <v>6.4</v>
      </c>
      <c r="HS2" s="67" t="str">
        <f t="shared" ref="HS2:HS72" si="69">TEXT(HR2,"0.0")</f>
        <v>6.4</v>
      </c>
      <c r="HT2" s="111" t="str">
        <f t="shared" ref="HT2:HT72" si="70">IF(HR2&gt;=8.5,"A",IF(HR2&gt;=8,"B+",IF(HR2&gt;=7,"B",IF(HR2&gt;=6.5,"C+",IF(HR2&gt;=5.5,"C",IF(HR2&gt;=5,"D+",IF(HR2&gt;=4,"D","F")))))))</f>
        <v>C</v>
      </c>
      <c r="HU2" s="112">
        <f t="shared" ref="HU2:HU72" si="71">IF(HT2="A",4,IF(HT2="B+",3.5,IF(HT2="B",3,IF(HT2="C+",2.5,IF(HT2="C",2,IF(HT2="D+",1.5,IF(HT2="D",1,0)))))))</f>
        <v>2</v>
      </c>
      <c r="HV2" s="113" t="str">
        <f t="shared" ref="HV2:HV72" si="72">TEXT(HU2,"0.0")</f>
        <v>2.0</v>
      </c>
      <c r="HW2" s="63">
        <v>1</v>
      </c>
      <c r="HX2" s="199">
        <v>1</v>
      </c>
      <c r="HY2" s="66">
        <f t="shared" ref="HY2:HZ10" si="73">ROUND((HF2*0.7+HQ2*0.3),1)</f>
        <v>1.9</v>
      </c>
      <c r="HZ2" s="163">
        <f t="shared" si="73"/>
        <v>6.1</v>
      </c>
      <c r="IA2" s="53" t="str">
        <f t="shared" ref="IA2:IA72" si="74">TEXT(HZ2,"0.0")</f>
        <v>6.1</v>
      </c>
      <c r="IB2" s="51" t="str">
        <f t="shared" ref="IB2:IB72" si="75">IF(HZ2&gt;=8.5,"A",IF(HZ2&gt;=8,"B+",IF(HZ2&gt;=7,"B",IF(HZ2&gt;=6.5,"C+",IF(HZ2&gt;=5.5,"C",IF(HZ2&gt;=5,"D+",IF(HZ2&gt;=4,"D","F")))))))</f>
        <v>C</v>
      </c>
      <c r="IC2" s="60">
        <f t="shared" ref="IC2:IC72" si="76">IF(IB2="A",4,IF(IB2="B+",3.5,IF(IB2="B",3,IF(IB2="C+",2.5,IF(IB2="C",2,IF(IB2="D+",1.5,IF(IB2="D",1,0)))))))</f>
        <v>2</v>
      </c>
      <c r="ID2" s="53" t="str">
        <f t="shared" ref="ID2:ID72" si="77">TEXT(IC2,"0.0")</f>
        <v>2.0</v>
      </c>
      <c r="IE2" s="212">
        <v>4</v>
      </c>
      <c r="IF2" s="213">
        <v>4</v>
      </c>
      <c r="IG2" s="202">
        <v>7</v>
      </c>
      <c r="IH2" s="57">
        <v>7</v>
      </c>
      <c r="II2" s="58"/>
      <c r="IJ2" s="66">
        <f>ROUND((IG2*0.4+IH2*0.6),1)</f>
        <v>7</v>
      </c>
      <c r="IK2" s="67">
        <f>ROUND(MAX((IG2*0.4+IH2*0.6),(IG2*0.4+II2*0.6)),1)</f>
        <v>7</v>
      </c>
      <c r="IL2" s="67" t="str">
        <f>TEXT(IK2,"0.0")</f>
        <v>7.0</v>
      </c>
      <c r="IM2" s="51" t="str">
        <f>IF(IK2&gt;=8.5,"A",IF(IK2&gt;=8,"B+",IF(IK2&gt;=7,"B",IF(IK2&gt;=6.5,"C+",IF(IK2&gt;=5.5,"C",IF(IK2&gt;=5,"D+",IF(IK2&gt;=4,"D","F")))))))</f>
        <v>B</v>
      </c>
      <c r="IN2" s="60">
        <f>IF(IM2="A",4,IF(IM2="B+",3.5,IF(IM2="B",3,IF(IM2="C+",2.5,IF(IM2="C",2,IF(IM2="D+",1.5,IF(IM2="D",1,0)))))))</f>
        <v>3</v>
      </c>
      <c r="IO2" s="53" t="str">
        <f>TEXT(IN2,"0.0")</f>
        <v>3.0</v>
      </c>
      <c r="IP2" s="63">
        <v>2</v>
      </c>
      <c r="IQ2" s="199">
        <v>2</v>
      </c>
      <c r="IR2" s="232">
        <v>6.6</v>
      </c>
      <c r="IS2" s="126">
        <v>6</v>
      </c>
      <c r="IT2" s="58"/>
      <c r="IU2" s="66">
        <f t="shared" ref="IU2:IU72" si="78">ROUND((IR2*0.4+IS2*0.6),1)</f>
        <v>6.2</v>
      </c>
      <c r="IV2" s="67">
        <f t="shared" ref="IV2:IV72" si="79">ROUND(MAX((IR2*0.4+IS2*0.6),(IR2*0.4+IT2*0.6)),1)</f>
        <v>6.2</v>
      </c>
      <c r="IW2" s="67" t="str">
        <f t="shared" ref="IW2:IW72" si="80">TEXT(IV2,"0.0")</f>
        <v>6.2</v>
      </c>
      <c r="IX2" s="51" t="str">
        <f t="shared" ref="IX2:IX72" si="81">IF(IV2&gt;=8.5,"A",IF(IV2&gt;=8,"B+",IF(IV2&gt;=7,"B",IF(IV2&gt;=6.5,"C+",IF(IV2&gt;=5.5,"C",IF(IV2&gt;=5,"D+",IF(IV2&gt;=4,"D","F")))))))</f>
        <v>C</v>
      </c>
      <c r="IY2" s="60">
        <f t="shared" ref="IY2:IY72" si="82">IF(IX2="A",4,IF(IX2="B+",3.5,IF(IX2="B",3,IF(IX2="C+",2.5,IF(IX2="C",2,IF(IX2="D+",1.5,IF(IX2="D",1,0)))))))</f>
        <v>2</v>
      </c>
      <c r="IZ2" s="53" t="str">
        <f t="shared" ref="IZ2:IZ72" si="83">TEXT(IY2,"0.0")</f>
        <v>2.0</v>
      </c>
      <c r="JA2" s="63">
        <v>3</v>
      </c>
      <c r="JB2" s="199">
        <v>3</v>
      </c>
      <c r="JC2" s="65">
        <v>5.6</v>
      </c>
      <c r="JD2" s="57">
        <v>8</v>
      </c>
      <c r="JE2" s="58"/>
      <c r="JF2" s="66">
        <f t="shared" ref="JF2:JF72" si="84">ROUND((JC2*0.4+JD2*0.6),1)</f>
        <v>7</v>
      </c>
      <c r="JG2" s="67">
        <f t="shared" ref="JG2:JG72" si="85">ROUND(MAX((JC2*0.4+JD2*0.6),(JC2*0.4+JE2*0.6)),1)</f>
        <v>7</v>
      </c>
      <c r="JH2" s="50" t="str">
        <f t="shared" ref="JH2:JH72" si="86">TEXT(JG2,"0.0")</f>
        <v>7.0</v>
      </c>
      <c r="JI2" s="51" t="str">
        <f t="shared" ref="JI2:JI72" si="87">IF(JG2&gt;=8.5,"A",IF(JG2&gt;=8,"B+",IF(JG2&gt;=7,"B",IF(JG2&gt;=6.5,"C+",IF(JG2&gt;=5.5,"C",IF(JG2&gt;=5,"D+",IF(JG2&gt;=4,"D","F")))))))</f>
        <v>B</v>
      </c>
      <c r="JJ2" s="60">
        <f t="shared" ref="JJ2:JJ72" si="88">IF(JI2="A",4,IF(JI2="B+",3.5,IF(JI2="B",3,IF(JI2="C+",2.5,IF(JI2="C",2,IF(JI2="D+",1.5,IF(JI2="D",1,0)))))))</f>
        <v>3</v>
      </c>
      <c r="JK2" s="53" t="str">
        <f t="shared" ref="JK2:JK72" si="89">TEXT(JJ2,"0.0")</f>
        <v>3.0</v>
      </c>
      <c r="JL2" s="61">
        <v>2</v>
      </c>
      <c r="JM2" s="62">
        <v>2</v>
      </c>
      <c r="JN2" s="232">
        <v>8.4</v>
      </c>
      <c r="JO2" s="126">
        <v>7</v>
      </c>
      <c r="JP2" s="58"/>
      <c r="JQ2" s="66">
        <f t="shared" ref="JQ2:JQ47" si="90">ROUND((JN2*0.4+JO2*0.6),1)</f>
        <v>7.6</v>
      </c>
      <c r="JR2" s="67">
        <f t="shared" ref="JR2:JR47" si="91">ROUND(MAX((JN2*0.4+JO2*0.6),(JN2*0.4+JP2*0.6)),1)</f>
        <v>7.6</v>
      </c>
      <c r="JS2" s="50" t="str">
        <f t="shared" ref="JS2:JS47" si="92">TEXT(JR2,"0.0")</f>
        <v>7.6</v>
      </c>
      <c r="JT2" s="51" t="str">
        <f t="shared" ref="JT2:JT47" si="93">IF(JR2&gt;=8.5,"A",IF(JR2&gt;=8,"B+",IF(JR2&gt;=7,"B",IF(JR2&gt;=6.5,"C+",IF(JR2&gt;=5.5,"C",IF(JR2&gt;=5,"D+",IF(JR2&gt;=4,"D","F")))))))</f>
        <v>B</v>
      </c>
      <c r="JU2" s="60">
        <f t="shared" ref="JU2:JU47" si="94">IF(JT2="A",4,IF(JT2="B+",3.5,IF(JT2="B",3,IF(JT2="C+",2.5,IF(JT2="C",2,IF(JT2="D+",1.5,IF(JT2="D",1,0)))))))</f>
        <v>3</v>
      </c>
      <c r="JV2" s="53" t="str">
        <f t="shared" ref="JV2:JV47" si="95">TEXT(JU2,"0.0")</f>
        <v>3.0</v>
      </c>
      <c r="JW2" s="61">
        <v>1</v>
      </c>
      <c r="JX2" s="62">
        <v>1</v>
      </c>
      <c r="JY2" s="255">
        <v>7.3</v>
      </c>
      <c r="JZ2" s="256">
        <v>9</v>
      </c>
      <c r="KA2" s="58"/>
      <c r="KB2" s="66">
        <f t="shared" ref="KB2:KB47" si="96">ROUND((JY2*0.4+JZ2*0.6),1)</f>
        <v>8.3000000000000007</v>
      </c>
      <c r="KC2" s="67">
        <f t="shared" ref="KC2:KC47" si="97">ROUND(MAX((JY2*0.4+JZ2*0.6),(JY2*0.4+KA2*0.6)),1)</f>
        <v>8.3000000000000007</v>
      </c>
      <c r="KD2" s="50" t="str">
        <f t="shared" ref="KD2:KD47" si="98">TEXT(KC2,"0.0")</f>
        <v>8.3</v>
      </c>
      <c r="KE2" s="51" t="str">
        <f t="shared" ref="KE2:KE47" si="99">IF(KC2&gt;=8.5,"A",IF(KC2&gt;=8,"B+",IF(KC2&gt;=7,"B",IF(KC2&gt;=6.5,"C+",IF(KC2&gt;=5.5,"C",IF(KC2&gt;=5,"D+",IF(KC2&gt;=4,"D","F")))))))</f>
        <v>B+</v>
      </c>
      <c r="KF2" s="60">
        <f t="shared" ref="KF2:KF47" si="100">IF(KE2="A",4,IF(KE2="B+",3.5,IF(KE2="B",3,IF(KE2="C+",2.5,IF(KE2="C",2,IF(KE2="D+",1.5,IF(KE2="D",1,0)))))))</f>
        <v>3.5</v>
      </c>
      <c r="KG2" s="53" t="str">
        <f t="shared" ref="KG2:KG47" si="101">TEXT(KF2,"0.0")</f>
        <v>3.5</v>
      </c>
      <c r="KH2" s="61">
        <v>2</v>
      </c>
      <c r="KI2" s="62">
        <v>2</v>
      </c>
      <c r="KJ2" s="202"/>
      <c r="KK2" s="133"/>
      <c r="KL2" s="58"/>
      <c r="KM2" s="66">
        <f t="shared" ref="KM2" si="102">ROUND((KJ2*0.4+KK2*0.6),1)</f>
        <v>0</v>
      </c>
      <c r="KN2" s="67">
        <f t="shared" ref="KN2" si="103">ROUND(MAX((KJ2*0.4+KK2*0.6),(KJ2*0.4+KL2*0.6)),1)</f>
        <v>0</v>
      </c>
      <c r="KO2" s="67" t="str">
        <f t="shared" ref="KO2" si="104">TEXT(KN2,"0.0")</f>
        <v>0.0</v>
      </c>
      <c r="KP2" s="51" t="str">
        <f t="shared" ref="KP2" si="105">IF(KN2&gt;=8.5,"A",IF(KN2&gt;=8,"B+",IF(KN2&gt;=7,"B",IF(KN2&gt;=6.5,"C+",IF(KN2&gt;=5.5,"C",IF(KN2&gt;=5,"D+",IF(KN2&gt;=4,"D","F")))))))</f>
        <v>F</v>
      </c>
      <c r="KQ2" s="60">
        <f t="shared" ref="KQ2" si="106">IF(KP2="A",4,IF(KP2="B+",3.5,IF(KP2="B",3,IF(KP2="C+",2.5,IF(KP2="C",2,IF(KP2="D+",1.5,IF(KP2="D",1,0)))))))</f>
        <v>0</v>
      </c>
      <c r="KR2" s="53" t="str">
        <f t="shared" ref="KR2" si="107">TEXT(KQ2,"0.0")</f>
        <v>0.0</v>
      </c>
      <c r="KS2" s="63">
        <v>1</v>
      </c>
      <c r="KT2" s="199">
        <v>1</v>
      </c>
      <c r="KU2" s="202"/>
      <c r="KV2" s="133"/>
      <c r="KW2" s="58"/>
      <c r="KX2" s="66">
        <f t="shared" ref="KX2" si="108">ROUND((KU2*0.4+KV2*0.6),1)</f>
        <v>0</v>
      </c>
      <c r="KY2" s="67">
        <f t="shared" ref="KY2" si="109">ROUND(MAX((KU2*0.4+KV2*0.6),(KU2*0.4+KW2*0.6)),1)</f>
        <v>0</v>
      </c>
      <c r="KZ2" s="67" t="str">
        <f t="shared" ref="KZ2" si="110">TEXT(KY2,"0.0")</f>
        <v>0.0</v>
      </c>
      <c r="LA2" s="51" t="str">
        <f t="shared" ref="LA2" si="111">IF(KY2&gt;=8.5,"A",IF(KY2&gt;=8,"B+",IF(KY2&gt;=7,"B",IF(KY2&gt;=6.5,"C+",IF(KY2&gt;=5.5,"C",IF(KY2&gt;=5,"D+",IF(KY2&gt;=4,"D","F")))))))</f>
        <v>F</v>
      </c>
      <c r="LB2" s="60">
        <f t="shared" ref="LB2" si="112">IF(LA2="A",4,IF(LA2="B+",3.5,IF(LA2="B",3,IF(LA2="C+",2.5,IF(LA2="C",2,IF(LA2="D+",1.5,IF(LA2="D",1,0)))))))</f>
        <v>0</v>
      </c>
      <c r="LC2" s="53" t="str">
        <f t="shared" ref="LC2" si="113">TEXT(LB2,"0.0")</f>
        <v>0.0</v>
      </c>
      <c r="LD2" s="63">
        <v>1</v>
      </c>
      <c r="LE2" s="199">
        <v>1</v>
      </c>
      <c r="LF2" s="202"/>
      <c r="LG2" s="133"/>
      <c r="LH2" s="58"/>
      <c r="LI2" s="66">
        <f t="shared" ref="LI2" si="114">ROUND((LF2*0.4+LG2*0.6),1)</f>
        <v>0</v>
      </c>
      <c r="LJ2" s="67">
        <f t="shared" ref="LJ2" si="115">ROUND(MAX((LF2*0.4+LG2*0.6),(LF2*0.4+LH2*0.6)),1)</f>
        <v>0</v>
      </c>
      <c r="LK2" s="67" t="str">
        <f t="shared" ref="LK2" si="116">TEXT(LJ2,"0.0")</f>
        <v>0.0</v>
      </c>
      <c r="LL2" s="51" t="str">
        <f t="shared" ref="LL2" si="117">IF(LJ2&gt;=8.5,"A",IF(LJ2&gt;=8,"B+",IF(LJ2&gt;=7,"B",IF(LJ2&gt;=6.5,"C+",IF(LJ2&gt;=5.5,"C",IF(LJ2&gt;=5,"D+",IF(LJ2&gt;=4,"D","F")))))))</f>
        <v>F</v>
      </c>
      <c r="LM2" s="60">
        <f t="shared" ref="LM2" si="118">IF(LL2="A",4,IF(LL2="B+",3.5,IF(LL2="B",3,IF(LL2="C+",2.5,IF(LL2="C",2,IF(LL2="D+",1.5,IF(LL2="D",1,0)))))))</f>
        <v>0</v>
      </c>
      <c r="LN2" s="53" t="str">
        <f t="shared" ref="LN2" si="119">TEXT(LM2,"0.0")</f>
        <v>0.0</v>
      </c>
      <c r="LO2" s="63">
        <v>2</v>
      </c>
      <c r="LP2" s="199">
        <v>2</v>
      </c>
      <c r="LQ2" s="202"/>
      <c r="LR2" s="133"/>
      <c r="LS2" s="58"/>
      <c r="LT2" s="66">
        <f t="shared" ref="LT2" si="120">ROUND((LQ2*0.4+LR2*0.6),1)</f>
        <v>0</v>
      </c>
      <c r="LU2" s="67">
        <f t="shared" ref="LU2" si="121">ROUND(MAX((LQ2*0.4+LR2*0.6),(LQ2*0.4+LS2*0.6)),1)</f>
        <v>0</v>
      </c>
      <c r="LV2" s="67" t="str">
        <f t="shared" ref="LV2" si="122">TEXT(LU2,"0.0")</f>
        <v>0.0</v>
      </c>
      <c r="LW2" s="51" t="str">
        <f t="shared" ref="LW2" si="123">IF(LU2&gt;=8.5,"A",IF(LU2&gt;=8,"B+",IF(LU2&gt;=7,"B",IF(LU2&gt;=6.5,"C+",IF(LU2&gt;=5.5,"C",IF(LU2&gt;=5,"D+",IF(LU2&gt;=4,"D","F")))))))</f>
        <v>F</v>
      </c>
      <c r="LX2" s="60">
        <f t="shared" ref="LX2" si="124">IF(LW2="A",4,IF(LW2="B+",3.5,IF(LW2="B",3,IF(LW2="C+",2.5,IF(LW2="C",2,IF(LW2="D+",1.5,IF(LW2="D",1,0)))))))</f>
        <v>0</v>
      </c>
      <c r="LY2" s="53" t="str">
        <f t="shared" ref="LY2" si="125">TEXT(LX2,"0.0")</f>
        <v>0.0</v>
      </c>
      <c r="LZ2" s="63">
        <v>1</v>
      </c>
      <c r="MA2" s="199">
        <v>1</v>
      </c>
      <c r="MB2" s="66">
        <f t="shared" ref="MB2:MC2" si="126">ROUND((KM2*0.2+KX2*0.2+LI2*0.4+LT2*0.2),1)</f>
        <v>0</v>
      </c>
      <c r="MC2" s="163">
        <f t="shared" si="126"/>
        <v>0</v>
      </c>
      <c r="MD2" s="53" t="str">
        <f t="shared" ref="MD2" si="127">TEXT(MC2,"0.0")</f>
        <v>0.0</v>
      </c>
      <c r="ME2" s="51" t="str">
        <f t="shared" ref="ME2" si="128">IF(MC2&gt;=8.5,"A",IF(MC2&gt;=8,"B+",IF(MC2&gt;=7,"B",IF(MC2&gt;=6.5,"C+",IF(MC2&gt;=5.5,"C",IF(MC2&gt;=5,"D+",IF(MC2&gt;=4,"D","F")))))))</f>
        <v>F</v>
      </c>
      <c r="MF2" s="60">
        <f t="shared" ref="MF2" si="129">IF(ME2="A",4,IF(ME2="B+",3.5,IF(ME2="B",3,IF(ME2="C+",2.5,IF(ME2="C",2,IF(ME2="D+",1.5,IF(ME2="D",1,0)))))))</f>
        <v>0</v>
      </c>
      <c r="MG2" s="53" t="str">
        <f t="shared" ref="MG2" si="130">TEXT(MF2,"0.0")</f>
        <v>0.0</v>
      </c>
      <c r="MH2" s="212">
        <v>5</v>
      </c>
      <c r="MI2" s="213">
        <v>5</v>
      </c>
      <c r="MJ2" s="203">
        <f>HL2+HW2+IP2+JA2+JL2+JW2+KH2+KS2+LD2+LO2+LZ2</f>
        <v>19</v>
      </c>
      <c r="MK2" s="153">
        <f>(HG2*HL2+HR2*HW2+IK2*IP2+IV2*JA2+JG2*JL2+JR2*JW2+KC2*KH2+KN2*KS2+KY2*LD2+LJ2*LO2+LU2*LZ2)/MJ2</f>
        <v>5.0105263157894733</v>
      </c>
      <c r="ML2" s="155">
        <f>(HJ2*HL2+HU2*HW2+IN2*IP2+IY2*JA2+JJ2*JL2+JU2*JW2+KF2*KH2+KQ2*KS2+LB2*LD2+LM2*LO2+LX2*LZ2)/MJ2</f>
        <v>1.8947368421052631</v>
      </c>
      <c r="MM2" s="154" t="str">
        <f t="shared" ref="MM2" si="131">TEXT(ML2,"0.00")</f>
        <v>1.89</v>
      </c>
      <c r="MN2" s="5" t="str">
        <f t="shared" ref="MN2" si="132">IF(AND(ML2&lt;1),"Cảnh báo KQHT","Lên lớp")</f>
        <v>Lên lớp</v>
      </c>
    </row>
    <row r="3" spans="1:352" s="8" customFormat="1" ht="18">
      <c r="A3" s="5">
        <v>2</v>
      </c>
      <c r="B3" s="9" t="s">
        <v>11</v>
      </c>
      <c r="C3" s="10" t="s">
        <v>215</v>
      </c>
      <c r="D3" s="11" t="s">
        <v>213</v>
      </c>
      <c r="E3" s="12" t="s">
        <v>214</v>
      </c>
      <c r="G3" s="47" t="s">
        <v>527</v>
      </c>
      <c r="H3" s="132" t="s">
        <v>410</v>
      </c>
      <c r="I3" s="132" t="s">
        <v>564</v>
      </c>
      <c r="J3" s="48" t="s">
        <v>592</v>
      </c>
      <c r="K3" s="98">
        <v>6.7</v>
      </c>
      <c r="L3" s="67" t="str">
        <f t="shared" ref="L3:L24" si="133">TEXT(K3,"0.0")</f>
        <v>6.7</v>
      </c>
      <c r="M3" s="51" t="str">
        <f t="shared" ref="M3:M24" si="134">IF(K3&gt;=8.5,"A",IF(K3&gt;=8,"B+",IF(K3&gt;=7,"B",IF(K3&gt;=6.5,"C+",IF(K3&gt;=5.5,"C",IF(K3&gt;=5,"D+",IF(K3&gt;=4,"D","F")))))))</f>
        <v>C+</v>
      </c>
      <c r="N3" s="52">
        <f t="shared" ref="N3:N24" si="135">IF(M3="A",4,IF(M3="B+",3.5,IF(M3="B",3,IF(M3="C+",2.5,IF(M3="C",2,IF(M3="D+",1.5,IF(M3="D",1,0)))))))</f>
        <v>2.5</v>
      </c>
      <c r="O3" s="53" t="str">
        <f t="shared" ref="O3:O24" si="136">TEXT(N3,"0.0")</f>
        <v>2.5</v>
      </c>
      <c r="P3" s="63">
        <v>2</v>
      </c>
      <c r="Q3" s="49">
        <v>6</v>
      </c>
      <c r="R3" s="67" t="str">
        <f t="shared" ref="R3:R24" si="137">TEXT(Q3,"0.0")</f>
        <v>6.0</v>
      </c>
      <c r="S3" s="51" t="str">
        <f t="shared" ref="S3:S24" si="138">IF(Q3&gt;=8.5,"A",IF(Q3&gt;=8,"B+",IF(Q3&gt;=7,"B",IF(Q3&gt;=6.5,"C+",IF(Q3&gt;=5.5,"C",IF(Q3&gt;=5,"D+",IF(Q3&gt;=4,"D","F")))))))</f>
        <v>C</v>
      </c>
      <c r="T3" s="52">
        <f t="shared" ref="T3:T24" si="139">IF(S3="A",4,IF(S3="B+",3.5,IF(S3="B",3,IF(S3="C+",2.5,IF(S3="C",2,IF(S3="D+",1.5,IF(S3="D",1,0)))))))</f>
        <v>2</v>
      </c>
      <c r="U3" s="53" t="str">
        <f t="shared" ref="U3:U24" si="140">TEXT(T3,"0.0")</f>
        <v>2.0</v>
      </c>
      <c r="V3" s="63">
        <v>3</v>
      </c>
      <c r="W3" s="105">
        <v>7.7</v>
      </c>
      <c r="X3" s="103">
        <v>7</v>
      </c>
      <c r="Y3" s="104"/>
      <c r="Z3" s="66">
        <f t="shared" si="4"/>
        <v>7.3</v>
      </c>
      <c r="AA3" s="67">
        <f t="shared" si="5"/>
        <v>7.3</v>
      </c>
      <c r="AB3" s="67" t="str">
        <f t="shared" ref="AB3:AB24" si="141">TEXT(AA3,"0.0")</f>
        <v>7.3</v>
      </c>
      <c r="AC3" s="51" t="str">
        <f t="shared" si="6"/>
        <v>B</v>
      </c>
      <c r="AD3" s="60">
        <f t="shared" ref="AD3:AD24" si="142">IF(AC3="A",4,IF(AC3="B+",3.5,IF(AC3="B",3,IF(AC3="C+",2.5,IF(AC3="C",2,IF(AC3="D+",1.5,IF(AC3="D",1,0)))))))</f>
        <v>3</v>
      </c>
      <c r="AE3" s="53" t="str">
        <f t="shared" ref="AE3:AE24" si="143">TEXT(AD3,"0.0")</f>
        <v>3.0</v>
      </c>
      <c r="AF3" s="63">
        <v>4</v>
      </c>
      <c r="AG3" s="199">
        <v>4</v>
      </c>
      <c r="AH3" s="105">
        <v>8</v>
      </c>
      <c r="AI3" s="103">
        <v>6</v>
      </c>
      <c r="AJ3" s="104"/>
      <c r="AK3" s="66">
        <f t="shared" si="8"/>
        <v>6.8</v>
      </c>
      <c r="AL3" s="67">
        <f t="shared" si="9"/>
        <v>6.8</v>
      </c>
      <c r="AM3" s="67" t="str">
        <f t="shared" ref="AM3:AM24" si="144">TEXT(AL3,"0.0")</f>
        <v>6.8</v>
      </c>
      <c r="AN3" s="51" t="str">
        <f t="shared" ref="AN3:AN24" si="145">IF(AL3&gt;=8.5,"A",IF(AL3&gt;=8,"B+",IF(AL3&gt;=7,"B",IF(AL3&gt;=6.5,"C+",IF(AL3&gt;=5.5,"C",IF(AL3&gt;=5,"D+",IF(AL3&gt;=4,"D","F")))))))</f>
        <v>C+</v>
      </c>
      <c r="AO3" s="60">
        <f t="shared" ref="AO3:AO24" si="146">IF(AN3="A",4,IF(AN3="B+",3.5,IF(AN3="B",3,IF(AN3="C+",2.5,IF(AN3="C",2,IF(AN3="D+",1.5,IF(AN3="D",1,0)))))))</f>
        <v>2.5</v>
      </c>
      <c r="AP3" s="53" t="str">
        <f t="shared" ref="AP3:AP24" si="147">TEXT(AO3,"0.0")</f>
        <v>2.5</v>
      </c>
      <c r="AQ3" s="63">
        <v>2</v>
      </c>
      <c r="AR3" s="199">
        <v>2</v>
      </c>
      <c r="AS3" s="166">
        <v>5</v>
      </c>
      <c r="AT3" s="122">
        <v>0</v>
      </c>
      <c r="AU3" s="123">
        <v>5</v>
      </c>
      <c r="AV3" s="66">
        <f t="shared" ref="AV3:AV24" si="148">ROUND((AS3*0.4+AT3*0.6),1)</f>
        <v>2</v>
      </c>
      <c r="AW3" s="67">
        <f t="shared" ref="AW3:AW24" si="149">ROUND(MAX((AS3*0.4+AT3*0.6),(AS3*0.4+AU3*0.6)),1)</f>
        <v>5</v>
      </c>
      <c r="AX3" s="67" t="str">
        <f t="shared" ref="AX3:AX24" si="150">TEXT(AW3,"0.0")</f>
        <v>5.0</v>
      </c>
      <c r="AY3" s="51" t="str">
        <f t="shared" ref="AY3:AY24" si="151">IF(AW3&gt;=8.5,"A",IF(AW3&gt;=8,"B+",IF(AW3&gt;=7,"B",IF(AW3&gt;=6.5,"C+",IF(AW3&gt;=5.5,"C",IF(AW3&gt;=5,"D+",IF(AW3&gt;=4,"D","F")))))))</f>
        <v>D+</v>
      </c>
      <c r="AZ3" s="60">
        <f t="shared" ref="AZ3:AZ24" si="152">IF(AY3="A",4,IF(AY3="B+",3.5,IF(AY3="B",3,IF(AY3="C+",2.5,IF(AY3="C",2,IF(AY3="D+",1.5,IF(AY3="D",1,0)))))))</f>
        <v>1.5</v>
      </c>
      <c r="BA3" s="53" t="str">
        <f t="shared" ref="BA3:BA24" si="153">TEXT(AZ3,"0.0")</f>
        <v>1.5</v>
      </c>
      <c r="BB3" s="63">
        <v>3</v>
      </c>
      <c r="BC3" s="199">
        <v>3</v>
      </c>
      <c r="BD3" s="105">
        <v>7.2</v>
      </c>
      <c r="BE3" s="103">
        <v>8</v>
      </c>
      <c r="BF3" s="104"/>
      <c r="BG3" s="66">
        <f t="shared" ref="BG3:BG24" si="154">ROUND((BD3*0.4+BE3*0.6),1)</f>
        <v>7.7</v>
      </c>
      <c r="BH3" s="67">
        <f t="shared" ref="BH3:BH24" si="155">ROUND(MAX((BD3*0.4+BE3*0.6),(BD3*0.4+BF3*0.6)),1)</f>
        <v>7.7</v>
      </c>
      <c r="BI3" s="67" t="str">
        <f t="shared" ref="BI3:BI24" si="156">TEXT(BH3,"0.0")</f>
        <v>7.7</v>
      </c>
      <c r="BJ3" s="51" t="str">
        <f t="shared" ref="BJ3:BJ24" si="157">IF(BH3&gt;=8.5,"A",IF(BH3&gt;=8,"B+",IF(BH3&gt;=7,"B",IF(BH3&gt;=6.5,"C+",IF(BH3&gt;=5.5,"C",IF(BH3&gt;=5,"D+",IF(BH3&gt;=4,"D","F")))))))</f>
        <v>B</v>
      </c>
      <c r="BK3" s="60">
        <f t="shared" ref="BK3:BK24" si="158">IF(BJ3="A",4,IF(BJ3="B+",3.5,IF(BJ3="B",3,IF(BJ3="C+",2.5,IF(BJ3="C",2,IF(BJ3="D+",1.5,IF(BJ3="D",1,0)))))))</f>
        <v>3</v>
      </c>
      <c r="BL3" s="53" t="str">
        <f t="shared" ref="BL3:BL24" si="159">TEXT(BK3,"0.0")</f>
        <v>3.0</v>
      </c>
      <c r="BM3" s="63">
        <v>3</v>
      </c>
      <c r="BN3" s="199">
        <v>3</v>
      </c>
      <c r="BO3" s="105">
        <v>6.6</v>
      </c>
      <c r="BP3" s="103">
        <v>5</v>
      </c>
      <c r="BQ3" s="104"/>
      <c r="BR3" s="66">
        <f t="shared" si="12"/>
        <v>5.6</v>
      </c>
      <c r="BS3" s="67">
        <f t="shared" si="13"/>
        <v>5.6</v>
      </c>
      <c r="BT3" s="67" t="str">
        <f t="shared" ref="BT3:BT24" si="160">TEXT(BS3,"0.0")</f>
        <v>5.6</v>
      </c>
      <c r="BU3" s="51" t="str">
        <f t="shared" si="14"/>
        <v>C</v>
      </c>
      <c r="BV3" s="68">
        <f t="shared" si="15"/>
        <v>2</v>
      </c>
      <c r="BW3" s="53" t="str">
        <f t="shared" ref="BW3:BW24" si="161">TEXT(BV3,"0.0")</f>
        <v>2.0</v>
      </c>
      <c r="BX3" s="63">
        <v>2</v>
      </c>
      <c r="BY3" s="199">
        <v>2</v>
      </c>
      <c r="BZ3" s="105">
        <v>7.7</v>
      </c>
      <c r="CA3" s="103">
        <v>8</v>
      </c>
      <c r="CB3" s="104"/>
      <c r="CC3" s="105"/>
      <c r="CD3" s="67">
        <f t="shared" ref="CD3:CD24" si="162">ROUND(MAX((BZ3*0.4+CA3*0.6),(BZ3*0.4+CB3*0.6)),1)</f>
        <v>7.9</v>
      </c>
      <c r="CE3" s="67" t="str">
        <f t="shared" ref="CE3:CE24" si="163">TEXT(CD3,"0.0")</f>
        <v>7.9</v>
      </c>
      <c r="CF3" s="51" t="str">
        <f t="shared" ref="CF3:CF24" si="164">IF(CD3&gt;=8.5,"A",IF(CD3&gt;=8,"B+",IF(CD3&gt;=7,"B",IF(CD3&gt;=6.5,"C+",IF(CD3&gt;=5.5,"C",IF(CD3&gt;=5,"D+",IF(CD3&gt;=4,"D","F")))))))</f>
        <v>B</v>
      </c>
      <c r="CG3" s="60">
        <f t="shared" ref="CG3:CG24" si="165">IF(CF3="A",4,IF(CF3="B+",3.5,IF(CF3="B",3,IF(CF3="C+",2.5,IF(CF3="C",2,IF(CF3="D+",1.5,IF(CF3="D",1,0)))))))</f>
        <v>3</v>
      </c>
      <c r="CH3" s="53" t="str">
        <f t="shared" ref="CH3:CH24" si="166">TEXT(CG3,"0.0")</f>
        <v>3.0</v>
      </c>
      <c r="CI3" s="63">
        <v>3</v>
      </c>
      <c r="CJ3" s="199">
        <v>3</v>
      </c>
      <c r="CK3" s="200">
        <f t="shared" ref="CK3:CK24" si="167">AQ3+BB3+BM3+BX3+CI3+AF3</f>
        <v>17</v>
      </c>
      <c r="CL3" s="72">
        <f t="shared" si="16"/>
        <v>6.8117647058823536</v>
      </c>
      <c r="CM3" s="93" t="str">
        <f t="shared" ref="CM3:CM24" si="168">TEXT(CL3,"0.00")</f>
        <v>6.81</v>
      </c>
      <c r="CN3" s="72">
        <f t="shared" si="17"/>
        <v>2.5588235294117645</v>
      </c>
      <c r="CO3" s="93" t="str">
        <f t="shared" ref="CO3:CO24" si="169">TEXT(CN3,"0.00")</f>
        <v>2.56</v>
      </c>
      <c r="CP3" s="258" t="str">
        <f t="shared" ref="CP3:CP24" si="170">IF(AND(CN3&lt;0.8),"Cảnh báo KQHT","Lên lớp")</f>
        <v>Lên lớp</v>
      </c>
      <c r="CQ3" s="258">
        <f t="shared" si="18"/>
        <v>17</v>
      </c>
      <c r="CR3" s="72">
        <f t="shared" si="19"/>
        <v>6.8117647058823536</v>
      </c>
      <c r="CS3" s="258" t="str">
        <f t="shared" ref="CS3:CS24" si="171">TEXT(CR3,"0.00")</f>
        <v>6.81</v>
      </c>
      <c r="CT3" s="72">
        <f t="shared" si="20"/>
        <v>2.5588235294117645</v>
      </c>
      <c r="CU3" s="258" t="str">
        <f t="shared" ref="CU3:CU24" si="172">TEXT(CT3,"0.00")</f>
        <v>2.56</v>
      </c>
      <c r="CV3" s="258" t="str">
        <f t="shared" ref="CV3:CV24" si="173">IF(AND(CT3&lt;1.2),"Cảnh báo KQHT","Lên lớp")</f>
        <v>Lên lớp</v>
      </c>
      <c r="CW3" s="66">
        <v>6.2</v>
      </c>
      <c r="CX3" s="258">
        <v>4</v>
      </c>
      <c r="CY3" s="258"/>
      <c r="CZ3" s="66">
        <f t="shared" si="22"/>
        <v>4.9000000000000004</v>
      </c>
      <c r="DA3" s="67">
        <f t="shared" si="23"/>
        <v>4.9000000000000004</v>
      </c>
      <c r="DB3" s="60" t="str">
        <f t="shared" si="24"/>
        <v>4.9</v>
      </c>
      <c r="DC3" s="51" t="str">
        <f t="shared" si="25"/>
        <v>D</v>
      </c>
      <c r="DD3" s="60">
        <f t="shared" si="26"/>
        <v>1</v>
      </c>
      <c r="DE3" s="60" t="str">
        <f t="shared" si="27"/>
        <v>1.0</v>
      </c>
      <c r="DF3" s="63"/>
      <c r="DG3" s="201"/>
      <c r="DH3" s="105">
        <v>7</v>
      </c>
      <c r="DI3" s="126">
        <v>2</v>
      </c>
      <c r="DJ3" s="126"/>
      <c r="DK3" s="66">
        <f t="shared" si="28"/>
        <v>4</v>
      </c>
      <c r="DL3" s="67">
        <f t="shared" si="29"/>
        <v>4</v>
      </c>
      <c r="DM3" s="60" t="str">
        <f t="shared" si="30"/>
        <v>4.0</v>
      </c>
      <c r="DN3" s="51" t="str">
        <f t="shared" si="31"/>
        <v>D</v>
      </c>
      <c r="DO3" s="60">
        <f t="shared" si="32"/>
        <v>1</v>
      </c>
      <c r="DP3" s="60" t="str">
        <f t="shared" si="33"/>
        <v>1.0</v>
      </c>
      <c r="DQ3" s="63"/>
      <c r="DR3" s="201"/>
      <c r="DS3" s="67">
        <f t="shared" si="34"/>
        <v>4.45</v>
      </c>
      <c r="DT3" s="60" t="str">
        <f t="shared" si="35"/>
        <v>4.5</v>
      </c>
      <c r="DU3" s="51" t="str">
        <f t="shared" si="36"/>
        <v>D</v>
      </c>
      <c r="DV3" s="60">
        <f t="shared" si="37"/>
        <v>1</v>
      </c>
      <c r="DW3" s="60" t="str">
        <f t="shared" si="38"/>
        <v>1.0</v>
      </c>
      <c r="DX3" s="63">
        <v>3</v>
      </c>
      <c r="DY3" s="201">
        <v>3</v>
      </c>
      <c r="DZ3" s="146">
        <v>0</v>
      </c>
      <c r="EA3" s="70"/>
      <c r="EB3" s="121"/>
      <c r="EC3" s="66">
        <f t="shared" si="39"/>
        <v>0</v>
      </c>
      <c r="ED3" s="67">
        <f t="shared" si="40"/>
        <v>0</v>
      </c>
      <c r="EE3" s="67" t="str">
        <f t="shared" si="41"/>
        <v>0.0</v>
      </c>
      <c r="EF3" s="51" t="str">
        <f t="shared" si="42"/>
        <v>F</v>
      </c>
      <c r="EG3" s="68">
        <f t="shared" si="43"/>
        <v>0</v>
      </c>
      <c r="EH3" s="53" t="str">
        <f t="shared" si="44"/>
        <v>0.0</v>
      </c>
      <c r="EI3" s="63">
        <v>3</v>
      </c>
      <c r="EJ3" s="199"/>
      <c r="EK3" s="202">
        <v>5.7</v>
      </c>
      <c r="EL3" s="57">
        <v>6</v>
      </c>
      <c r="EM3" s="58"/>
      <c r="EN3" s="66">
        <f t="shared" ref="EN3:EN24" si="174">ROUND((EK3*0.4+EL3*0.6),1)</f>
        <v>5.9</v>
      </c>
      <c r="EO3" s="67">
        <f t="shared" ref="EO3:EO24" si="175">ROUND(MAX((EK3*0.4+EL3*0.6),(EK3*0.4+EM3*0.6)),1)</f>
        <v>5.9</v>
      </c>
      <c r="EP3" s="67" t="str">
        <f t="shared" ref="EP3:EP24" si="176">TEXT(EO3,"0.0")</f>
        <v>5.9</v>
      </c>
      <c r="EQ3" s="51" t="str">
        <f t="shared" ref="EQ3:EQ24" si="177">IF(EO3&gt;=8.5,"A",IF(EO3&gt;=8,"B+",IF(EO3&gt;=7,"B",IF(EO3&gt;=6.5,"C+",IF(EO3&gt;=5.5,"C",IF(EO3&gt;=5,"D+",IF(EO3&gt;=4,"D","F")))))))</f>
        <v>C</v>
      </c>
      <c r="ER3" s="60">
        <f t="shared" ref="ER3:ER24" si="178">IF(EQ3="A",4,IF(EQ3="B+",3.5,IF(EQ3="B",3,IF(EQ3="C+",2.5,IF(EQ3="C",2,IF(EQ3="D+",1.5,IF(EQ3="D",1,0)))))))</f>
        <v>2</v>
      </c>
      <c r="ES3" s="53" t="str">
        <f t="shared" ref="ES3:ES24" si="179">TEXT(ER3,"0.0")</f>
        <v>2.0</v>
      </c>
      <c r="ET3" s="63">
        <v>3</v>
      </c>
      <c r="EU3" s="199">
        <v>3</v>
      </c>
      <c r="EV3" s="202">
        <v>6.3</v>
      </c>
      <c r="EW3" s="57">
        <v>5</v>
      </c>
      <c r="EX3" s="58"/>
      <c r="EY3" s="66">
        <f t="shared" si="45"/>
        <v>5.5</v>
      </c>
      <c r="EZ3" s="67">
        <f t="shared" si="46"/>
        <v>5.5</v>
      </c>
      <c r="FA3" s="67" t="str">
        <f t="shared" si="47"/>
        <v>5.5</v>
      </c>
      <c r="FB3" s="51" t="str">
        <f t="shared" si="48"/>
        <v>C</v>
      </c>
      <c r="FC3" s="60">
        <f t="shared" si="49"/>
        <v>2</v>
      </c>
      <c r="FD3" s="53" t="str">
        <f t="shared" si="50"/>
        <v>2.0</v>
      </c>
      <c r="FE3" s="63">
        <v>2</v>
      </c>
      <c r="FF3" s="199">
        <v>2</v>
      </c>
      <c r="FG3" s="105">
        <v>8</v>
      </c>
      <c r="FH3" s="103">
        <v>6</v>
      </c>
      <c r="FI3" s="104"/>
      <c r="FJ3" s="66">
        <f t="shared" si="51"/>
        <v>6.8</v>
      </c>
      <c r="FK3" s="67">
        <f t="shared" si="52"/>
        <v>6.8</v>
      </c>
      <c r="FL3" s="67" t="str">
        <f t="shared" si="53"/>
        <v>6.8</v>
      </c>
      <c r="FM3" s="51" t="str">
        <f t="shared" si="54"/>
        <v>C+</v>
      </c>
      <c r="FN3" s="60">
        <f t="shared" si="55"/>
        <v>2.5</v>
      </c>
      <c r="FO3" s="53" t="str">
        <f t="shared" si="56"/>
        <v>2.5</v>
      </c>
      <c r="FP3" s="63">
        <v>2</v>
      </c>
      <c r="FQ3" s="199">
        <v>2</v>
      </c>
      <c r="FR3" s="105">
        <v>8.8000000000000007</v>
      </c>
      <c r="FS3" s="103">
        <v>8</v>
      </c>
      <c r="FT3" s="104"/>
      <c r="FU3" s="66"/>
      <c r="FV3" s="67">
        <f t="shared" si="57"/>
        <v>8.3000000000000007</v>
      </c>
      <c r="FW3" s="67" t="str">
        <f t="shared" si="58"/>
        <v>8.3</v>
      </c>
      <c r="FX3" s="51" t="str">
        <f t="shared" si="59"/>
        <v>B+</v>
      </c>
      <c r="FY3" s="60">
        <f t="shared" si="60"/>
        <v>3.5</v>
      </c>
      <c r="FZ3" s="53" t="str">
        <f t="shared" si="61"/>
        <v>3.5</v>
      </c>
      <c r="GA3" s="63">
        <v>2</v>
      </c>
      <c r="GB3" s="199">
        <v>2</v>
      </c>
      <c r="GC3" s="105">
        <v>5.3</v>
      </c>
      <c r="GD3" s="103">
        <v>5</v>
      </c>
      <c r="GE3" s="104"/>
      <c r="GF3" s="105"/>
      <c r="GG3" s="67">
        <f t="shared" ref="GG3:GG72" si="180">ROUND(MAX((GC3*0.4+GD3*0.6),(GC3*0.4+GE3*0.6)),1)</f>
        <v>5.0999999999999996</v>
      </c>
      <c r="GH3" s="67" t="str">
        <f t="shared" ref="GH3:GH72" si="181">TEXT(GG3,"0.0")</f>
        <v>5.1</v>
      </c>
      <c r="GI3" s="51" t="str">
        <f t="shared" ref="GI3:GI72" si="182">IF(GG3&gt;=8.5,"A",IF(GG3&gt;=8,"B+",IF(GG3&gt;=7,"B",IF(GG3&gt;=6.5,"C+",IF(GG3&gt;=5.5,"C",IF(GG3&gt;=5,"D+",IF(GG3&gt;=4,"D","F")))))))</f>
        <v>D+</v>
      </c>
      <c r="GJ3" s="60">
        <f t="shared" ref="GJ3:GJ72" si="183">IF(GI3="A",4,IF(GI3="B+",3.5,IF(GI3="B",3,IF(GI3="C+",2.5,IF(GI3="C",2,IF(GI3="D+",1.5,IF(GI3="D",1,0)))))))</f>
        <v>1.5</v>
      </c>
      <c r="GK3" s="53" t="str">
        <f t="shared" ref="GK3:GK72" si="184">TEXT(GJ3,"0.0")</f>
        <v>1.5</v>
      </c>
      <c r="GL3" s="63">
        <v>3</v>
      </c>
      <c r="GM3" s="199">
        <v>3</v>
      </c>
      <c r="GN3" s="203">
        <f t="shared" ref="GN3:GN72" si="185">DX3+EI3+ET3+FE3+FP3+GA3+GL3</f>
        <v>18</v>
      </c>
      <c r="GO3" s="153">
        <f t="shared" ref="GO3:GO72" si="186">(DS3*DX3+ED3*EI3+EO3*ET3+EZ3*FE3+FK3*FP3+FV3*GA3+GG3*GL3)/GN3</f>
        <v>4.8638888888888889</v>
      </c>
      <c r="GP3" s="155">
        <f t="shared" ref="GP3:GP72" si="187">(DV3*DX3+EG3*EI3+ER3*ET3+FC3*FE3+FN3*FP3+FY3*GA3+GJ3*GL3)/GN3</f>
        <v>1.6388888888888888</v>
      </c>
      <c r="GQ3" s="154" t="str">
        <f t="shared" si="62"/>
        <v>1.64</v>
      </c>
      <c r="GR3" s="5" t="str">
        <f t="shared" si="63"/>
        <v>Lên lớp</v>
      </c>
      <c r="GS3" s="5"/>
      <c r="GT3" s="204">
        <f t="shared" ref="GT3:GT72" si="188">DY3+EJ3+EU3+FF3+FQ3+GB3+GM3</f>
        <v>15</v>
      </c>
      <c r="GU3" s="205">
        <f t="shared" si="64"/>
        <v>5.8366666666666669</v>
      </c>
      <c r="GV3" s="206">
        <f t="shared" ref="GV3:GV72" si="189" xml:space="preserve"> (DV3*DY3+EG3*EJ3+ER3*EU3+FC3*FF3+FN3*FQ3+FY3*GB3+GJ3*GM3)/GT3</f>
        <v>1.9666666666666666</v>
      </c>
      <c r="GW3" s="207">
        <f t="shared" ref="GW3:GW72" si="190">CK3+GN3</f>
        <v>35</v>
      </c>
      <c r="GX3" s="203">
        <f t="shared" ref="GX3:GX72" si="191">CQ3+GT3</f>
        <v>32</v>
      </c>
      <c r="GY3" s="154">
        <f t="shared" ref="GY3:GY72" si="192">(CQ3*CR3+GU3*GT3)/GX3</f>
        <v>6.3546875000000007</v>
      </c>
      <c r="GZ3" s="155">
        <f t="shared" ref="GZ3:GZ72" si="193">(CT3*CQ3+GV3*GT3)/GX3</f>
        <v>2.28125</v>
      </c>
      <c r="HA3" s="154" t="str">
        <f t="shared" si="65"/>
        <v>2.28</v>
      </c>
      <c r="HB3" s="5" t="str">
        <f t="shared" si="66"/>
        <v>Lên lớp</v>
      </c>
      <c r="HC3" s="105">
        <v>5.6</v>
      </c>
      <c r="HD3" s="103">
        <v>6</v>
      </c>
      <c r="HE3" s="104"/>
      <c r="HF3" s="105"/>
      <c r="HG3" s="67">
        <f t="shared" ref="HG3:HG72" si="194">ROUND(MAX((HC3*0.4+HD3*0.6),(HC3*0.4+HE3*0.6)),1)</f>
        <v>5.8</v>
      </c>
      <c r="HH3" s="67" t="str">
        <f t="shared" ref="HH3:HH72" si="195">TEXT(HG3,"0.0")</f>
        <v>5.8</v>
      </c>
      <c r="HI3" s="51" t="str">
        <f t="shared" ref="HI3:HI72" si="196">IF(HG3&gt;=8.5,"A",IF(HG3&gt;=8,"B+",IF(HG3&gt;=7,"B",IF(HG3&gt;=6.5,"C+",IF(HG3&gt;=5.5,"C",IF(HG3&gt;=5,"D+",IF(HG3&gt;=4,"D","F")))))))</f>
        <v>C</v>
      </c>
      <c r="HJ3" s="60">
        <f t="shared" ref="HJ3:HJ72" si="197">IF(HI3="A",4,IF(HI3="B+",3.5,IF(HI3="B",3,IF(HI3="C+",2.5,IF(HI3="C",2,IF(HI3="D+",1.5,IF(HI3="D",1,0)))))))</f>
        <v>2</v>
      </c>
      <c r="HK3" s="53" t="str">
        <f t="shared" ref="HK3:HK72" si="198">TEXT(HJ3,"0.0")</f>
        <v>2.0</v>
      </c>
      <c r="HL3" s="63">
        <v>3</v>
      </c>
      <c r="HM3" s="199">
        <v>3</v>
      </c>
      <c r="HN3" s="202">
        <v>5.3</v>
      </c>
      <c r="HO3" s="57">
        <v>4</v>
      </c>
      <c r="HP3" s="58"/>
      <c r="HQ3" s="66">
        <f t="shared" si="67"/>
        <v>4.5</v>
      </c>
      <c r="HR3" s="110">
        <f t="shared" si="68"/>
        <v>4.5</v>
      </c>
      <c r="HS3" s="67" t="str">
        <f t="shared" si="69"/>
        <v>4.5</v>
      </c>
      <c r="HT3" s="111" t="str">
        <f t="shared" si="70"/>
        <v>D</v>
      </c>
      <c r="HU3" s="112">
        <f t="shared" si="71"/>
        <v>1</v>
      </c>
      <c r="HV3" s="113" t="str">
        <f t="shared" si="72"/>
        <v>1.0</v>
      </c>
      <c r="HW3" s="63">
        <v>1</v>
      </c>
      <c r="HX3" s="199">
        <v>1</v>
      </c>
      <c r="HY3" s="66">
        <f t="shared" si="73"/>
        <v>1.4</v>
      </c>
      <c r="HZ3" s="163">
        <f t="shared" si="73"/>
        <v>5.4</v>
      </c>
      <c r="IA3" s="53" t="str">
        <f t="shared" si="74"/>
        <v>5.4</v>
      </c>
      <c r="IB3" s="51" t="str">
        <f t="shared" si="75"/>
        <v>D+</v>
      </c>
      <c r="IC3" s="60">
        <f t="shared" si="76"/>
        <v>1.5</v>
      </c>
      <c r="ID3" s="53" t="str">
        <f t="shared" si="77"/>
        <v>1.5</v>
      </c>
      <c r="IE3" s="212">
        <v>4</v>
      </c>
      <c r="IF3" s="213">
        <v>4</v>
      </c>
      <c r="IG3" s="202">
        <v>8</v>
      </c>
      <c r="IH3" s="57">
        <v>4</v>
      </c>
      <c r="II3" s="58"/>
      <c r="IJ3" s="66">
        <f t="shared" ref="IJ3:IJ72" si="199">ROUND((IG3*0.4+IH3*0.6),1)</f>
        <v>5.6</v>
      </c>
      <c r="IK3" s="67">
        <f t="shared" ref="IK3:IK72" si="200">ROUND(MAX((IG3*0.4+IH3*0.6),(IG3*0.4+II3*0.6)),1)</f>
        <v>5.6</v>
      </c>
      <c r="IL3" s="67" t="str">
        <f t="shared" ref="IL3:IL72" si="201">TEXT(IK3,"0.0")</f>
        <v>5.6</v>
      </c>
      <c r="IM3" s="51" t="str">
        <f t="shared" ref="IM3:IM72" si="202">IF(IK3&gt;=8.5,"A",IF(IK3&gt;=8,"B+",IF(IK3&gt;=7,"B",IF(IK3&gt;=6.5,"C+",IF(IK3&gt;=5.5,"C",IF(IK3&gt;=5,"D+",IF(IK3&gt;=4,"D","F")))))))</f>
        <v>C</v>
      </c>
      <c r="IN3" s="60">
        <f t="shared" ref="IN3:IN72" si="203">IF(IM3="A",4,IF(IM3="B+",3.5,IF(IM3="B",3,IF(IM3="C+",2.5,IF(IM3="C",2,IF(IM3="D+",1.5,IF(IM3="D",1,0)))))))</f>
        <v>2</v>
      </c>
      <c r="IO3" s="53" t="str">
        <f t="shared" ref="IO3:IO72" si="204">TEXT(IN3,"0.0")</f>
        <v>2.0</v>
      </c>
      <c r="IP3" s="63">
        <v>2</v>
      </c>
      <c r="IQ3" s="199">
        <v>2</v>
      </c>
      <c r="IR3" s="202">
        <v>7.7</v>
      </c>
      <c r="IS3" s="57">
        <v>6</v>
      </c>
      <c r="IT3" s="58"/>
      <c r="IU3" s="66">
        <f t="shared" si="78"/>
        <v>6.7</v>
      </c>
      <c r="IV3" s="67">
        <f t="shared" si="79"/>
        <v>6.7</v>
      </c>
      <c r="IW3" s="67" t="str">
        <f t="shared" si="80"/>
        <v>6.7</v>
      </c>
      <c r="IX3" s="51" t="str">
        <f t="shared" si="81"/>
        <v>C+</v>
      </c>
      <c r="IY3" s="60">
        <f t="shared" si="82"/>
        <v>2.5</v>
      </c>
      <c r="IZ3" s="53" t="str">
        <f t="shared" si="83"/>
        <v>2.5</v>
      </c>
      <c r="JA3" s="63">
        <v>3</v>
      </c>
      <c r="JB3" s="199">
        <v>3</v>
      </c>
      <c r="JC3" s="65">
        <v>6.4</v>
      </c>
      <c r="JD3" s="57">
        <v>5</v>
      </c>
      <c r="JE3" s="58"/>
      <c r="JF3" s="66">
        <f t="shared" si="84"/>
        <v>5.6</v>
      </c>
      <c r="JG3" s="67">
        <f t="shared" si="85"/>
        <v>5.6</v>
      </c>
      <c r="JH3" s="50" t="str">
        <f t="shared" si="86"/>
        <v>5.6</v>
      </c>
      <c r="JI3" s="51" t="str">
        <f t="shared" si="87"/>
        <v>C</v>
      </c>
      <c r="JJ3" s="60">
        <f t="shared" si="88"/>
        <v>2</v>
      </c>
      <c r="JK3" s="53" t="str">
        <f t="shared" si="89"/>
        <v>2.0</v>
      </c>
      <c r="JL3" s="61">
        <v>2</v>
      </c>
      <c r="JM3" s="62">
        <v>2</v>
      </c>
      <c r="JN3" s="65">
        <v>5.4</v>
      </c>
      <c r="JO3" s="57">
        <v>6</v>
      </c>
      <c r="JP3" s="58"/>
      <c r="JQ3" s="66">
        <f t="shared" si="90"/>
        <v>5.8</v>
      </c>
      <c r="JR3" s="67">
        <f t="shared" si="91"/>
        <v>5.8</v>
      </c>
      <c r="JS3" s="50" t="str">
        <f t="shared" si="92"/>
        <v>5.8</v>
      </c>
      <c r="JT3" s="51" t="str">
        <f t="shared" si="93"/>
        <v>C</v>
      </c>
      <c r="JU3" s="60">
        <f t="shared" si="94"/>
        <v>2</v>
      </c>
      <c r="JV3" s="53" t="str">
        <f t="shared" si="95"/>
        <v>2.0</v>
      </c>
      <c r="JW3" s="61">
        <v>1</v>
      </c>
      <c r="JX3" s="62">
        <v>1</v>
      </c>
      <c r="JY3" s="65">
        <v>6</v>
      </c>
      <c r="JZ3" s="57">
        <v>6</v>
      </c>
      <c r="KA3" s="58"/>
      <c r="KB3" s="66">
        <f t="shared" si="96"/>
        <v>6</v>
      </c>
      <c r="KC3" s="67">
        <f t="shared" si="97"/>
        <v>6</v>
      </c>
      <c r="KD3" s="50" t="str">
        <f t="shared" si="98"/>
        <v>6.0</v>
      </c>
      <c r="KE3" s="51" t="str">
        <f t="shared" si="99"/>
        <v>C</v>
      </c>
      <c r="KF3" s="60">
        <f t="shared" si="100"/>
        <v>2</v>
      </c>
      <c r="KG3" s="53" t="str">
        <f t="shared" si="101"/>
        <v>2.0</v>
      </c>
      <c r="KH3" s="61">
        <v>2</v>
      </c>
      <c r="KI3" s="62">
        <v>2</v>
      </c>
      <c r="KJ3" s="202">
        <v>5</v>
      </c>
      <c r="KK3" s="133">
        <v>6</v>
      </c>
      <c r="KL3" s="58"/>
      <c r="KM3" s="66">
        <f t="shared" ref="KM3:KM47" si="205">ROUND((KJ3*0.4+KK3*0.6),1)</f>
        <v>5.6</v>
      </c>
      <c r="KN3" s="67">
        <f t="shared" ref="KN3:KN47" si="206">ROUND(MAX((KJ3*0.4+KK3*0.6),(KJ3*0.4+KL3*0.6)),1)</f>
        <v>5.6</v>
      </c>
      <c r="KO3" s="67" t="str">
        <f t="shared" ref="KO3:KO47" si="207">TEXT(KN3,"0.0")</f>
        <v>5.6</v>
      </c>
      <c r="KP3" s="51" t="str">
        <f t="shared" ref="KP3:KP47" si="208">IF(KN3&gt;=8.5,"A",IF(KN3&gt;=8,"B+",IF(KN3&gt;=7,"B",IF(KN3&gt;=6.5,"C+",IF(KN3&gt;=5.5,"C",IF(KN3&gt;=5,"D+",IF(KN3&gt;=4,"D","F")))))))</f>
        <v>C</v>
      </c>
      <c r="KQ3" s="60">
        <f t="shared" ref="KQ3:KQ47" si="209">IF(KP3="A",4,IF(KP3="B+",3.5,IF(KP3="B",3,IF(KP3="C+",2.5,IF(KP3="C",2,IF(KP3="D+",1.5,IF(KP3="D",1,0)))))))</f>
        <v>2</v>
      </c>
      <c r="KR3" s="53" t="str">
        <f t="shared" ref="KR3:KR47" si="210">TEXT(KQ3,"0.0")</f>
        <v>2.0</v>
      </c>
      <c r="KS3" s="63">
        <v>1</v>
      </c>
      <c r="KT3" s="199">
        <v>1</v>
      </c>
      <c r="KU3" s="202">
        <v>6</v>
      </c>
      <c r="KV3" s="133">
        <v>6.5</v>
      </c>
      <c r="KW3" s="58"/>
      <c r="KX3" s="66">
        <f t="shared" ref="KX3:KX47" si="211">ROUND((KU3*0.4+KV3*0.6),1)</f>
        <v>6.3</v>
      </c>
      <c r="KY3" s="67">
        <f t="shared" ref="KY3:KY47" si="212">ROUND(MAX((KU3*0.4+KV3*0.6),(KU3*0.4+KW3*0.6)),1)</f>
        <v>6.3</v>
      </c>
      <c r="KZ3" s="67" t="str">
        <f t="shared" ref="KZ3:KZ47" si="213">TEXT(KY3,"0.0")</f>
        <v>6.3</v>
      </c>
      <c r="LA3" s="51" t="str">
        <f t="shared" ref="LA3:LA47" si="214">IF(KY3&gt;=8.5,"A",IF(KY3&gt;=8,"B+",IF(KY3&gt;=7,"B",IF(KY3&gt;=6.5,"C+",IF(KY3&gt;=5.5,"C",IF(KY3&gt;=5,"D+",IF(KY3&gt;=4,"D","F")))))))</f>
        <v>C</v>
      </c>
      <c r="LB3" s="60">
        <f t="shared" ref="LB3:LB47" si="215">IF(LA3="A",4,IF(LA3="B+",3.5,IF(LA3="B",3,IF(LA3="C+",2.5,IF(LA3="C",2,IF(LA3="D+",1.5,IF(LA3="D",1,0)))))))</f>
        <v>2</v>
      </c>
      <c r="LC3" s="53" t="str">
        <f t="shared" ref="LC3:LC47" si="216">TEXT(LB3,"0.0")</f>
        <v>2.0</v>
      </c>
      <c r="LD3" s="63">
        <v>1</v>
      </c>
      <c r="LE3" s="199">
        <v>1</v>
      </c>
      <c r="LF3" s="202">
        <v>5</v>
      </c>
      <c r="LG3" s="133">
        <v>7.1</v>
      </c>
      <c r="LH3" s="58"/>
      <c r="LI3" s="66">
        <f t="shared" ref="LI3:LI47" si="217">ROUND((LF3*0.4+LG3*0.6),1)</f>
        <v>6.3</v>
      </c>
      <c r="LJ3" s="67">
        <f t="shared" ref="LJ3:LJ47" si="218">ROUND(MAX((LF3*0.4+LG3*0.6),(LF3*0.4+LH3*0.6)),1)</f>
        <v>6.3</v>
      </c>
      <c r="LK3" s="67" t="str">
        <f t="shared" ref="LK3:LK47" si="219">TEXT(LJ3,"0.0")</f>
        <v>6.3</v>
      </c>
      <c r="LL3" s="51" t="str">
        <f t="shared" ref="LL3:LL47" si="220">IF(LJ3&gt;=8.5,"A",IF(LJ3&gt;=8,"B+",IF(LJ3&gt;=7,"B",IF(LJ3&gt;=6.5,"C+",IF(LJ3&gt;=5.5,"C",IF(LJ3&gt;=5,"D+",IF(LJ3&gt;=4,"D","F")))))))</f>
        <v>C</v>
      </c>
      <c r="LM3" s="60">
        <f t="shared" ref="LM3:LM47" si="221">IF(LL3="A",4,IF(LL3="B+",3.5,IF(LL3="B",3,IF(LL3="C+",2.5,IF(LL3="C",2,IF(LL3="D+",1.5,IF(LL3="D",1,0)))))))</f>
        <v>2</v>
      </c>
      <c r="LN3" s="53" t="str">
        <f t="shared" ref="LN3:LN47" si="222">TEXT(LM3,"0.0")</f>
        <v>2.0</v>
      </c>
      <c r="LO3" s="63">
        <v>2</v>
      </c>
      <c r="LP3" s="199">
        <v>2</v>
      </c>
      <c r="LQ3" s="202">
        <v>6</v>
      </c>
      <c r="LR3" s="133">
        <v>5.9</v>
      </c>
      <c r="LS3" s="58"/>
      <c r="LT3" s="66">
        <f t="shared" ref="LT3:LT47" si="223">ROUND((LQ3*0.4+LR3*0.6),1)</f>
        <v>5.9</v>
      </c>
      <c r="LU3" s="67">
        <f t="shared" ref="LU3:LU47" si="224">ROUND(MAX((LQ3*0.4+LR3*0.6),(LQ3*0.4+LS3*0.6)),1)</f>
        <v>5.9</v>
      </c>
      <c r="LV3" s="67" t="str">
        <f t="shared" ref="LV3:LV47" si="225">TEXT(LU3,"0.0")</f>
        <v>5.9</v>
      </c>
      <c r="LW3" s="51" t="str">
        <f t="shared" ref="LW3:LW47" si="226">IF(LU3&gt;=8.5,"A",IF(LU3&gt;=8,"B+",IF(LU3&gt;=7,"B",IF(LU3&gt;=6.5,"C+",IF(LU3&gt;=5.5,"C",IF(LU3&gt;=5,"D+",IF(LU3&gt;=4,"D","F")))))))</f>
        <v>C</v>
      </c>
      <c r="LX3" s="60">
        <f t="shared" ref="LX3:LX47" si="227">IF(LW3="A",4,IF(LW3="B+",3.5,IF(LW3="B",3,IF(LW3="C+",2.5,IF(LW3="C",2,IF(LW3="D+",1.5,IF(LW3="D",1,0)))))))</f>
        <v>2</v>
      </c>
      <c r="LY3" s="53" t="str">
        <f t="shared" ref="LY3:LY47" si="228">TEXT(LX3,"0.0")</f>
        <v>2.0</v>
      </c>
      <c r="LZ3" s="63">
        <v>1</v>
      </c>
      <c r="MA3" s="199">
        <v>1</v>
      </c>
      <c r="MB3" s="66">
        <f t="shared" ref="MB3:MB47" si="229">ROUND((KM3*0.2+KX3*0.2+LI3*0.4+LT3*0.2),1)</f>
        <v>6.1</v>
      </c>
      <c r="MC3" s="163">
        <f t="shared" ref="MC3:MC47" si="230">ROUND((KN3*0.2+KY3*0.2+LJ3*0.4+LU3*0.2),1)</f>
        <v>6.1</v>
      </c>
      <c r="MD3" s="53" t="str">
        <f t="shared" ref="MD3:MD47" si="231">TEXT(MC3,"0.0")</f>
        <v>6.1</v>
      </c>
      <c r="ME3" s="51" t="str">
        <f t="shared" ref="ME3:ME47" si="232">IF(MC3&gt;=8.5,"A",IF(MC3&gt;=8,"B+",IF(MC3&gt;=7,"B",IF(MC3&gt;=6.5,"C+",IF(MC3&gt;=5.5,"C",IF(MC3&gt;=5,"D+",IF(MC3&gt;=4,"D","F")))))))</f>
        <v>C</v>
      </c>
      <c r="MF3" s="60">
        <f t="shared" ref="MF3:MF47" si="233">IF(ME3="A",4,IF(ME3="B+",3.5,IF(ME3="B",3,IF(ME3="C+",2.5,IF(ME3="C",2,IF(ME3="D+",1.5,IF(ME3="D",1,0)))))))</f>
        <v>2</v>
      </c>
      <c r="MG3" s="53" t="str">
        <f t="shared" ref="MG3:MG47" si="234">TEXT(MF3,"0.0")</f>
        <v>2.0</v>
      </c>
      <c r="MH3" s="212">
        <v>5</v>
      </c>
      <c r="MI3" s="213">
        <v>5</v>
      </c>
      <c r="MJ3" s="203">
        <f t="shared" ref="MJ3:MJ47" si="235">HL3+HW3+IP3+JA3+JL3+JW3+KH3+KS3+LD3+LO3+LZ3</f>
        <v>19</v>
      </c>
      <c r="MK3" s="153">
        <f t="shared" ref="MK3:MK47" si="236">(HG3*HL3+HR3*HW3+IK3*IP3+IV3*JA3+JG3*JL3+JR3*JW3+KC3*KH3+KN3*KS3+KY3*LD3+LJ3*LO3+LU3*LZ3)/MJ3</f>
        <v>5.9263157894736835</v>
      </c>
      <c r="ML3" s="155">
        <f t="shared" ref="ML3:ML47" si="237">(HJ3*HL3+HU3*HW3+IN3*IP3+IY3*JA3+JJ3*JL3+JU3*JW3+KF3*KH3+KQ3*KS3+LB3*LD3+LM3*LO3+LX3*LZ3)/MJ3</f>
        <v>2.0263157894736841</v>
      </c>
      <c r="MM3" s="154" t="str">
        <f t="shared" ref="MM3:MM47" si="238">TEXT(ML3,"0.00")</f>
        <v>2.03</v>
      </c>
      <c r="MN3" s="5" t="str">
        <f t="shared" ref="MN3:MN47" si="239">IF(AND(ML3&lt;1),"Cảnh báo KQHT","Lên lớp")</f>
        <v>Lên lớp</v>
      </c>
    </row>
    <row r="4" spans="1:352" s="8" customFormat="1" ht="18">
      <c r="A4" s="5">
        <v>3</v>
      </c>
      <c r="B4" s="9" t="s">
        <v>11</v>
      </c>
      <c r="C4" s="10" t="s">
        <v>217</v>
      </c>
      <c r="D4" s="11" t="s">
        <v>216</v>
      </c>
      <c r="E4" s="12" t="s">
        <v>207</v>
      </c>
      <c r="G4" s="47" t="s">
        <v>528</v>
      </c>
      <c r="H4" s="132" t="s">
        <v>410</v>
      </c>
      <c r="I4" s="140" t="s">
        <v>565</v>
      </c>
      <c r="J4" s="48" t="s">
        <v>501</v>
      </c>
      <c r="K4" s="98">
        <v>8</v>
      </c>
      <c r="L4" s="67" t="str">
        <f t="shared" si="133"/>
        <v>8.0</v>
      </c>
      <c r="M4" s="51" t="str">
        <f t="shared" si="134"/>
        <v>B+</v>
      </c>
      <c r="N4" s="52">
        <f t="shared" si="135"/>
        <v>3.5</v>
      </c>
      <c r="O4" s="53" t="str">
        <f t="shared" si="136"/>
        <v>3.5</v>
      </c>
      <c r="P4" s="63">
        <v>2</v>
      </c>
      <c r="Q4" s="49">
        <v>7</v>
      </c>
      <c r="R4" s="67" t="str">
        <f t="shared" si="137"/>
        <v>7.0</v>
      </c>
      <c r="S4" s="51" t="str">
        <f t="shared" si="138"/>
        <v>B</v>
      </c>
      <c r="T4" s="52">
        <f t="shared" si="139"/>
        <v>3</v>
      </c>
      <c r="U4" s="53" t="str">
        <f t="shared" si="140"/>
        <v>3.0</v>
      </c>
      <c r="V4" s="63">
        <v>3</v>
      </c>
      <c r="W4" s="105">
        <v>8.8000000000000007</v>
      </c>
      <c r="X4" s="103">
        <v>8</v>
      </c>
      <c r="Y4" s="104"/>
      <c r="Z4" s="66">
        <f t="shared" si="4"/>
        <v>8.3000000000000007</v>
      </c>
      <c r="AA4" s="67">
        <f t="shared" si="5"/>
        <v>8.3000000000000007</v>
      </c>
      <c r="AB4" s="67" t="str">
        <f t="shared" si="141"/>
        <v>8.3</v>
      </c>
      <c r="AC4" s="51" t="str">
        <f t="shared" si="6"/>
        <v>B+</v>
      </c>
      <c r="AD4" s="60">
        <f t="shared" si="142"/>
        <v>3.5</v>
      </c>
      <c r="AE4" s="53" t="str">
        <f t="shared" si="143"/>
        <v>3.5</v>
      </c>
      <c r="AF4" s="63">
        <v>4</v>
      </c>
      <c r="AG4" s="199">
        <v>4</v>
      </c>
      <c r="AH4" s="105">
        <v>7</v>
      </c>
      <c r="AI4" s="103">
        <v>8</v>
      </c>
      <c r="AJ4" s="104"/>
      <c r="AK4" s="66">
        <f t="shared" si="8"/>
        <v>7.6</v>
      </c>
      <c r="AL4" s="67">
        <f t="shared" si="9"/>
        <v>7.6</v>
      </c>
      <c r="AM4" s="67" t="str">
        <f t="shared" si="144"/>
        <v>7.6</v>
      </c>
      <c r="AN4" s="51" t="str">
        <f t="shared" si="145"/>
        <v>B</v>
      </c>
      <c r="AO4" s="60">
        <f t="shared" si="146"/>
        <v>3</v>
      </c>
      <c r="AP4" s="53" t="str">
        <f t="shared" si="147"/>
        <v>3.0</v>
      </c>
      <c r="AQ4" s="63">
        <v>2</v>
      </c>
      <c r="AR4" s="199">
        <v>2</v>
      </c>
      <c r="AS4" s="105">
        <v>5.0999999999999996</v>
      </c>
      <c r="AT4" s="103">
        <v>7</v>
      </c>
      <c r="AU4" s="104"/>
      <c r="AV4" s="66">
        <f t="shared" si="148"/>
        <v>6.2</v>
      </c>
      <c r="AW4" s="67">
        <f t="shared" si="149"/>
        <v>6.2</v>
      </c>
      <c r="AX4" s="67" t="str">
        <f t="shared" si="150"/>
        <v>6.2</v>
      </c>
      <c r="AY4" s="51" t="str">
        <f t="shared" si="151"/>
        <v>C</v>
      </c>
      <c r="AZ4" s="60">
        <f t="shared" si="152"/>
        <v>2</v>
      </c>
      <c r="BA4" s="53" t="str">
        <f t="shared" si="153"/>
        <v>2.0</v>
      </c>
      <c r="BB4" s="63">
        <v>3</v>
      </c>
      <c r="BC4" s="199">
        <v>3</v>
      </c>
      <c r="BD4" s="105">
        <v>7.2</v>
      </c>
      <c r="BE4" s="103">
        <v>9</v>
      </c>
      <c r="BF4" s="104"/>
      <c r="BG4" s="66">
        <f t="shared" si="154"/>
        <v>8.3000000000000007</v>
      </c>
      <c r="BH4" s="67">
        <f t="shared" si="155"/>
        <v>8.3000000000000007</v>
      </c>
      <c r="BI4" s="67" t="str">
        <f t="shared" si="156"/>
        <v>8.3</v>
      </c>
      <c r="BJ4" s="51" t="str">
        <f t="shared" si="157"/>
        <v>B+</v>
      </c>
      <c r="BK4" s="60">
        <f t="shared" si="158"/>
        <v>3.5</v>
      </c>
      <c r="BL4" s="53" t="str">
        <f t="shared" si="159"/>
        <v>3.5</v>
      </c>
      <c r="BM4" s="63">
        <v>3</v>
      </c>
      <c r="BN4" s="199">
        <v>3</v>
      </c>
      <c r="BO4" s="105">
        <v>6.1</v>
      </c>
      <c r="BP4" s="103">
        <v>7</v>
      </c>
      <c r="BQ4" s="104"/>
      <c r="BR4" s="66">
        <f t="shared" si="12"/>
        <v>6.6</v>
      </c>
      <c r="BS4" s="67">
        <f t="shared" si="13"/>
        <v>6.6</v>
      </c>
      <c r="BT4" s="67" t="str">
        <f t="shared" si="160"/>
        <v>6.6</v>
      </c>
      <c r="BU4" s="51" t="str">
        <f t="shared" si="14"/>
        <v>C+</v>
      </c>
      <c r="BV4" s="68">
        <f t="shared" si="15"/>
        <v>2.5</v>
      </c>
      <c r="BW4" s="53" t="str">
        <f t="shared" si="161"/>
        <v>2.5</v>
      </c>
      <c r="BX4" s="63">
        <v>2</v>
      </c>
      <c r="BY4" s="199">
        <v>2</v>
      </c>
      <c r="BZ4" s="105">
        <v>7.3</v>
      </c>
      <c r="CA4" s="103">
        <v>8</v>
      </c>
      <c r="CB4" s="104"/>
      <c r="CC4" s="105"/>
      <c r="CD4" s="67">
        <f t="shared" si="162"/>
        <v>7.7</v>
      </c>
      <c r="CE4" s="67" t="str">
        <f t="shared" si="163"/>
        <v>7.7</v>
      </c>
      <c r="CF4" s="51" t="str">
        <f t="shared" si="164"/>
        <v>B</v>
      </c>
      <c r="CG4" s="60">
        <f t="shared" si="165"/>
        <v>3</v>
      </c>
      <c r="CH4" s="53" t="str">
        <f t="shared" si="166"/>
        <v>3.0</v>
      </c>
      <c r="CI4" s="63">
        <v>3</v>
      </c>
      <c r="CJ4" s="199">
        <v>3</v>
      </c>
      <c r="CK4" s="200">
        <f t="shared" si="167"/>
        <v>17</v>
      </c>
      <c r="CL4" s="72">
        <f t="shared" si="16"/>
        <v>7.541176470588236</v>
      </c>
      <c r="CM4" s="93" t="str">
        <f t="shared" si="168"/>
        <v>7.54</v>
      </c>
      <c r="CN4" s="72">
        <f t="shared" si="17"/>
        <v>2.9705882352941178</v>
      </c>
      <c r="CO4" s="93" t="str">
        <f t="shared" si="169"/>
        <v>2.97</v>
      </c>
      <c r="CP4" s="258" t="str">
        <f t="shared" si="170"/>
        <v>Lên lớp</v>
      </c>
      <c r="CQ4" s="258">
        <f t="shared" si="18"/>
        <v>17</v>
      </c>
      <c r="CR4" s="72">
        <f t="shared" si="19"/>
        <v>7.541176470588236</v>
      </c>
      <c r="CS4" s="258" t="str">
        <f t="shared" si="171"/>
        <v>7.54</v>
      </c>
      <c r="CT4" s="72">
        <f t="shared" si="20"/>
        <v>2.9705882352941178</v>
      </c>
      <c r="CU4" s="258" t="str">
        <f t="shared" si="172"/>
        <v>2.97</v>
      </c>
      <c r="CV4" s="258" t="str">
        <f t="shared" si="173"/>
        <v>Lên lớp</v>
      </c>
      <c r="CW4" s="166">
        <v>8.1999999999999993</v>
      </c>
      <c r="CX4" s="145">
        <v>0</v>
      </c>
      <c r="CY4" s="145">
        <v>8</v>
      </c>
      <c r="CZ4" s="66">
        <f t="shared" si="22"/>
        <v>3.3</v>
      </c>
      <c r="DA4" s="67">
        <f t="shared" si="23"/>
        <v>8.1</v>
      </c>
      <c r="DB4" s="60" t="str">
        <f t="shared" si="24"/>
        <v>8.1</v>
      </c>
      <c r="DC4" s="51" t="str">
        <f t="shared" si="25"/>
        <v>B+</v>
      </c>
      <c r="DD4" s="60">
        <f t="shared" si="26"/>
        <v>3.5</v>
      </c>
      <c r="DE4" s="60" t="str">
        <f t="shared" si="27"/>
        <v>3.5</v>
      </c>
      <c r="DF4" s="63"/>
      <c r="DG4" s="201"/>
      <c r="DH4" s="105">
        <v>7.8</v>
      </c>
      <c r="DI4" s="126">
        <v>8</v>
      </c>
      <c r="DJ4" s="126"/>
      <c r="DK4" s="66">
        <f t="shared" si="28"/>
        <v>7.9</v>
      </c>
      <c r="DL4" s="67">
        <f t="shared" si="29"/>
        <v>7.9</v>
      </c>
      <c r="DM4" s="60" t="str">
        <f t="shared" si="30"/>
        <v>7.9</v>
      </c>
      <c r="DN4" s="51" t="str">
        <f t="shared" si="31"/>
        <v>B</v>
      </c>
      <c r="DO4" s="60">
        <f t="shared" si="32"/>
        <v>3</v>
      </c>
      <c r="DP4" s="60" t="str">
        <f t="shared" si="33"/>
        <v>3.0</v>
      </c>
      <c r="DQ4" s="63"/>
      <c r="DR4" s="201"/>
      <c r="DS4" s="67">
        <f t="shared" si="34"/>
        <v>8</v>
      </c>
      <c r="DT4" s="60" t="str">
        <f t="shared" si="35"/>
        <v>8.0</v>
      </c>
      <c r="DU4" s="51" t="str">
        <f t="shared" si="36"/>
        <v>B+</v>
      </c>
      <c r="DV4" s="60">
        <f t="shared" si="37"/>
        <v>3.5</v>
      </c>
      <c r="DW4" s="60" t="str">
        <f t="shared" si="38"/>
        <v>3.5</v>
      </c>
      <c r="DX4" s="63">
        <v>3</v>
      </c>
      <c r="DY4" s="201">
        <v>3</v>
      </c>
      <c r="DZ4" s="146">
        <v>0</v>
      </c>
      <c r="EA4" s="70"/>
      <c r="EB4" s="121"/>
      <c r="EC4" s="66">
        <f t="shared" si="39"/>
        <v>0</v>
      </c>
      <c r="ED4" s="67">
        <f t="shared" si="40"/>
        <v>0</v>
      </c>
      <c r="EE4" s="67" t="str">
        <f t="shared" si="41"/>
        <v>0.0</v>
      </c>
      <c r="EF4" s="51" t="str">
        <f t="shared" si="42"/>
        <v>F</v>
      </c>
      <c r="EG4" s="68">
        <f t="shared" si="43"/>
        <v>0</v>
      </c>
      <c r="EH4" s="53" t="str">
        <f t="shared" si="44"/>
        <v>0.0</v>
      </c>
      <c r="EI4" s="63">
        <v>3</v>
      </c>
      <c r="EJ4" s="199"/>
      <c r="EK4" s="146">
        <v>1.7</v>
      </c>
      <c r="EL4" s="70"/>
      <c r="EM4" s="121"/>
      <c r="EN4" s="66">
        <f t="shared" si="174"/>
        <v>0.7</v>
      </c>
      <c r="EO4" s="67">
        <f t="shared" si="175"/>
        <v>0.7</v>
      </c>
      <c r="EP4" s="67" t="str">
        <f t="shared" si="176"/>
        <v>0.7</v>
      </c>
      <c r="EQ4" s="51" t="str">
        <f t="shared" si="177"/>
        <v>F</v>
      </c>
      <c r="ER4" s="60">
        <f t="shared" si="178"/>
        <v>0</v>
      </c>
      <c r="ES4" s="53" t="str">
        <f t="shared" si="179"/>
        <v>0.0</v>
      </c>
      <c r="ET4" s="63">
        <v>3</v>
      </c>
      <c r="EU4" s="199"/>
      <c r="EV4" s="146">
        <v>0</v>
      </c>
      <c r="EW4" s="70"/>
      <c r="EX4" s="121"/>
      <c r="EY4" s="66">
        <f t="shared" si="45"/>
        <v>0</v>
      </c>
      <c r="EZ4" s="67">
        <f t="shared" si="46"/>
        <v>0</v>
      </c>
      <c r="FA4" s="67" t="str">
        <f t="shared" si="47"/>
        <v>0.0</v>
      </c>
      <c r="FB4" s="51" t="str">
        <f t="shared" si="48"/>
        <v>F</v>
      </c>
      <c r="FC4" s="60">
        <f t="shared" si="49"/>
        <v>0</v>
      </c>
      <c r="FD4" s="53" t="str">
        <f t="shared" si="50"/>
        <v>0.0</v>
      </c>
      <c r="FE4" s="63">
        <v>2</v>
      </c>
      <c r="FF4" s="199"/>
      <c r="FG4" s="146"/>
      <c r="FH4" s="70"/>
      <c r="FI4" s="121"/>
      <c r="FJ4" s="66">
        <f t="shared" si="51"/>
        <v>0</v>
      </c>
      <c r="FK4" s="67">
        <f t="shared" si="52"/>
        <v>0</v>
      </c>
      <c r="FL4" s="67" t="str">
        <f t="shared" si="53"/>
        <v>0.0</v>
      </c>
      <c r="FM4" s="51" t="str">
        <f t="shared" si="54"/>
        <v>F</v>
      </c>
      <c r="FN4" s="60">
        <f t="shared" si="55"/>
        <v>0</v>
      </c>
      <c r="FO4" s="53" t="str">
        <f t="shared" si="56"/>
        <v>0.0</v>
      </c>
      <c r="FP4" s="63">
        <v>2</v>
      </c>
      <c r="FQ4" s="199"/>
      <c r="FR4" s="146">
        <v>0</v>
      </c>
      <c r="FS4" s="70"/>
      <c r="FT4" s="121"/>
      <c r="FU4" s="146"/>
      <c r="FV4" s="67">
        <f t="shared" si="57"/>
        <v>0</v>
      </c>
      <c r="FW4" s="67" t="str">
        <f t="shared" si="58"/>
        <v>0.0</v>
      </c>
      <c r="FX4" s="51" t="str">
        <f t="shared" si="59"/>
        <v>F</v>
      </c>
      <c r="FY4" s="60">
        <f t="shared" si="60"/>
        <v>0</v>
      </c>
      <c r="FZ4" s="53" t="str">
        <f t="shared" si="61"/>
        <v>0.0</v>
      </c>
      <c r="GA4" s="63">
        <v>2</v>
      </c>
      <c r="GB4" s="199"/>
      <c r="GC4" s="105">
        <v>6.4</v>
      </c>
      <c r="GD4" s="103">
        <v>1</v>
      </c>
      <c r="GE4" s="104">
        <v>4</v>
      </c>
      <c r="GF4" s="105"/>
      <c r="GG4" s="67">
        <f t="shared" si="180"/>
        <v>5</v>
      </c>
      <c r="GH4" s="67" t="str">
        <f t="shared" si="181"/>
        <v>5.0</v>
      </c>
      <c r="GI4" s="51" t="str">
        <f t="shared" si="182"/>
        <v>D+</v>
      </c>
      <c r="GJ4" s="60">
        <f t="shared" si="183"/>
        <v>1.5</v>
      </c>
      <c r="GK4" s="53" t="str">
        <f t="shared" si="184"/>
        <v>1.5</v>
      </c>
      <c r="GL4" s="63">
        <v>3</v>
      </c>
      <c r="GM4" s="199">
        <v>3</v>
      </c>
      <c r="GN4" s="203">
        <f t="shared" si="185"/>
        <v>18</v>
      </c>
      <c r="GO4" s="153">
        <f t="shared" si="186"/>
        <v>2.2833333333333332</v>
      </c>
      <c r="GP4" s="155">
        <f t="shared" si="187"/>
        <v>0.83333333333333337</v>
      </c>
      <c r="GQ4" s="154" t="str">
        <f t="shared" si="62"/>
        <v>0.83</v>
      </c>
      <c r="GR4" s="5" t="str">
        <f t="shared" si="63"/>
        <v>Cảnh báo KQHT</v>
      </c>
      <c r="GS4" s="5" t="s">
        <v>898</v>
      </c>
      <c r="GT4" s="204">
        <f t="shared" si="188"/>
        <v>6</v>
      </c>
      <c r="GU4" s="205">
        <f t="shared" si="64"/>
        <v>6.5</v>
      </c>
      <c r="GV4" s="206">
        <f t="shared" si="189"/>
        <v>2.5</v>
      </c>
      <c r="GW4" s="207">
        <f t="shared" si="190"/>
        <v>35</v>
      </c>
      <c r="GX4" s="203">
        <f t="shared" si="191"/>
        <v>23</v>
      </c>
      <c r="GY4" s="154">
        <f t="shared" si="192"/>
        <v>7.269565217391305</v>
      </c>
      <c r="GZ4" s="155">
        <f t="shared" si="193"/>
        <v>2.847826086956522</v>
      </c>
      <c r="HA4" s="154" t="str">
        <f t="shared" si="65"/>
        <v>2.85</v>
      </c>
      <c r="HB4" s="5" t="str">
        <f t="shared" si="66"/>
        <v>Lên lớp</v>
      </c>
      <c r="HC4" s="105">
        <v>5.3</v>
      </c>
      <c r="HD4" s="103">
        <v>4</v>
      </c>
      <c r="HE4" s="104"/>
      <c r="HF4" s="105"/>
      <c r="HG4" s="67">
        <f t="shared" si="194"/>
        <v>4.5</v>
      </c>
      <c r="HH4" s="67" t="str">
        <f t="shared" si="195"/>
        <v>4.5</v>
      </c>
      <c r="HI4" s="51" t="str">
        <f t="shared" si="196"/>
        <v>D</v>
      </c>
      <c r="HJ4" s="60">
        <f t="shared" si="197"/>
        <v>1</v>
      </c>
      <c r="HK4" s="53" t="str">
        <f t="shared" si="198"/>
        <v>1.0</v>
      </c>
      <c r="HL4" s="63">
        <v>3</v>
      </c>
      <c r="HM4" s="199">
        <v>3</v>
      </c>
      <c r="HN4" s="202">
        <v>7</v>
      </c>
      <c r="HO4" s="57">
        <v>6</v>
      </c>
      <c r="HP4" s="58"/>
      <c r="HQ4" s="66">
        <f t="shared" si="67"/>
        <v>6.4</v>
      </c>
      <c r="HR4" s="110">
        <f t="shared" si="68"/>
        <v>6.4</v>
      </c>
      <c r="HS4" s="67" t="str">
        <f t="shared" si="69"/>
        <v>6.4</v>
      </c>
      <c r="HT4" s="111" t="str">
        <f t="shared" si="70"/>
        <v>C</v>
      </c>
      <c r="HU4" s="112">
        <f t="shared" si="71"/>
        <v>2</v>
      </c>
      <c r="HV4" s="113" t="str">
        <f t="shared" si="72"/>
        <v>2.0</v>
      </c>
      <c r="HW4" s="63">
        <v>1</v>
      </c>
      <c r="HX4" s="199">
        <v>1</v>
      </c>
      <c r="HY4" s="66">
        <f t="shared" si="73"/>
        <v>1.9</v>
      </c>
      <c r="HZ4" s="163">
        <f t="shared" si="73"/>
        <v>5.0999999999999996</v>
      </c>
      <c r="IA4" s="53" t="str">
        <f t="shared" si="74"/>
        <v>5.1</v>
      </c>
      <c r="IB4" s="51" t="str">
        <f t="shared" si="75"/>
        <v>D+</v>
      </c>
      <c r="IC4" s="60">
        <f t="shared" si="76"/>
        <v>1.5</v>
      </c>
      <c r="ID4" s="53" t="str">
        <f t="shared" si="77"/>
        <v>1.5</v>
      </c>
      <c r="IE4" s="212">
        <v>4</v>
      </c>
      <c r="IF4" s="213">
        <v>4</v>
      </c>
      <c r="IG4" s="202">
        <v>6.3</v>
      </c>
      <c r="IH4" s="57">
        <v>5</v>
      </c>
      <c r="II4" s="58"/>
      <c r="IJ4" s="66">
        <f t="shared" si="199"/>
        <v>5.5</v>
      </c>
      <c r="IK4" s="67">
        <f t="shared" si="200"/>
        <v>5.5</v>
      </c>
      <c r="IL4" s="67" t="str">
        <f t="shared" si="201"/>
        <v>5.5</v>
      </c>
      <c r="IM4" s="51" t="str">
        <f t="shared" si="202"/>
        <v>C</v>
      </c>
      <c r="IN4" s="60">
        <f t="shared" si="203"/>
        <v>2</v>
      </c>
      <c r="IO4" s="53" t="str">
        <f t="shared" si="204"/>
        <v>2.0</v>
      </c>
      <c r="IP4" s="63">
        <v>2</v>
      </c>
      <c r="IQ4" s="199">
        <v>2</v>
      </c>
      <c r="IR4" s="202">
        <v>6.8</v>
      </c>
      <c r="IS4" s="57">
        <v>6</v>
      </c>
      <c r="IT4" s="58"/>
      <c r="IU4" s="66">
        <f t="shared" si="78"/>
        <v>6.3</v>
      </c>
      <c r="IV4" s="67">
        <f t="shared" si="79"/>
        <v>6.3</v>
      </c>
      <c r="IW4" s="67" t="str">
        <f t="shared" si="80"/>
        <v>6.3</v>
      </c>
      <c r="IX4" s="51" t="str">
        <f t="shared" si="81"/>
        <v>C</v>
      </c>
      <c r="IY4" s="60">
        <f t="shared" si="82"/>
        <v>2</v>
      </c>
      <c r="IZ4" s="53" t="str">
        <f t="shared" si="83"/>
        <v>2.0</v>
      </c>
      <c r="JA4" s="63">
        <v>3</v>
      </c>
      <c r="JB4" s="199">
        <v>3</v>
      </c>
      <c r="JC4" s="65">
        <v>6.8</v>
      </c>
      <c r="JD4" s="57">
        <v>5</v>
      </c>
      <c r="JE4" s="58"/>
      <c r="JF4" s="66">
        <f t="shared" si="84"/>
        <v>5.7</v>
      </c>
      <c r="JG4" s="67">
        <f t="shared" si="85"/>
        <v>5.7</v>
      </c>
      <c r="JH4" s="50" t="str">
        <f t="shared" si="86"/>
        <v>5.7</v>
      </c>
      <c r="JI4" s="51" t="str">
        <f t="shared" si="87"/>
        <v>C</v>
      </c>
      <c r="JJ4" s="60">
        <f t="shared" si="88"/>
        <v>2</v>
      </c>
      <c r="JK4" s="53" t="str">
        <f t="shared" si="89"/>
        <v>2.0</v>
      </c>
      <c r="JL4" s="61">
        <v>2</v>
      </c>
      <c r="JM4" s="62">
        <v>2</v>
      </c>
      <c r="JN4" s="251">
        <v>6.6</v>
      </c>
      <c r="JO4" s="124"/>
      <c r="JP4" s="125">
        <v>5</v>
      </c>
      <c r="JQ4" s="147">
        <f t="shared" si="90"/>
        <v>2.6</v>
      </c>
      <c r="JR4" s="67">
        <f t="shared" si="91"/>
        <v>5.6</v>
      </c>
      <c r="JS4" s="50" t="str">
        <f t="shared" si="92"/>
        <v>5.6</v>
      </c>
      <c r="JT4" s="51" t="str">
        <f t="shared" si="93"/>
        <v>C</v>
      </c>
      <c r="JU4" s="60">
        <f t="shared" si="94"/>
        <v>2</v>
      </c>
      <c r="JV4" s="53" t="str">
        <f t="shared" si="95"/>
        <v>2.0</v>
      </c>
      <c r="JW4" s="61">
        <v>1</v>
      </c>
      <c r="JX4" s="62">
        <v>1</v>
      </c>
      <c r="JY4" s="65">
        <v>6.3</v>
      </c>
      <c r="JZ4" s="57">
        <v>8</v>
      </c>
      <c r="KA4" s="58"/>
      <c r="KB4" s="66">
        <f t="shared" si="96"/>
        <v>7.3</v>
      </c>
      <c r="KC4" s="67">
        <f t="shared" si="97"/>
        <v>7.3</v>
      </c>
      <c r="KD4" s="50" t="str">
        <f t="shared" si="98"/>
        <v>7.3</v>
      </c>
      <c r="KE4" s="51" t="str">
        <f t="shared" si="99"/>
        <v>B</v>
      </c>
      <c r="KF4" s="60">
        <f t="shared" si="100"/>
        <v>3</v>
      </c>
      <c r="KG4" s="53" t="str">
        <f t="shared" si="101"/>
        <v>3.0</v>
      </c>
      <c r="KH4" s="61">
        <v>2</v>
      </c>
      <c r="KI4" s="62">
        <v>2</v>
      </c>
      <c r="KJ4" s="202">
        <v>0</v>
      </c>
      <c r="KK4" s="133"/>
      <c r="KL4" s="58"/>
      <c r="KM4" s="66">
        <f t="shared" si="205"/>
        <v>0</v>
      </c>
      <c r="KN4" s="67">
        <f t="shared" si="206"/>
        <v>0</v>
      </c>
      <c r="KO4" s="67" t="str">
        <f t="shared" si="207"/>
        <v>0.0</v>
      </c>
      <c r="KP4" s="51" t="str">
        <f t="shared" si="208"/>
        <v>F</v>
      </c>
      <c r="KQ4" s="60">
        <f t="shared" si="209"/>
        <v>0</v>
      </c>
      <c r="KR4" s="53" t="str">
        <f t="shared" si="210"/>
        <v>0.0</v>
      </c>
      <c r="KS4" s="63">
        <v>1</v>
      </c>
      <c r="KT4" s="199">
        <v>1</v>
      </c>
      <c r="KU4" s="202">
        <v>0</v>
      </c>
      <c r="KV4" s="133">
        <v>0</v>
      </c>
      <c r="KW4" s="58"/>
      <c r="KX4" s="66">
        <f t="shared" si="211"/>
        <v>0</v>
      </c>
      <c r="KY4" s="67">
        <f t="shared" si="212"/>
        <v>0</v>
      </c>
      <c r="KZ4" s="67" t="str">
        <f t="shared" si="213"/>
        <v>0.0</v>
      </c>
      <c r="LA4" s="51" t="str">
        <f t="shared" si="214"/>
        <v>F</v>
      </c>
      <c r="LB4" s="60">
        <f t="shared" si="215"/>
        <v>0</v>
      </c>
      <c r="LC4" s="53" t="str">
        <f t="shared" si="216"/>
        <v>0.0</v>
      </c>
      <c r="LD4" s="63">
        <v>1</v>
      </c>
      <c r="LE4" s="199">
        <v>1</v>
      </c>
      <c r="LF4" s="202">
        <v>0</v>
      </c>
      <c r="LG4" s="133"/>
      <c r="LH4" s="58"/>
      <c r="LI4" s="66">
        <f t="shared" si="217"/>
        <v>0</v>
      </c>
      <c r="LJ4" s="67">
        <f t="shared" si="218"/>
        <v>0</v>
      </c>
      <c r="LK4" s="67" t="str">
        <f t="shared" si="219"/>
        <v>0.0</v>
      </c>
      <c r="LL4" s="51" t="str">
        <f t="shared" si="220"/>
        <v>F</v>
      </c>
      <c r="LM4" s="60">
        <f t="shared" si="221"/>
        <v>0</v>
      </c>
      <c r="LN4" s="53" t="str">
        <f t="shared" si="222"/>
        <v>0.0</v>
      </c>
      <c r="LO4" s="63">
        <v>2</v>
      </c>
      <c r="LP4" s="199">
        <v>2</v>
      </c>
      <c r="LQ4" s="202">
        <v>0</v>
      </c>
      <c r="LR4" s="133"/>
      <c r="LS4" s="58"/>
      <c r="LT4" s="66">
        <f t="shared" si="223"/>
        <v>0</v>
      </c>
      <c r="LU4" s="67">
        <f t="shared" si="224"/>
        <v>0</v>
      </c>
      <c r="LV4" s="67" t="str">
        <f t="shared" si="225"/>
        <v>0.0</v>
      </c>
      <c r="LW4" s="51" t="str">
        <f t="shared" si="226"/>
        <v>F</v>
      </c>
      <c r="LX4" s="60">
        <f t="shared" si="227"/>
        <v>0</v>
      </c>
      <c r="LY4" s="53" t="str">
        <f t="shared" si="228"/>
        <v>0.0</v>
      </c>
      <c r="LZ4" s="63">
        <v>1</v>
      </c>
      <c r="MA4" s="199">
        <v>1</v>
      </c>
      <c r="MB4" s="66">
        <f t="shared" si="229"/>
        <v>0</v>
      </c>
      <c r="MC4" s="163">
        <f t="shared" si="230"/>
        <v>0</v>
      </c>
      <c r="MD4" s="53" t="str">
        <f t="shared" si="231"/>
        <v>0.0</v>
      </c>
      <c r="ME4" s="51" t="str">
        <f t="shared" si="232"/>
        <v>F</v>
      </c>
      <c r="MF4" s="60">
        <f t="shared" si="233"/>
        <v>0</v>
      </c>
      <c r="MG4" s="53" t="str">
        <f t="shared" si="234"/>
        <v>0.0</v>
      </c>
      <c r="MH4" s="212">
        <v>5</v>
      </c>
      <c r="MI4" s="213">
        <v>5</v>
      </c>
      <c r="MJ4" s="203">
        <f t="shared" si="235"/>
        <v>19</v>
      </c>
      <c r="MK4" s="153">
        <f t="shared" si="236"/>
        <v>4.284210526315789</v>
      </c>
      <c r="ML4" s="155">
        <f t="shared" si="237"/>
        <v>1.4210526315789473</v>
      </c>
      <c r="MM4" s="154" t="str">
        <f t="shared" si="238"/>
        <v>1.42</v>
      </c>
      <c r="MN4" s="5" t="str">
        <f t="shared" si="239"/>
        <v>Lên lớp</v>
      </c>
    </row>
    <row r="5" spans="1:352" s="8" customFormat="1" ht="18">
      <c r="A5" s="5">
        <v>4</v>
      </c>
      <c r="B5" s="9" t="s">
        <v>11</v>
      </c>
      <c r="C5" s="10" t="s">
        <v>275</v>
      </c>
      <c r="D5" s="11" t="s">
        <v>276</v>
      </c>
      <c r="E5" s="12" t="s">
        <v>277</v>
      </c>
      <c r="G5" s="47" t="s">
        <v>530</v>
      </c>
      <c r="H5" s="132" t="s">
        <v>410</v>
      </c>
      <c r="I5" s="140" t="s">
        <v>568</v>
      </c>
      <c r="J5" s="48" t="s">
        <v>594</v>
      </c>
      <c r="K5" s="98">
        <v>7.3</v>
      </c>
      <c r="L5" s="67" t="str">
        <f t="shared" si="133"/>
        <v>7.3</v>
      </c>
      <c r="M5" s="51" t="str">
        <f t="shared" si="134"/>
        <v>B</v>
      </c>
      <c r="N5" s="52">
        <f t="shared" si="135"/>
        <v>3</v>
      </c>
      <c r="O5" s="53" t="str">
        <f t="shared" si="136"/>
        <v>3.0</v>
      </c>
      <c r="P5" s="63">
        <v>2</v>
      </c>
      <c r="Q5" s="49"/>
      <c r="R5" s="67" t="str">
        <f>TEXT(Q5,"0.0")</f>
        <v>0.0</v>
      </c>
      <c r="S5" s="51" t="str">
        <f t="shared" si="138"/>
        <v>F</v>
      </c>
      <c r="T5" s="52">
        <f t="shared" si="139"/>
        <v>0</v>
      </c>
      <c r="U5" s="53" t="str">
        <f t="shared" si="140"/>
        <v>0.0</v>
      </c>
      <c r="V5" s="63"/>
      <c r="W5" s="105">
        <v>8.8000000000000007</v>
      </c>
      <c r="X5" s="103">
        <v>9</v>
      </c>
      <c r="Y5" s="104"/>
      <c r="Z5" s="66">
        <f t="shared" si="4"/>
        <v>8.9</v>
      </c>
      <c r="AA5" s="67">
        <f t="shared" si="5"/>
        <v>8.9</v>
      </c>
      <c r="AB5" s="67" t="str">
        <f t="shared" si="141"/>
        <v>8.9</v>
      </c>
      <c r="AC5" s="51" t="str">
        <f t="shared" si="6"/>
        <v>A</v>
      </c>
      <c r="AD5" s="60">
        <f t="shared" si="142"/>
        <v>4</v>
      </c>
      <c r="AE5" s="53" t="str">
        <f t="shared" si="143"/>
        <v>4.0</v>
      </c>
      <c r="AF5" s="63">
        <v>4</v>
      </c>
      <c r="AG5" s="199">
        <v>4</v>
      </c>
      <c r="AH5" s="105">
        <v>8</v>
      </c>
      <c r="AI5" s="103">
        <v>8</v>
      </c>
      <c r="AJ5" s="104"/>
      <c r="AK5" s="66">
        <f t="shared" si="8"/>
        <v>8</v>
      </c>
      <c r="AL5" s="67">
        <f t="shared" si="9"/>
        <v>8</v>
      </c>
      <c r="AM5" s="67" t="str">
        <f t="shared" si="144"/>
        <v>8.0</v>
      </c>
      <c r="AN5" s="51" t="str">
        <f t="shared" si="145"/>
        <v>B+</v>
      </c>
      <c r="AO5" s="60">
        <f t="shared" si="146"/>
        <v>3.5</v>
      </c>
      <c r="AP5" s="53" t="str">
        <f t="shared" si="147"/>
        <v>3.5</v>
      </c>
      <c r="AQ5" s="63">
        <v>2</v>
      </c>
      <c r="AR5" s="199">
        <v>2</v>
      </c>
      <c r="AS5" s="105">
        <v>6.6</v>
      </c>
      <c r="AT5" s="103">
        <v>6</v>
      </c>
      <c r="AU5" s="104"/>
      <c r="AV5" s="66">
        <f t="shared" si="148"/>
        <v>6.2</v>
      </c>
      <c r="AW5" s="67">
        <f t="shared" si="149"/>
        <v>6.2</v>
      </c>
      <c r="AX5" s="67" t="str">
        <f t="shared" si="150"/>
        <v>6.2</v>
      </c>
      <c r="AY5" s="51" t="str">
        <f t="shared" si="151"/>
        <v>C</v>
      </c>
      <c r="AZ5" s="60">
        <f t="shared" si="152"/>
        <v>2</v>
      </c>
      <c r="BA5" s="53" t="str">
        <f t="shared" si="153"/>
        <v>2.0</v>
      </c>
      <c r="BB5" s="63">
        <v>3</v>
      </c>
      <c r="BC5" s="199">
        <v>3</v>
      </c>
      <c r="BD5" s="105">
        <v>6.7</v>
      </c>
      <c r="BE5" s="103">
        <v>8</v>
      </c>
      <c r="BF5" s="104"/>
      <c r="BG5" s="66">
        <f t="shared" si="154"/>
        <v>7.5</v>
      </c>
      <c r="BH5" s="67">
        <f t="shared" si="155"/>
        <v>7.5</v>
      </c>
      <c r="BI5" s="67" t="str">
        <f t="shared" si="156"/>
        <v>7.5</v>
      </c>
      <c r="BJ5" s="51" t="str">
        <f t="shared" si="157"/>
        <v>B</v>
      </c>
      <c r="BK5" s="60">
        <f t="shared" si="158"/>
        <v>3</v>
      </c>
      <c r="BL5" s="53" t="str">
        <f t="shared" si="159"/>
        <v>3.0</v>
      </c>
      <c r="BM5" s="63">
        <v>3</v>
      </c>
      <c r="BN5" s="199">
        <v>3</v>
      </c>
      <c r="BO5" s="105">
        <v>8.4</v>
      </c>
      <c r="BP5" s="103">
        <v>9</v>
      </c>
      <c r="BQ5" s="104"/>
      <c r="BR5" s="66">
        <f t="shared" si="12"/>
        <v>8.8000000000000007</v>
      </c>
      <c r="BS5" s="67">
        <f t="shared" si="13"/>
        <v>8.8000000000000007</v>
      </c>
      <c r="BT5" s="67" t="str">
        <f t="shared" si="160"/>
        <v>8.8</v>
      </c>
      <c r="BU5" s="51" t="str">
        <f t="shared" si="14"/>
        <v>A</v>
      </c>
      <c r="BV5" s="68">
        <f t="shared" si="15"/>
        <v>4</v>
      </c>
      <c r="BW5" s="53" t="str">
        <f t="shared" si="161"/>
        <v>4.0</v>
      </c>
      <c r="BX5" s="63">
        <v>2</v>
      </c>
      <c r="BY5" s="199">
        <v>2</v>
      </c>
      <c r="BZ5" s="105">
        <v>9</v>
      </c>
      <c r="CA5" s="103">
        <v>8</v>
      </c>
      <c r="CB5" s="104"/>
      <c r="CC5" s="105"/>
      <c r="CD5" s="67">
        <f t="shared" si="162"/>
        <v>8.4</v>
      </c>
      <c r="CE5" s="67" t="str">
        <f t="shared" si="163"/>
        <v>8.4</v>
      </c>
      <c r="CF5" s="51" t="str">
        <f t="shared" si="164"/>
        <v>B+</v>
      </c>
      <c r="CG5" s="60">
        <f t="shared" si="165"/>
        <v>3.5</v>
      </c>
      <c r="CH5" s="53" t="str">
        <f t="shared" si="166"/>
        <v>3.5</v>
      </c>
      <c r="CI5" s="63">
        <v>3</v>
      </c>
      <c r="CJ5" s="199">
        <v>3</v>
      </c>
      <c r="CK5" s="200">
        <f t="shared" si="167"/>
        <v>17</v>
      </c>
      <c r="CL5" s="72">
        <f t="shared" si="16"/>
        <v>7.9705882352941178</v>
      </c>
      <c r="CM5" s="93" t="str">
        <f t="shared" si="168"/>
        <v>7.97</v>
      </c>
      <c r="CN5" s="72">
        <f t="shared" si="17"/>
        <v>3.3235294117647061</v>
      </c>
      <c r="CO5" s="93" t="str">
        <f t="shared" si="169"/>
        <v>3.32</v>
      </c>
      <c r="CP5" s="258" t="str">
        <f t="shared" si="170"/>
        <v>Lên lớp</v>
      </c>
      <c r="CQ5" s="258">
        <f t="shared" si="18"/>
        <v>17</v>
      </c>
      <c r="CR5" s="72">
        <f t="shared" si="19"/>
        <v>7.9705882352941178</v>
      </c>
      <c r="CS5" s="258" t="str">
        <f t="shared" si="171"/>
        <v>7.97</v>
      </c>
      <c r="CT5" s="72">
        <f t="shared" si="20"/>
        <v>3.3235294117647061</v>
      </c>
      <c r="CU5" s="258" t="str">
        <f t="shared" si="172"/>
        <v>3.32</v>
      </c>
      <c r="CV5" s="258" t="str">
        <f t="shared" si="173"/>
        <v>Lên lớp</v>
      </c>
      <c r="CW5" s="66">
        <v>8.1999999999999993</v>
      </c>
      <c r="CX5" s="258">
        <v>7</v>
      </c>
      <c r="CY5" s="258"/>
      <c r="CZ5" s="66">
        <f t="shared" si="22"/>
        <v>7.5</v>
      </c>
      <c r="DA5" s="67">
        <f t="shared" si="23"/>
        <v>7.5</v>
      </c>
      <c r="DB5" s="60" t="str">
        <f t="shared" si="24"/>
        <v>7.5</v>
      </c>
      <c r="DC5" s="51" t="str">
        <f t="shared" si="25"/>
        <v>B</v>
      </c>
      <c r="DD5" s="60">
        <f t="shared" si="26"/>
        <v>3</v>
      </c>
      <c r="DE5" s="60" t="str">
        <f t="shared" si="27"/>
        <v>3.0</v>
      </c>
      <c r="DF5" s="63"/>
      <c r="DG5" s="201"/>
      <c r="DH5" s="105">
        <v>6.6</v>
      </c>
      <c r="DI5" s="126">
        <v>10</v>
      </c>
      <c r="DJ5" s="126"/>
      <c r="DK5" s="66">
        <f t="shared" si="28"/>
        <v>8.6</v>
      </c>
      <c r="DL5" s="67">
        <f t="shared" si="29"/>
        <v>8.6</v>
      </c>
      <c r="DM5" s="60" t="str">
        <f t="shared" si="30"/>
        <v>8.6</v>
      </c>
      <c r="DN5" s="51" t="str">
        <f t="shared" si="31"/>
        <v>A</v>
      </c>
      <c r="DO5" s="60">
        <f t="shared" si="32"/>
        <v>4</v>
      </c>
      <c r="DP5" s="60" t="str">
        <f t="shared" si="33"/>
        <v>4.0</v>
      </c>
      <c r="DQ5" s="63"/>
      <c r="DR5" s="201"/>
      <c r="DS5" s="67">
        <f t="shared" si="34"/>
        <v>8.0500000000000007</v>
      </c>
      <c r="DT5" s="60" t="str">
        <f t="shared" si="35"/>
        <v>8.1</v>
      </c>
      <c r="DU5" s="51" t="str">
        <f t="shared" si="36"/>
        <v>B+</v>
      </c>
      <c r="DV5" s="60">
        <f t="shared" si="37"/>
        <v>3.5</v>
      </c>
      <c r="DW5" s="60" t="str">
        <f t="shared" si="38"/>
        <v>3.5</v>
      </c>
      <c r="DX5" s="63">
        <v>3</v>
      </c>
      <c r="DY5" s="201">
        <v>3</v>
      </c>
      <c r="DZ5" s="146">
        <v>0</v>
      </c>
      <c r="EA5" s="70"/>
      <c r="EB5" s="121"/>
      <c r="EC5" s="66">
        <f t="shared" si="39"/>
        <v>0</v>
      </c>
      <c r="ED5" s="67">
        <f t="shared" si="40"/>
        <v>0</v>
      </c>
      <c r="EE5" s="67" t="str">
        <f t="shared" si="41"/>
        <v>0.0</v>
      </c>
      <c r="EF5" s="51" t="str">
        <f t="shared" si="42"/>
        <v>F</v>
      </c>
      <c r="EG5" s="68">
        <f t="shared" si="43"/>
        <v>0</v>
      </c>
      <c r="EH5" s="53" t="str">
        <f t="shared" si="44"/>
        <v>0.0</v>
      </c>
      <c r="EI5" s="63">
        <v>3</v>
      </c>
      <c r="EJ5" s="199"/>
      <c r="EK5" s="202">
        <v>9.1999999999999993</v>
      </c>
      <c r="EL5" s="57">
        <v>8</v>
      </c>
      <c r="EM5" s="58"/>
      <c r="EN5" s="66">
        <f t="shared" si="174"/>
        <v>8.5</v>
      </c>
      <c r="EO5" s="67">
        <f t="shared" si="175"/>
        <v>8.5</v>
      </c>
      <c r="EP5" s="67" t="str">
        <f t="shared" si="176"/>
        <v>8.5</v>
      </c>
      <c r="EQ5" s="51" t="str">
        <f t="shared" si="177"/>
        <v>A</v>
      </c>
      <c r="ER5" s="60">
        <f t="shared" si="178"/>
        <v>4</v>
      </c>
      <c r="ES5" s="53" t="str">
        <f t="shared" si="179"/>
        <v>4.0</v>
      </c>
      <c r="ET5" s="63">
        <v>3</v>
      </c>
      <c r="EU5" s="199">
        <v>3</v>
      </c>
      <c r="EV5" s="208">
        <v>8.6999999999999993</v>
      </c>
      <c r="EW5" s="168">
        <v>6</v>
      </c>
      <c r="EX5" s="169"/>
      <c r="EY5" s="66">
        <f t="shared" si="45"/>
        <v>7.1</v>
      </c>
      <c r="EZ5" s="67">
        <f t="shared" si="46"/>
        <v>7.1</v>
      </c>
      <c r="FA5" s="67" t="str">
        <f t="shared" si="47"/>
        <v>7.1</v>
      </c>
      <c r="FB5" s="51" t="str">
        <f t="shared" si="48"/>
        <v>B</v>
      </c>
      <c r="FC5" s="60">
        <f t="shared" si="49"/>
        <v>3</v>
      </c>
      <c r="FD5" s="53" t="str">
        <f t="shared" si="50"/>
        <v>3.0</v>
      </c>
      <c r="FE5" s="63">
        <v>2</v>
      </c>
      <c r="FF5" s="199">
        <v>2</v>
      </c>
      <c r="FG5" s="105">
        <v>8.3000000000000007</v>
      </c>
      <c r="FH5" s="103">
        <v>9</v>
      </c>
      <c r="FI5" s="104"/>
      <c r="FJ5" s="66">
        <f t="shared" si="51"/>
        <v>8.6999999999999993</v>
      </c>
      <c r="FK5" s="67">
        <f t="shared" si="52"/>
        <v>8.6999999999999993</v>
      </c>
      <c r="FL5" s="67" t="str">
        <f t="shared" si="53"/>
        <v>8.7</v>
      </c>
      <c r="FM5" s="51" t="str">
        <f t="shared" si="54"/>
        <v>A</v>
      </c>
      <c r="FN5" s="60">
        <f t="shared" si="55"/>
        <v>4</v>
      </c>
      <c r="FO5" s="53" t="str">
        <f t="shared" si="56"/>
        <v>4.0</v>
      </c>
      <c r="FP5" s="63">
        <v>2</v>
      </c>
      <c r="FQ5" s="199">
        <v>2</v>
      </c>
      <c r="FR5" s="105">
        <v>6.4</v>
      </c>
      <c r="FS5" s="103">
        <v>7</v>
      </c>
      <c r="FT5" s="104"/>
      <c r="FU5" s="66"/>
      <c r="FV5" s="67">
        <f t="shared" si="57"/>
        <v>6.8</v>
      </c>
      <c r="FW5" s="67" t="str">
        <f t="shared" si="58"/>
        <v>6.8</v>
      </c>
      <c r="FX5" s="51" t="str">
        <f t="shared" si="59"/>
        <v>C+</v>
      </c>
      <c r="FY5" s="60">
        <f t="shared" si="60"/>
        <v>2.5</v>
      </c>
      <c r="FZ5" s="53" t="str">
        <f t="shared" si="61"/>
        <v>2.5</v>
      </c>
      <c r="GA5" s="63">
        <v>2</v>
      </c>
      <c r="GB5" s="199">
        <v>2</v>
      </c>
      <c r="GC5" s="105">
        <v>7.4</v>
      </c>
      <c r="GD5" s="103">
        <v>8</v>
      </c>
      <c r="GE5" s="104"/>
      <c r="GF5" s="105"/>
      <c r="GG5" s="67">
        <f t="shared" si="180"/>
        <v>7.8</v>
      </c>
      <c r="GH5" s="67" t="str">
        <f t="shared" si="181"/>
        <v>7.8</v>
      </c>
      <c r="GI5" s="51" t="str">
        <f t="shared" si="182"/>
        <v>B</v>
      </c>
      <c r="GJ5" s="60">
        <f t="shared" si="183"/>
        <v>3</v>
      </c>
      <c r="GK5" s="53" t="str">
        <f t="shared" si="184"/>
        <v>3.0</v>
      </c>
      <c r="GL5" s="63">
        <v>3</v>
      </c>
      <c r="GM5" s="199">
        <v>3</v>
      </c>
      <c r="GN5" s="203">
        <f t="shared" si="185"/>
        <v>18</v>
      </c>
      <c r="GO5" s="153">
        <f t="shared" si="186"/>
        <v>6.5694444444444446</v>
      </c>
      <c r="GP5" s="155">
        <f t="shared" si="187"/>
        <v>2.8055555555555554</v>
      </c>
      <c r="GQ5" s="154" t="str">
        <f t="shared" si="62"/>
        <v>2.81</v>
      </c>
      <c r="GR5" s="5" t="str">
        <f t="shared" si="63"/>
        <v>Lên lớp</v>
      </c>
      <c r="GS5" s="5"/>
      <c r="GT5" s="204">
        <f t="shared" si="188"/>
        <v>15</v>
      </c>
      <c r="GU5" s="205">
        <f t="shared" si="64"/>
        <v>7.8833333333333337</v>
      </c>
      <c r="GV5" s="206">
        <f t="shared" si="189"/>
        <v>3.3666666666666667</v>
      </c>
      <c r="GW5" s="207">
        <f t="shared" si="190"/>
        <v>35</v>
      </c>
      <c r="GX5" s="203">
        <f t="shared" si="191"/>
        <v>32</v>
      </c>
      <c r="GY5" s="154">
        <f t="shared" si="192"/>
        <v>7.9296875</v>
      </c>
      <c r="GZ5" s="155">
        <f t="shared" si="193"/>
        <v>3.34375</v>
      </c>
      <c r="HA5" s="154" t="str">
        <f t="shared" si="65"/>
        <v>3.34</v>
      </c>
      <c r="HB5" s="5" t="str">
        <f t="shared" si="66"/>
        <v>Lên lớp</v>
      </c>
      <c r="HC5" s="105">
        <v>6</v>
      </c>
      <c r="HD5" s="103">
        <v>7</v>
      </c>
      <c r="HE5" s="104"/>
      <c r="HF5" s="105"/>
      <c r="HG5" s="67">
        <f t="shared" si="194"/>
        <v>6.6</v>
      </c>
      <c r="HH5" s="67" t="str">
        <f t="shared" si="195"/>
        <v>6.6</v>
      </c>
      <c r="HI5" s="51" t="str">
        <f t="shared" si="196"/>
        <v>C+</v>
      </c>
      <c r="HJ5" s="60">
        <f t="shared" si="197"/>
        <v>2.5</v>
      </c>
      <c r="HK5" s="53" t="str">
        <f t="shared" si="198"/>
        <v>2.5</v>
      </c>
      <c r="HL5" s="63">
        <v>3</v>
      </c>
      <c r="HM5" s="199">
        <v>3</v>
      </c>
      <c r="HN5" s="202">
        <v>8</v>
      </c>
      <c r="HO5" s="57">
        <v>7</v>
      </c>
      <c r="HP5" s="58"/>
      <c r="HQ5" s="66">
        <f t="shared" si="67"/>
        <v>7.4</v>
      </c>
      <c r="HR5" s="110">
        <f t="shared" si="68"/>
        <v>7.4</v>
      </c>
      <c r="HS5" s="67" t="str">
        <f t="shared" si="69"/>
        <v>7.4</v>
      </c>
      <c r="HT5" s="111" t="str">
        <f t="shared" si="70"/>
        <v>B</v>
      </c>
      <c r="HU5" s="112">
        <f t="shared" si="71"/>
        <v>3</v>
      </c>
      <c r="HV5" s="113" t="str">
        <f t="shared" si="72"/>
        <v>3.0</v>
      </c>
      <c r="HW5" s="63">
        <v>1</v>
      </c>
      <c r="HX5" s="199">
        <v>1</v>
      </c>
      <c r="HY5" s="66">
        <f t="shared" si="73"/>
        <v>2.2000000000000002</v>
      </c>
      <c r="HZ5" s="163">
        <f t="shared" si="73"/>
        <v>6.8</v>
      </c>
      <c r="IA5" s="53" t="str">
        <f t="shared" si="74"/>
        <v>6.8</v>
      </c>
      <c r="IB5" s="51" t="str">
        <f t="shared" si="75"/>
        <v>C+</v>
      </c>
      <c r="IC5" s="60">
        <f t="shared" si="76"/>
        <v>2.5</v>
      </c>
      <c r="ID5" s="53" t="str">
        <f t="shared" si="77"/>
        <v>2.5</v>
      </c>
      <c r="IE5" s="212">
        <v>4</v>
      </c>
      <c r="IF5" s="213">
        <v>4</v>
      </c>
      <c r="IG5" s="202">
        <v>8.3000000000000007</v>
      </c>
      <c r="IH5" s="57">
        <v>9</v>
      </c>
      <c r="II5" s="58"/>
      <c r="IJ5" s="66">
        <f t="shared" si="199"/>
        <v>8.6999999999999993</v>
      </c>
      <c r="IK5" s="67">
        <f t="shared" si="200"/>
        <v>8.6999999999999993</v>
      </c>
      <c r="IL5" s="67" t="str">
        <f t="shared" si="201"/>
        <v>8.7</v>
      </c>
      <c r="IM5" s="51" t="str">
        <f t="shared" si="202"/>
        <v>A</v>
      </c>
      <c r="IN5" s="60">
        <f t="shared" si="203"/>
        <v>4</v>
      </c>
      <c r="IO5" s="53" t="str">
        <f t="shared" si="204"/>
        <v>4.0</v>
      </c>
      <c r="IP5" s="63">
        <v>2</v>
      </c>
      <c r="IQ5" s="199">
        <v>2</v>
      </c>
      <c r="IR5" s="202">
        <v>9.1999999999999993</v>
      </c>
      <c r="IS5" s="57">
        <v>7</v>
      </c>
      <c r="IT5" s="58"/>
      <c r="IU5" s="66">
        <f t="shared" si="78"/>
        <v>7.9</v>
      </c>
      <c r="IV5" s="67">
        <f t="shared" si="79"/>
        <v>7.9</v>
      </c>
      <c r="IW5" s="67" t="str">
        <f t="shared" si="80"/>
        <v>7.9</v>
      </c>
      <c r="IX5" s="51" t="str">
        <f t="shared" si="81"/>
        <v>B</v>
      </c>
      <c r="IY5" s="60">
        <f t="shared" si="82"/>
        <v>3</v>
      </c>
      <c r="IZ5" s="53" t="str">
        <f t="shared" si="83"/>
        <v>3.0</v>
      </c>
      <c r="JA5" s="63">
        <v>3</v>
      </c>
      <c r="JB5" s="199">
        <v>3</v>
      </c>
      <c r="JC5" s="65">
        <v>7.2</v>
      </c>
      <c r="JD5" s="57">
        <v>8</v>
      </c>
      <c r="JE5" s="58"/>
      <c r="JF5" s="66">
        <f t="shared" si="84"/>
        <v>7.7</v>
      </c>
      <c r="JG5" s="67">
        <f t="shared" si="85"/>
        <v>7.7</v>
      </c>
      <c r="JH5" s="50" t="str">
        <f t="shared" si="86"/>
        <v>7.7</v>
      </c>
      <c r="JI5" s="51" t="str">
        <f t="shared" si="87"/>
        <v>B</v>
      </c>
      <c r="JJ5" s="60">
        <f t="shared" si="88"/>
        <v>3</v>
      </c>
      <c r="JK5" s="53" t="str">
        <f t="shared" si="89"/>
        <v>3.0</v>
      </c>
      <c r="JL5" s="61">
        <v>2</v>
      </c>
      <c r="JM5" s="62">
        <v>2</v>
      </c>
      <c r="JN5" s="65">
        <v>8.4</v>
      </c>
      <c r="JO5" s="57">
        <v>6</v>
      </c>
      <c r="JP5" s="58"/>
      <c r="JQ5" s="66">
        <f t="shared" si="90"/>
        <v>7</v>
      </c>
      <c r="JR5" s="67">
        <f t="shared" si="91"/>
        <v>7</v>
      </c>
      <c r="JS5" s="50" t="str">
        <f t="shared" si="92"/>
        <v>7.0</v>
      </c>
      <c r="JT5" s="51" t="str">
        <f t="shared" si="93"/>
        <v>B</v>
      </c>
      <c r="JU5" s="60">
        <f t="shared" si="94"/>
        <v>3</v>
      </c>
      <c r="JV5" s="53" t="str">
        <f t="shared" si="95"/>
        <v>3.0</v>
      </c>
      <c r="JW5" s="61">
        <v>1</v>
      </c>
      <c r="JX5" s="62">
        <v>1</v>
      </c>
      <c r="JY5" s="65">
        <v>9.6999999999999993</v>
      </c>
      <c r="JZ5" s="57">
        <v>9</v>
      </c>
      <c r="KA5" s="58"/>
      <c r="KB5" s="66">
        <f t="shared" si="96"/>
        <v>9.3000000000000007</v>
      </c>
      <c r="KC5" s="67">
        <f t="shared" si="97"/>
        <v>9.3000000000000007</v>
      </c>
      <c r="KD5" s="50" t="str">
        <f t="shared" si="98"/>
        <v>9.3</v>
      </c>
      <c r="KE5" s="51" t="str">
        <f t="shared" si="99"/>
        <v>A</v>
      </c>
      <c r="KF5" s="60">
        <f t="shared" si="100"/>
        <v>4</v>
      </c>
      <c r="KG5" s="53" t="str">
        <f t="shared" si="101"/>
        <v>4.0</v>
      </c>
      <c r="KH5" s="61">
        <v>2</v>
      </c>
      <c r="KI5" s="62">
        <v>2</v>
      </c>
      <c r="KJ5" s="202">
        <v>0</v>
      </c>
      <c r="KK5" s="133"/>
      <c r="KL5" s="58"/>
      <c r="KM5" s="66">
        <f t="shared" si="205"/>
        <v>0</v>
      </c>
      <c r="KN5" s="67">
        <f t="shared" si="206"/>
        <v>0</v>
      </c>
      <c r="KO5" s="67" t="str">
        <f t="shared" si="207"/>
        <v>0.0</v>
      </c>
      <c r="KP5" s="51" t="str">
        <f t="shared" si="208"/>
        <v>F</v>
      </c>
      <c r="KQ5" s="60">
        <f t="shared" si="209"/>
        <v>0</v>
      </c>
      <c r="KR5" s="53" t="str">
        <f t="shared" si="210"/>
        <v>0.0</v>
      </c>
      <c r="KS5" s="63">
        <v>1</v>
      </c>
      <c r="KT5" s="199">
        <v>1</v>
      </c>
      <c r="KU5" s="202">
        <v>5</v>
      </c>
      <c r="KV5" s="133">
        <v>7</v>
      </c>
      <c r="KW5" s="58"/>
      <c r="KX5" s="66">
        <f t="shared" si="211"/>
        <v>6.2</v>
      </c>
      <c r="KY5" s="67">
        <f t="shared" si="212"/>
        <v>6.2</v>
      </c>
      <c r="KZ5" s="67" t="str">
        <f t="shared" si="213"/>
        <v>6.2</v>
      </c>
      <c r="LA5" s="51" t="str">
        <f t="shared" si="214"/>
        <v>C</v>
      </c>
      <c r="LB5" s="60">
        <f t="shared" si="215"/>
        <v>2</v>
      </c>
      <c r="LC5" s="53" t="str">
        <f t="shared" si="216"/>
        <v>2.0</v>
      </c>
      <c r="LD5" s="63">
        <v>1</v>
      </c>
      <c r="LE5" s="199">
        <v>1</v>
      </c>
      <c r="LF5" s="202">
        <v>2.5</v>
      </c>
      <c r="LG5" s="133"/>
      <c r="LH5" s="58"/>
      <c r="LI5" s="66">
        <f t="shared" si="217"/>
        <v>1</v>
      </c>
      <c r="LJ5" s="67">
        <f t="shared" si="218"/>
        <v>1</v>
      </c>
      <c r="LK5" s="67" t="str">
        <f t="shared" si="219"/>
        <v>1.0</v>
      </c>
      <c r="LL5" s="51" t="str">
        <f t="shared" si="220"/>
        <v>F</v>
      </c>
      <c r="LM5" s="60">
        <f t="shared" si="221"/>
        <v>0</v>
      </c>
      <c r="LN5" s="53" t="str">
        <f t="shared" si="222"/>
        <v>0.0</v>
      </c>
      <c r="LO5" s="63">
        <v>2</v>
      </c>
      <c r="LP5" s="199">
        <v>2</v>
      </c>
      <c r="LQ5" s="202">
        <v>3</v>
      </c>
      <c r="LR5" s="133"/>
      <c r="LS5" s="58"/>
      <c r="LT5" s="66">
        <f t="shared" si="223"/>
        <v>1.2</v>
      </c>
      <c r="LU5" s="67">
        <f t="shared" si="224"/>
        <v>1.2</v>
      </c>
      <c r="LV5" s="67" t="str">
        <f t="shared" si="225"/>
        <v>1.2</v>
      </c>
      <c r="LW5" s="51" t="str">
        <f t="shared" si="226"/>
        <v>F</v>
      </c>
      <c r="LX5" s="60">
        <f t="shared" si="227"/>
        <v>0</v>
      </c>
      <c r="LY5" s="53" t="str">
        <f t="shared" si="228"/>
        <v>0.0</v>
      </c>
      <c r="LZ5" s="63">
        <v>1</v>
      </c>
      <c r="MA5" s="199">
        <v>1</v>
      </c>
      <c r="MB5" s="66">
        <f t="shared" si="229"/>
        <v>1.9</v>
      </c>
      <c r="MC5" s="163">
        <f t="shared" si="230"/>
        <v>1.9</v>
      </c>
      <c r="MD5" s="53" t="str">
        <f t="shared" si="231"/>
        <v>1.9</v>
      </c>
      <c r="ME5" s="51" t="str">
        <f t="shared" si="232"/>
        <v>F</v>
      </c>
      <c r="MF5" s="60">
        <f t="shared" si="233"/>
        <v>0</v>
      </c>
      <c r="MG5" s="53" t="str">
        <f t="shared" si="234"/>
        <v>0.0</v>
      </c>
      <c r="MH5" s="212">
        <v>5</v>
      </c>
      <c r="MI5" s="213">
        <v>5</v>
      </c>
      <c r="MJ5" s="203">
        <f t="shared" si="235"/>
        <v>19</v>
      </c>
      <c r="MK5" s="153">
        <f t="shared" si="236"/>
        <v>6.2473684210526326</v>
      </c>
      <c r="ML5" s="155">
        <f t="shared" si="237"/>
        <v>2.4473684210526314</v>
      </c>
      <c r="MM5" s="154" t="str">
        <f t="shared" si="238"/>
        <v>2.45</v>
      </c>
      <c r="MN5" s="5" t="str">
        <f t="shared" si="239"/>
        <v>Lên lớp</v>
      </c>
    </row>
    <row r="6" spans="1:352" s="8" customFormat="1" ht="18">
      <c r="A6" s="5">
        <v>5</v>
      </c>
      <c r="B6" s="9" t="s">
        <v>11</v>
      </c>
      <c r="C6" s="10" t="s">
        <v>278</v>
      </c>
      <c r="D6" s="11" t="s">
        <v>279</v>
      </c>
      <c r="E6" s="12" t="s">
        <v>280</v>
      </c>
      <c r="G6" s="47" t="s">
        <v>531</v>
      </c>
      <c r="H6" s="132" t="s">
        <v>410</v>
      </c>
      <c r="I6" s="132" t="s">
        <v>569</v>
      </c>
      <c r="J6" s="48" t="s">
        <v>595</v>
      </c>
      <c r="K6" s="98">
        <v>7.3</v>
      </c>
      <c r="L6" s="67" t="str">
        <f t="shared" si="133"/>
        <v>7.3</v>
      </c>
      <c r="M6" s="51" t="str">
        <f t="shared" si="134"/>
        <v>B</v>
      </c>
      <c r="N6" s="52">
        <f t="shared" si="135"/>
        <v>3</v>
      </c>
      <c r="O6" s="53" t="str">
        <f t="shared" si="136"/>
        <v>3.0</v>
      </c>
      <c r="P6" s="63">
        <v>2</v>
      </c>
      <c r="Q6" s="49">
        <v>7</v>
      </c>
      <c r="R6" s="67" t="str">
        <f t="shared" si="137"/>
        <v>7.0</v>
      </c>
      <c r="S6" s="51" t="str">
        <f t="shared" si="138"/>
        <v>B</v>
      </c>
      <c r="T6" s="52">
        <f t="shared" si="139"/>
        <v>3</v>
      </c>
      <c r="U6" s="53" t="str">
        <f t="shared" si="140"/>
        <v>3.0</v>
      </c>
      <c r="V6" s="63">
        <v>3</v>
      </c>
      <c r="W6" s="105">
        <v>8.5</v>
      </c>
      <c r="X6" s="103">
        <v>8</v>
      </c>
      <c r="Y6" s="104"/>
      <c r="Z6" s="66">
        <f t="shared" si="4"/>
        <v>8.1999999999999993</v>
      </c>
      <c r="AA6" s="67">
        <f t="shared" si="5"/>
        <v>8.1999999999999993</v>
      </c>
      <c r="AB6" s="67" t="str">
        <f t="shared" si="141"/>
        <v>8.2</v>
      </c>
      <c r="AC6" s="51" t="str">
        <f t="shared" si="6"/>
        <v>B+</v>
      </c>
      <c r="AD6" s="60">
        <f t="shared" si="142"/>
        <v>3.5</v>
      </c>
      <c r="AE6" s="53" t="str">
        <f t="shared" si="143"/>
        <v>3.5</v>
      </c>
      <c r="AF6" s="63">
        <v>4</v>
      </c>
      <c r="AG6" s="199">
        <v>4</v>
      </c>
      <c r="AH6" s="105">
        <v>7.3</v>
      </c>
      <c r="AI6" s="103">
        <v>8</v>
      </c>
      <c r="AJ6" s="104"/>
      <c r="AK6" s="66">
        <f t="shared" si="8"/>
        <v>7.7</v>
      </c>
      <c r="AL6" s="67">
        <f t="shared" si="9"/>
        <v>7.7</v>
      </c>
      <c r="AM6" s="67" t="str">
        <f t="shared" si="144"/>
        <v>7.7</v>
      </c>
      <c r="AN6" s="51" t="str">
        <f t="shared" si="145"/>
        <v>B</v>
      </c>
      <c r="AO6" s="60">
        <f t="shared" si="146"/>
        <v>3</v>
      </c>
      <c r="AP6" s="53" t="str">
        <f t="shared" si="147"/>
        <v>3.0</v>
      </c>
      <c r="AQ6" s="63">
        <v>2</v>
      </c>
      <c r="AR6" s="199">
        <v>2</v>
      </c>
      <c r="AS6" s="105">
        <v>6.7</v>
      </c>
      <c r="AT6" s="103">
        <v>9</v>
      </c>
      <c r="AU6" s="104"/>
      <c r="AV6" s="66">
        <f t="shared" si="148"/>
        <v>8.1</v>
      </c>
      <c r="AW6" s="67">
        <f t="shared" si="149"/>
        <v>8.1</v>
      </c>
      <c r="AX6" s="67" t="str">
        <f t="shared" si="150"/>
        <v>8.1</v>
      </c>
      <c r="AY6" s="51" t="str">
        <f t="shared" si="151"/>
        <v>B+</v>
      </c>
      <c r="AZ6" s="60">
        <f t="shared" si="152"/>
        <v>3.5</v>
      </c>
      <c r="BA6" s="53" t="str">
        <f t="shared" si="153"/>
        <v>3.5</v>
      </c>
      <c r="BB6" s="63">
        <v>3</v>
      </c>
      <c r="BC6" s="199">
        <v>3</v>
      </c>
      <c r="BD6" s="105">
        <v>7.2</v>
      </c>
      <c r="BE6" s="103">
        <v>9</v>
      </c>
      <c r="BF6" s="104"/>
      <c r="BG6" s="66">
        <f t="shared" si="154"/>
        <v>8.3000000000000007</v>
      </c>
      <c r="BH6" s="67">
        <f t="shared" si="155"/>
        <v>8.3000000000000007</v>
      </c>
      <c r="BI6" s="67" t="str">
        <f t="shared" si="156"/>
        <v>8.3</v>
      </c>
      <c r="BJ6" s="51" t="str">
        <f t="shared" si="157"/>
        <v>B+</v>
      </c>
      <c r="BK6" s="60">
        <f t="shared" si="158"/>
        <v>3.5</v>
      </c>
      <c r="BL6" s="53" t="str">
        <f t="shared" si="159"/>
        <v>3.5</v>
      </c>
      <c r="BM6" s="63">
        <v>3</v>
      </c>
      <c r="BN6" s="199">
        <v>3</v>
      </c>
      <c r="BO6" s="105">
        <v>7.9</v>
      </c>
      <c r="BP6" s="103">
        <v>6</v>
      </c>
      <c r="BQ6" s="104"/>
      <c r="BR6" s="66">
        <f t="shared" si="12"/>
        <v>6.8</v>
      </c>
      <c r="BS6" s="67">
        <f t="shared" si="13"/>
        <v>6.8</v>
      </c>
      <c r="BT6" s="67" t="str">
        <f t="shared" si="160"/>
        <v>6.8</v>
      </c>
      <c r="BU6" s="51" t="str">
        <f t="shared" si="14"/>
        <v>C+</v>
      </c>
      <c r="BV6" s="68">
        <f t="shared" si="15"/>
        <v>2.5</v>
      </c>
      <c r="BW6" s="53" t="str">
        <f t="shared" si="161"/>
        <v>2.5</v>
      </c>
      <c r="BX6" s="63">
        <v>2</v>
      </c>
      <c r="BY6" s="199">
        <v>2</v>
      </c>
      <c r="BZ6" s="105">
        <v>8.5</v>
      </c>
      <c r="CA6" s="103">
        <v>9</v>
      </c>
      <c r="CB6" s="104"/>
      <c r="CC6" s="105"/>
      <c r="CD6" s="67">
        <f t="shared" si="162"/>
        <v>8.8000000000000007</v>
      </c>
      <c r="CE6" s="67" t="str">
        <f t="shared" si="163"/>
        <v>8.8</v>
      </c>
      <c r="CF6" s="51" t="str">
        <f t="shared" si="164"/>
        <v>A</v>
      </c>
      <c r="CG6" s="60">
        <f t="shared" si="165"/>
        <v>4</v>
      </c>
      <c r="CH6" s="53" t="str">
        <f t="shared" si="166"/>
        <v>4.0</v>
      </c>
      <c r="CI6" s="63">
        <v>3</v>
      </c>
      <c r="CJ6" s="199">
        <v>3</v>
      </c>
      <c r="CK6" s="200">
        <f t="shared" si="167"/>
        <v>17</v>
      </c>
      <c r="CL6" s="72">
        <f t="shared" si="16"/>
        <v>8.0823529411764703</v>
      </c>
      <c r="CM6" s="93" t="str">
        <f t="shared" si="168"/>
        <v>8.08</v>
      </c>
      <c r="CN6" s="72">
        <f t="shared" si="17"/>
        <v>3.4117647058823528</v>
      </c>
      <c r="CO6" s="93" t="str">
        <f t="shared" si="169"/>
        <v>3.41</v>
      </c>
      <c r="CP6" s="258" t="str">
        <f t="shared" si="170"/>
        <v>Lên lớp</v>
      </c>
      <c r="CQ6" s="258">
        <f t="shared" si="18"/>
        <v>17</v>
      </c>
      <c r="CR6" s="72">
        <f t="shared" si="19"/>
        <v>8.0823529411764703</v>
      </c>
      <c r="CS6" s="258" t="str">
        <f t="shared" si="171"/>
        <v>8.08</v>
      </c>
      <c r="CT6" s="72">
        <f t="shared" si="20"/>
        <v>3.4117647058823528</v>
      </c>
      <c r="CU6" s="258" t="str">
        <f t="shared" si="172"/>
        <v>3.41</v>
      </c>
      <c r="CV6" s="258" t="str">
        <f t="shared" si="173"/>
        <v>Lên lớp</v>
      </c>
      <c r="CW6" s="66">
        <v>7</v>
      </c>
      <c r="CX6" s="258">
        <v>6</v>
      </c>
      <c r="CY6" s="258"/>
      <c r="CZ6" s="66">
        <f t="shared" si="22"/>
        <v>6.4</v>
      </c>
      <c r="DA6" s="67">
        <f t="shared" si="23"/>
        <v>6.4</v>
      </c>
      <c r="DB6" s="60" t="str">
        <f t="shared" si="24"/>
        <v>6.4</v>
      </c>
      <c r="DC6" s="51" t="str">
        <f t="shared" si="25"/>
        <v>C</v>
      </c>
      <c r="DD6" s="60">
        <f t="shared" si="26"/>
        <v>2</v>
      </c>
      <c r="DE6" s="60" t="str">
        <f t="shared" si="27"/>
        <v>2.0</v>
      </c>
      <c r="DF6" s="63"/>
      <c r="DG6" s="201"/>
      <c r="DH6" s="105">
        <v>7.4</v>
      </c>
      <c r="DI6" s="126">
        <v>6</v>
      </c>
      <c r="DJ6" s="126"/>
      <c r="DK6" s="66">
        <f t="shared" si="28"/>
        <v>6.6</v>
      </c>
      <c r="DL6" s="67">
        <f t="shared" si="29"/>
        <v>6.6</v>
      </c>
      <c r="DM6" s="60" t="str">
        <f t="shared" si="30"/>
        <v>6.6</v>
      </c>
      <c r="DN6" s="51" t="str">
        <f t="shared" si="31"/>
        <v>C+</v>
      </c>
      <c r="DO6" s="60">
        <f t="shared" si="32"/>
        <v>2.5</v>
      </c>
      <c r="DP6" s="60" t="str">
        <f t="shared" si="33"/>
        <v>2.5</v>
      </c>
      <c r="DQ6" s="63"/>
      <c r="DR6" s="201"/>
      <c r="DS6" s="67">
        <f t="shared" si="34"/>
        <v>6.5</v>
      </c>
      <c r="DT6" s="60" t="str">
        <f t="shared" si="35"/>
        <v>6.5</v>
      </c>
      <c r="DU6" s="51" t="str">
        <f t="shared" si="36"/>
        <v>C+</v>
      </c>
      <c r="DV6" s="60">
        <f t="shared" si="37"/>
        <v>2.5</v>
      </c>
      <c r="DW6" s="60" t="str">
        <f t="shared" si="38"/>
        <v>2.5</v>
      </c>
      <c r="DX6" s="63">
        <v>3</v>
      </c>
      <c r="DY6" s="201">
        <v>3</v>
      </c>
      <c r="DZ6" s="202">
        <v>7.3</v>
      </c>
      <c r="EA6" s="57">
        <v>8</v>
      </c>
      <c r="EB6" s="58"/>
      <c r="EC6" s="66">
        <f t="shared" si="39"/>
        <v>7.7</v>
      </c>
      <c r="ED6" s="67">
        <f t="shared" si="40"/>
        <v>7.7</v>
      </c>
      <c r="EE6" s="67" t="str">
        <f t="shared" si="41"/>
        <v>7.7</v>
      </c>
      <c r="EF6" s="51" t="str">
        <f t="shared" si="42"/>
        <v>B</v>
      </c>
      <c r="EG6" s="68">
        <f t="shared" si="43"/>
        <v>3</v>
      </c>
      <c r="EH6" s="53" t="str">
        <f t="shared" si="44"/>
        <v>3.0</v>
      </c>
      <c r="EI6" s="63">
        <v>3</v>
      </c>
      <c r="EJ6" s="199">
        <v>3</v>
      </c>
      <c r="EK6" s="202">
        <v>6</v>
      </c>
      <c r="EL6" s="57">
        <v>3</v>
      </c>
      <c r="EM6" s="58"/>
      <c r="EN6" s="66">
        <f t="shared" si="174"/>
        <v>4.2</v>
      </c>
      <c r="EO6" s="67">
        <f t="shared" si="175"/>
        <v>4.2</v>
      </c>
      <c r="EP6" s="67" t="str">
        <f t="shared" si="176"/>
        <v>4.2</v>
      </c>
      <c r="EQ6" s="51" t="str">
        <f t="shared" si="177"/>
        <v>D</v>
      </c>
      <c r="ER6" s="60">
        <f t="shared" si="178"/>
        <v>1</v>
      </c>
      <c r="ES6" s="53" t="str">
        <f t="shared" si="179"/>
        <v>1.0</v>
      </c>
      <c r="ET6" s="63">
        <v>3</v>
      </c>
      <c r="EU6" s="199">
        <v>3</v>
      </c>
      <c r="EV6" s="166">
        <v>5</v>
      </c>
      <c r="EW6" s="122">
        <v>1</v>
      </c>
      <c r="EX6" s="123">
        <v>5</v>
      </c>
      <c r="EY6" s="66">
        <f t="shared" si="45"/>
        <v>2.6</v>
      </c>
      <c r="EZ6" s="67">
        <f t="shared" si="46"/>
        <v>5</v>
      </c>
      <c r="FA6" s="67" t="str">
        <f t="shared" si="47"/>
        <v>5.0</v>
      </c>
      <c r="FB6" s="51" t="str">
        <f t="shared" si="48"/>
        <v>D+</v>
      </c>
      <c r="FC6" s="60">
        <f t="shared" si="49"/>
        <v>1.5</v>
      </c>
      <c r="FD6" s="53" t="str">
        <f t="shared" si="50"/>
        <v>1.5</v>
      </c>
      <c r="FE6" s="63">
        <v>2</v>
      </c>
      <c r="FF6" s="199">
        <v>2</v>
      </c>
      <c r="FG6" s="105">
        <v>8</v>
      </c>
      <c r="FH6" s="103">
        <v>7</v>
      </c>
      <c r="FI6" s="104"/>
      <c r="FJ6" s="66">
        <f t="shared" si="51"/>
        <v>7.4</v>
      </c>
      <c r="FK6" s="67">
        <f t="shared" si="52"/>
        <v>7.4</v>
      </c>
      <c r="FL6" s="67" t="str">
        <f t="shared" si="53"/>
        <v>7.4</v>
      </c>
      <c r="FM6" s="51" t="str">
        <f t="shared" si="54"/>
        <v>B</v>
      </c>
      <c r="FN6" s="60">
        <f t="shared" si="55"/>
        <v>3</v>
      </c>
      <c r="FO6" s="53" t="str">
        <f t="shared" si="56"/>
        <v>3.0</v>
      </c>
      <c r="FP6" s="63">
        <v>2</v>
      </c>
      <c r="FQ6" s="199">
        <v>2</v>
      </c>
      <c r="FR6" s="105">
        <v>6.8</v>
      </c>
      <c r="FS6" s="103">
        <v>8</v>
      </c>
      <c r="FT6" s="104"/>
      <c r="FU6" s="66"/>
      <c r="FV6" s="67">
        <f t="shared" si="57"/>
        <v>7.5</v>
      </c>
      <c r="FW6" s="67" t="str">
        <f t="shared" si="58"/>
        <v>7.5</v>
      </c>
      <c r="FX6" s="51" t="str">
        <f t="shared" si="59"/>
        <v>B</v>
      </c>
      <c r="FY6" s="60">
        <f t="shared" si="60"/>
        <v>3</v>
      </c>
      <c r="FZ6" s="53" t="str">
        <f t="shared" si="61"/>
        <v>3.0</v>
      </c>
      <c r="GA6" s="63">
        <v>2</v>
      </c>
      <c r="GB6" s="199">
        <v>2</v>
      </c>
      <c r="GC6" s="105">
        <v>5</v>
      </c>
      <c r="GD6" s="103">
        <v>5</v>
      </c>
      <c r="GE6" s="104"/>
      <c r="GF6" s="105"/>
      <c r="GG6" s="67">
        <f t="shared" si="180"/>
        <v>5</v>
      </c>
      <c r="GH6" s="67" t="str">
        <f t="shared" si="181"/>
        <v>5.0</v>
      </c>
      <c r="GI6" s="51" t="str">
        <f t="shared" si="182"/>
        <v>D+</v>
      </c>
      <c r="GJ6" s="60">
        <f t="shared" si="183"/>
        <v>1.5</v>
      </c>
      <c r="GK6" s="53" t="str">
        <f t="shared" si="184"/>
        <v>1.5</v>
      </c>
      <c r="GL6" s="63">
        <v>3</v>
      </c>
      <c r="GM6" s="199">
        <v>3</v>
      </c>
      <c r="GN6" s="203">
        <f t="shared" si="185"/>
        <v>18</v>
      </c>
      <c r="GO6" s="153">
        <f t="shared" si="186"/>
        <v>6.1111111111111107</v>
      </c>
      <c r="GP6" s="155">
        <f t="shared" si="187"/>
        <v>2.1666666666666665</v>
      </c>
      <c r="GQ6" s="154" t="str">
        <f t="shared" si="62"/>
        <v>2.17</v>
      </c>
      <c r="GR6" s="5" t="str">
        <f t="shared" si="63"/>
        <v>Lên lớp</v>
      </c>
      <c r="GS6" s="5"/>
      <c r="GT6" s="204">
        <f t="shared" si="188"/>
        <v>18</v>
      </c>
      <c r="GU6" s="205">
        <f t="shared" si="64"/>
        <v>6.1111111111111107</v>
      </c>
      <c r="GV6" s="206">
        <f t="shared" si="189"/>
        <v>2.1666666666666665</v>
      </c>
      <c r="GW6" s="207">
        <f t="shared" si="190"/>
        <v>35</v>
      </c>
      <c r="GX6" s="203">
        <f t="shared" si="191"/>
        <v>35</v>
      </c>
      <c r="GY6" s="154">
        <f t="shared" si="192"/>
        <v>7.0685714285714285</v>
      </c>
      <c r="GZ6" s="155">
        <f t="shared" si="193"/>
        <v>2.7714285714285714</v>
      </c>
      <c r="HA6" s="154" t="str">
        <f t="shared" si="65"/>
        <v>2.77</v>
      </c>
      <c r="HB6" s="5" t="str">
        <f t="shared" si="66"/>
        <v>Lên lớp</v>
      </c>
      <c r="HC6" s="105">
        <v>5.0999999999999996</v>
      </c>
      <c r="HD6" s="103">
        <v>6</v>
      </c>
      <c r="HE6" s="104"/>
      <c r="HF6" s="105"/>
      <c r="HG6" s="67">
        <f t="shared" si="194"/>
        <v>5.6</v>
      </c>
      <c r="HH6" s="67" t="str">
        <f t="shared" si="195"/>
        <v>5.6</v>
      </c>
      <c r="HI6" s="51" t="str">
        <f t="shared" si="196"/>
        <v>C</v>
      </c>
      <c r="HJ6" s="60">
        <f t="shared" si="197"/>
        <v>2</v>
      </c>
      <c r="HK6" s="53" t="str">
        <f t="shared" si="198"/>
        <v>2.0</v>
      </c>
      <c r="HL6" s="63">
        <v>3</v>
      </c>
      <c r="HM6" s="199">
        <v>3</v>
      </c>
      <c r="HN6" s="202">
        <v>5.3</v>
      </c>
      <c r="HO6" s="57">
        <v>6</v>
      </c>
      <c r="HP6" s="58"/>
      <c r="HQ6" s="66">
        <f t="shared" si="67"/>
        <v>5.7</v>
      </c>
      <c r="HR6" s="110">
        <f t="shared" si="68"/>
        <v>5.7</v>
      </c>
      <c r="HS6" s="67" t="str">
        <f t="shared" si="69"/>
        <v>5.7</v>
      </c>
      <c r="HT6" s="111" t="str">
        <f t="shared" si="70"/>
        <v>C</v>
      </c>
      <c r="HU6" s="112">
        <f t="shared" si="71"/>
        <v>2</v>
      </c>
      <c r="HV6" s="113" t="str">
        <f t="shared" si="72"/>
        <v>2.0</v>
      </c>
      <c r="HW6" s="63">
        <v>1</v>
      </c>
      <c r="HX6" s="199">
        <v>1</v>
      </c>
      <c r="HY6" s="66">
        <f t="shared" si="73"/>
        <v>1.7</v>
      </c>
      <c r="HZ6" s="163">
        <f t="shared" si="73"/>
        <v>5.6</v>
      </c>
      <c r="IA6" s="53" t="str">
        <f t="shared" si="74"/>
        <v>5.6</v>
      </c>
      <c r="IB6" s="51" t="str">
        <f t="shared" si="75"/>
        <v>C</v>
      </c>
      <c r="IC6" s="60">
        <f t="shared" si="76"/>
        <v>2</v>
      </c>
      <c r="ID6" s="53" t="str">
        <f t="shared" si="77"/>
        <v>2.0</v>
      </c>
      <c r="IE6" s="212">
        <v>4</v>
      </c>
      <c r="IF6" s="213">
        <v>4</v>
      </c>
      <c r="IG6" s="202">
        <v>8.3000000000000007</v>
      </c>
      <c r="IH6" s="57">
        <v>8</v>
      </c>
      <c r="II6" s="58"/>
      <c r="IJ6" s="66">
        <f t="shared" si="199"/>
        <v>8.1</v>
      </c>
      <c r="IK6" s="67">
        <f t="shared" si="200"/>
        <v>8.1</v>
      </c>
      <c r="IL6" s="67" t="str">
        <f t="shared" si="201"/>
        <v>8.1</v>
      </c>
      <c r="IM6" s="51" t="str">
        <f t="shared" si="202"/>
        <v>B+</v>
      </c>
      <c r="IN6" s="60">
        <f t="shared" si="203"/>
        <v>3.5</v>
      </c>
      <c r="IO6" s="53" t="str">
        <f t="shared" si="204"/>
        <v>3.5</v>
      </c>
      <c r="IP6" s="63">
        <v>2</v>
      </c>
      <c r="IQ6" s="199">
        <v>2</v>
      </c>
      <c r="IR6" s="202">
        <v>8</v>
      </c>
      <c r="IS6" s="57">
        <v>7</v>
      </c>
      <c r="IT6" s="58"/>
      <c r="IU6" s="66">
        <f t="shared" si="78"/>
        <v>7.4</v>
      </c>
      <c r="IV6" s="67">
        <f t="shared" si="79"/>
        <v>7.4</v>
      </c>
      <c r="IW6" s="67" t="str">
        <f t="shared" si="80"/>
        <v>7.4</v>
      </c>
      <c r="IX6" s="51" t="str">
        <f t="shared" si="81"/>
        <v>B</v>
      </c>
      <c r="IY6" s="60">
        <f t="shared" si="82"/>
        <v>3</v>
      </c>
      <c r="IZ6" s="53" t="str">
        <f t="shared" si="83"/>
        <v>3.0</v>
      </c>
      <c r="JA6" s="63">
        <v>3</v>
      </c>
      <c r="JB6" s="199">
        <v>3</v>
      </c>
      <c r="JC6" s="65">
        <v>6.8</v>
      </c>
      <c r="JD6" s="57">
        <v>7</v>
      </c>
      <c r="JE6" s="58"/>
      <c r="JF6" s="66">
        <f t="shared" si="84"/>
        <v>6.9</v>
      </c>
      <c r="JG6" s="67">
        <f t="shared" si="85"/>
        <v>6.9</v>
      </c>
      <c r="JH6" s="50" t="str">
        <f t="shared" si="86"/>
        <v>6.9</v>
      </c>
      <c r="JI6" s="51" t="str">
        <f t="shared" si="87"/>
        <v>C+</v>
      </c>
      <c r="JJ6" s="60">
        <f t="shared" si="88"/>
        <v>2.5</v>
      </c>
      <c r="JK6" s="53" t="str">
        <f t="shared" si="89"/>
        <v>2.5</v>
      </c>
      <c r="JL6" s="61">
        <v>2</v>
      </c>
      <c r="JM6" s="62">
        <v>2</v>
      </c>
      <c r="JN6" s="65">
        <v>7.4</v>
      </c>
      <c r="JO6" s="57">
        <v>6</v>
      </c>
      <c r="JP6" s="58"/>
      <c r="JQ6" s="66">
        <f t="shared" si="90"/>
        <v>6.6</v>
      </c>
      <c r="JR6" s="67">
        <f t="shared" si="91"/>
        <v>6.6</v>
      </c>
      <c r="JS6" s="50" t="str">
        <f t="shared" si="92"/>
        <v>6.6</v>
      </c>
      <c r="JT6" s="51" t="str">
        <f t="shared" si="93"/>
        <v>C+</v>
      </c>
      <c r="JU6" s="60">
        <f t="shared" si="94"/>
        <v>2.5</v>
      </c>
      <c r="JV6" s="53" t="str">
        <f t="shared" si="95"/>
        <v>2.5</v>
      </c>
      <c r="JW6" s="61">
        <v>1</v>
      </c>
      <c r="JX6" s="62">
        <v>1</v>
      </c>
      <c r="JY6" s="245">
        <v>6</v>
      </c>
      <c r="JZ6" s="122">
        <v>2</v>
      </c>
      <c r="KA6" s="123">
        <v>5</v>
      </c>
      <c r="KB6" s="166">
        <f t="shared" si="96"/>
        <v>3.6</v>
      </c>
      <c r="KC6" s="67">
        <f t="shared" si="97"/>
        <v>5.4</v>
      </c>
      <c r="KD6" s="50" t="str">
        <f t="shared" si="98"/>
        <v>5.4</v>
      </c>
      <c r="KE6" s="51" t="str">
        <f t="shared" si="99"/>
        <v>D+</v>
      </c>
      <c r="KF6" s="60">
        <f t="shared" si="100"/>
        <v>1.5</v>
      </c>
      <c r="KG6" s="53" t="str">
        <f t="shared" si="101"/>
        <v>1.5</v>
      </c>
      <c r="KH6" s="61">
        <v>2</v>
      </c>
      <c r="KI6" s="62">
        <v>2</v>
      </c>
      <c r="KJ6" s="202">
        <v>5</v>
      </c>
      <c r="KK6" s="133">
        <v>6.1</v>
      </c>
      <c r="KL6" s="58"/>
      <c r="KM6" s="66">
        <f t="shared" si="205"/>
        <v>5.7</v>
      </c>
      <c r="KN6" s="67">
        <f t="shared" si="206"/>
        <v>5.7</v>
      </c>
      <c r="KO6" s="67" t="str">
        <f t="shared" si="207"/>
        <v>5.7</v>
      </c>
      <c r="KP6" s="51" t="str">
        <f t="shared" si="208"/>
        <v>C</v>
      </c>
      <c r="KQ6" s="60">
        <f t="shared" si="209"/>
        <v>2</v>
      </c>
      <c r="KR6" s="53" t="str">
        <f t="shared" si="210"/>
        <v>2.0</v>
      </c>
      <c r="KS6" s="63">
        <v>1</v>
      </c>
      <c r="KT6" s="199">
        <v>1</v>
      </c>
      <c r="KU6" s="202">
        <v>8</v>
      </c>
      <c r="KV6" s="133">
        <v>6</v>
      </c>
      <c r="KW6" s="58"/>
      <c r="KX6" s="66">
        <f t="shared" si="211"/>
        <v>6.8</v>
      </c>
      <c r="KY6" s="67">
        <f t="shared" si="212"/>
        <v>6.8</v>
      </c>
      <c r="KZ6" s="67" t="str">
        <f t="shared" si="213"/>
        <v>6.8</v>
      </c>
      <c r="LA6" s="51" t="str">
        <f t="shared" si="214"/>
        <v>C+</v>
      </c>
      <c r="LB6" s="60">
        <f t="shared" si="215"/>
        <v>2.5</v>
      </c>
      <c r="LC6" s="53" t="str">
        <f t="shared" si="216"/>
        <v>2.5</v>
      </c>
      <c r="LD6" s="63">
        <v>1</v>
      </c>
      <c r="LE6" s="199">
        <v>1</v>
      </c>
      <c r="LF6" s="202">
        <v>2.5</v>
      </c>
      <c r="LG6" s="133"/>
      <c r="LH6" s="58"/>
      <c r="LI6" s="66">
        <f t="shared" si="217"/>
        <v>1</v>
      </c>
      <c r="LJ6" s="67">
        <f t="shared" si="218"/>
        <v>1</v>
      </c>
      <c r="LK6" s="67" t="str">
        <f t="shared" si="219"/>
        <v>1.0</v>
      </c>
      <c r="LL6" s="51" t="str">
        <f t="shared" si="220"/>
        <v>F</v>
      </c>
      <c r="LM6" s="60">
        <f t="shared" si="221"/>
        <v>0</v>
      </c>
      <c r="LN6" s="53" t="str">
        <f t="shared" si="222"/>
        <v>0.0</v>
      </c>
      <c r="LO6" s="63">
        <v>2</v>
      </c>
      <c r="LP6" s="199">
        <v>2</v>
      </c>
      <c r="LQ6" s="202">
        <v>5</v>
      </c>
      <c r="LR6" s="133">
        <v>6</v>
      </c>
      <c r="LS6" s="58"/>
      <c r="LT6" s="66">
        <f t="shared" si="223"/>
        <v>5.6</v>
      </c>
      <c r="LU6" s="67">
        <f t="shared" si="224"/>
        <v>5.6</v>
      </c>
      <c r="LV6" s="67" t="str">
        <f t="shared" si="225"/>
        <v>5.6</v>
      </c>
      <c r="LW6" s="51" t="str">
        <f t="shared" si="226"/>
        <v>C</v>
      </c>
      <c r="LX6" s="60">
        <f t="shared" si="227"/>
        <v>2</v>
      </c>
      <c r="LY6" s="53" t="str">
        <f t="shared" si="228"/>
        <v>2.0</v>
      </c>
      <c r="LZ6" s="63">
        <v>1</v>
      </c>
      <c r="MA6" s="199">
        <v>1</v>
      </c>
      <c r="MB6" s="66">
        <f t="shared" si="229"/>
        <v>4</v>
      </c>
      <c r="MC6" s="163">
        <f t="shared" si="230"/>
        <v>4</v>
      </c>
      <c r="MD6" s="53" t="str">
        <f t="shared" si="231"/>
        <v>4.0</v>
      </c>
      <c r="ME6" s="51" t="str">
        <f t="shared" si="232"/>
        <v>D</v>
      </c>
      <c r="MF6" s="60">
        <f t="shared" si="233"/>
        <v>1</v>
      </c>
      <c r="MG6" s="53" t="str">
        <f t="shared" si="234"/>
        <v>1.0</v>
      </c>
      <c r="MH6" s="212">
        <v>5</v>
      </c>
      <c r="MI6" s="213">
        <v>5</v>
      </c>
      <c r="MJ6" s="203">
        <f t="shared" si="235"/>
        <v>19</v>
      </c>
      <c r="MK6" s="153">
        <f t="shared" si="236"/>
        <v>5.9052631578947361</v>
      </c>
      <c r="ML6" s="155">
        <f t="shared" si="237"/>
        <v>2.1578947368421053</v>
      </c>
      <c r="MM6" s="154" t="str">
        <f t="shared" si="238"/>
        <v>2.16</v>
      </c>
      <c r="MN6" s="5" t="str">
        <f t="shared" si="239"/>
        <v>Lên lớp</v>
      </c>
    </row>
    <row r="7" spans="1:352" s="8" customFormat="1" ht="18">
      <c r="A7" s="5">
        <v>6</v>
      </c>
      <c r="B7" s="9" t="s">
        <v>11</v>
      </c>
      <c r="C7" s="10" t="s">
        <v>281</v>
      </c>
      <c r="D7" s="11" t="s">
        <v>282</v>
      </c>
      <c r="E7" s="12" t="s">
        <v>283</v>
      </c>
      <c r="G7" s="47" t="s">
        <v>532</v>
      </c>
      <c r="H7" s="132" t="s">
        <v>410</v>
      </c>
      <c r="I7" s="132" t="s">
        <v>500</v>
      </c>
      <c r="J7" s="48" t="s">
        <v>501</v>
      </c>
      <c r="K7" s="98">
        <v>7.3</v>
      </c>
      <c r="L7" s="67" t="str">
        <f t="shared" si="133"/>
        <v>7.3</v>
      </c>
      <c r="M7" s="51" t="str">
        <f t="shared" si="134"/>
        <v>B</v>
      </c>
      <c r="N7" s="52">
        <f t="shared" si="135"/>
        <v>3</v>
      </c>
      <c r="O7" s="53" t="str">
        <f t="shared" si="136"/>
        <v>3.0</v>
      </c>
      <c r="P7" s="63">
        <v>2</v>
      </c>
      <c r="Q7" s="49">
        <v>7</v>
      </c>
      <c r="R7" s="67" t="str">
        <f t="shared" si="137"/>
        <v>7.0</v>
      </c>
      <c r="S7" s="51" t="str">
        <f t="shared" si="138"/>
        <v>B</v>
      </c>
      <c r="T7" s="52">
        <f t="shared" si="139"/>
        <v>3</v>
      </c>
      <c r="U7" s="53" t="str">
        <f t="shared" si="140"/>
        <v>3.0</v>
      </c>
      <c r="V7" s="63">
        <v>3</v>
      </c>
      <c r="W7" s="105">
        <v>8.3000000000000007</v>
      </c>
      <c r="X7" s="103">
        <v>7</v>
      </c>
      <c r="Y7" s="104"/>
      <c r="Z7" s="66">
        <f t="shared" si="4"/>
        <v>7.5</v>
      </c>
      <c r="AA7" s="67">
        <f t="shared" si="5"/>
        <v>7.5</v>
      </c>
      <c r="AB7" s="67" t="str">
        <f t="shared" si="141"/>
        <v>7.5</v>
      </c>
      <c r="AC7" s="51" t="str">
        <f t="shared" si="6"/>
        <v>B</v>
      </c>
      <c r="AD7" s="60">
        <f t="shared" si="142"/>
        <v>3</v>
      </c>
      <c r="AE7" s="53" t="str">
        <f t="shared" si="143"/>
        <v>3.0</v>
      </c>
      <c r="AF7" s="63">
        <v>4</v>
      </c>
      <c r="AG7" s="199">
        <v>4</v>
      </c>
      <c r="AH7" s="105">
        <v>7</v>
      </c>
      <c r="AI7" s="103">
        <v>8</v>
      </c>
      <c r="AJ7" s="104"/>
      <c r="AK7" s="66">
        <f t="shared" si="8"/>
        <v>7.6</v>
      </c>
      <c r="AL7" s="67">
        <f t="shared" si="9"/>
        <v>7.6</v>
      </c>
      <c r="AM7" s="67" t="str">
        <f t="shared" si="144"/>
        <v>7.6</v>
      </c>
      <c r="AN7" s="51" t="str">
        <f t="shared" si="145"/>
        <v>B</v>
      </c>
      <c r="AO7" s="60">
        <f t="shared" si="146"/>
        <v>3</v>
      </c>
      <c r="AP7" s="53" t="str">
        <f t="shared" si="147"/>
        <v>3.0</v>
      </c>
      <c r="AQ7" s="63">
        <v>2</v>
      </c>
      <c r="AR7" s="199">
        <v>2</v>
      </c>
      <c r="AS7" s="105">
        <v>5.7</v>
      </c>
      <c r="AT7" s="103">
        <v>5</v>
      </c>
      <c r="AU7" s="104"/>
      <c r="AV7" s="66">
        <f t="shared" si="148"/>
        <v>5.3</v>
      </c>
      <c r="AW7" s="67">
        <f t="shared" si="149"/>
        <v>5.3</v>
      </c>
      <c r="AX7" s="67" t="str">
        <f t="shared" si="150"/>
        <v>5.3</v>
      </c>
      <c r="AY7" s="51" t="str">
        <f t="shared" si="151"/>
        <v>D+</v>
      </c>
      <c r="AZ7" s="60">
        <f t="shared" si="152"/>
        <v>1.5</v>
      </c>
      <c r="BA7" s="53" t="str">
        <f t="shared" si="153"/>
        <v>1.5</v>
      </c>
      <c r="BB7" s="63">
        <v>3</v>
      </c>
      <c r="BC7" s="199">
        <v>3</v>
      </c>
      <c r="BD7" s="105">
        <v>6.8</v>
      </c>
      <c r="BE7" s="103">
        <v>7</v>
      </c>
      <c r="BF7" s="104"/>
      <c r="BG7" s="66">
        <f t="shared" si="154"/>
        <v>6.9</v>
      </c>
      <c r="BH7" s="67">
        <f t="shared" si="155"/>
        <v>6.9</v>
      </c>
      <c r="BI7" s="67" t="str">
        <f t="shared" si="156"/>
        <v>6.9</v>
      </c>
      <c r="BJ7" s="51" t="str">
        <f t="shared" si="157"/>
        <v>C+</v>
      </c>
      <c r="BK7" s="60">
        <f t="shared" si="158"/>
        <v>2.5</v>
      </c>
      <c r="BL7" s="53" t="str">
        <f t="shared" si="159"/>
        <v>2.5</v>
      </c>
      <c r="BM7" s="63">
        <v>3</v>
      </c>
      <c r="BN7" s="199">
        <v>3</v>
      </c>
      <c r="BO7" s="105">
        <v>7.2</v>
      </c>
      <c r="BP7" s="103">
        <v>5</v>
      </c>
      <c r="BQ7" s="104"/>
      <c r="BR7" s="66">
        <f t="shared" si="12"/>
        <v>5.9</v>
      </c>
      <c r="BS7" s="67">
        <f t="shared" si="13"/>
        <v>5.9</v>
      </c>
      <c r="BT7" s="67" t="str">
        <f t="shared" si="160"/>
        <v>5.9</v>
      </c>
      <c r="BU7" s="51" t="str">
        <f t="shared" si="14"/>
        <v>C</v>
      </c>
      <c r="BV7" s="68">
        <f t="shared" si="15"/>
        <v>2</v>
      </c>
      <c r="BW7" s="53" t="str">
        <f t="shared" si="161"/>
        <v>2.0</v>
      </c>
      <c r="BX7" s="63">
        <v>2</v>
      </c>
      <c r="BY7" s="199">
        <v>2</v>
      </c>
      <c r="BZ7" s="105">
        <v>6.2</v>
      </c>
      <c r="CA7" s="103">
        <v>8</v>
      </c>
      <c r="CB7" s="104"/>
      <c r="CC7" s="105"/>
      <c r="CD7" s="67">
        <f t="shared" si="162"/>
        <v>7.3</v>
      </c>
      <c r="CE7" s="67" t="str">
        <f t="shared" si="163"/>
        <v>7.3</v>
      </c>
      <c r="CF7" s="51" t="str">
        <f t="shared" si="164"/>
        <v>B</v>
      </c>
      <c r="CG7" s="60">
        <f t="shared" si="165"/>
        <v>3</v>
      </c>
      <c r="CH7" s="53" t="str">
        <f t="shared" si="166"/>
        <v>3.0</v>
      </c>
      <c r="CI7" s="63">
        <v>3</v>
      </c>
      <c r="CJ7" s="199">
        <v>3</v>
      </c>
      <c r="CK7" s="200">
        <f t="shared" si="167"/>
        <v>17</v>
      </c>
      <c r="CL7" s="72">
        <f t="shared" si="16"/>
        <v>6.7941176470588234</v>
      </c>
      <c r="CM7" s="93" t="str">
        <f t="shared" si="168"/>
        <v>6.79</v>
      </c>
      <c r="CN7" s="72">
        <f t="shared" si="17"/>
        <v>2.5294117647058822</v>
      </c>
      <c r="CO7" s="93" t="str">
        <f t="shared" si="169"/>
        <v>2.53</v>
      </c>
      <c r="CP7" s="258" t="str">
        <f t="shared" si="170"/>
        <v>Lên lớp</v>
      </c>
      <c r="CQ7" s="258">
        <f t="shared" si="18"/>
        <v>17</v>
      </c>
      <c r="CR7" s="72">
        <f t="shared" si="19"/>
        <v>6.7941176470588234</v>
      </c>
      <c r="CS7" s="258" t="str">
        <f t="shared" si="171"/>
        <v>6.79</v>
      </c>
      <c r="CT7" s="72">
        <f t="shared" si="20"/>
        <v>2.5294117647058822</v>
      </c>
      <c r="CU7" s="258" t="str">
        <f t="shared" si="172"/>
        <v>2.53</v>
      </c>
      <c r="CV7" s="258" t="str">
        <f t="shared" si="173"/>
        <v>Lên lớp</v>
      </c>
      <c r="CW7" s="66">
        <v>6.2</v>
      </c>
      <c r="CX7" s="258">
        <v>4</v>
      </c>
      <c r="CY7" s="258"/>
      <c r="CZ7" s="66">
        <f t="shared" si="22"/>
        <v>4.9000000000000004</v>
      </c>
      <c r="DA7" s="67">
        <f t="shared" si="23"/>
        <v>4.9000000000000004</v>
      </c>
      <c r="DB7" s="60" t="str">
        <f t="shared" si="24"/>
        <v>4.9</v>
      </c>
      <c r="DC7" s="51" t="str">
        <f t="shared" si="25"/>
        <v>D</v>
      </c>
      <c r="DD7" s="60">
        <f t="shared" si="26"/>
        <v>1</v>
      </c>
      <c r="DE7" s="60" t="str">
        <f t="shared" si="27"/>
        <v>1.0</v>
      </c>
      <c r="DF7" s="63"/>
      <c r="DG7" s="201"/>
      <c r="DH7" s="105">
        <v>6.4</v>
      </c>
      <c r="DI7" s="126">
        <v>5</v>
      </c>
      <c r="DJ7" s="126"/>
      <c r="DK7" s="66">
        <f t="shared" si="28"/>
        <v>5.6</v>
      </c>
      <c r="DL7" s="67">
        <f t="shared" si="29"/>
        <v>5.6</v>
      </c>
      <c r="DM7" s="60" t="str">
        <f t="shared" si="30"/>
        <v>5.6</v>
      </c>
      <c r="DN7" s="51" t="str">
        <f t="shared" si="31"/>
        <v>C</v>
      </c>
      <c r="DO7" s="60">
        <f t="shared" si="32"/>
        <v>2</v>
      </c>
      <c r="DP7" s="60" t="str">
        <f t="shared" si="33"/>
        <v>2.0</v>
      </c>
      <c r="DQ7" s="63"/>
      <c r="DR7" s="201"/>
      <c r="DS7" s="67">
        <f t="shared" si="34"/>
        <v>5.25</v>
      </c>
      <c r="DT7" s="60" t="str">
        <f t="shared" si="35"/>
        <v>5.3</v>
      </c>
      <c r="DU7" s="51" t="str">
        <f t="shared" si="36"/>
        <v>D+</v>
      </c>
      <c r="DV7" s="60">
        <f t="shared" si="37"/>
        <v>1.5</v>
      </c>
      <c r="DW7" s="60" t="str">
        <f t="shared" si="38"/>
        <v>1.5</v>
      </c>
      <c r="DX7" s="63">
        <v>3</v>
      </c>
      <c r="DY7" s="201">
        <v>3</v>
      </c>
      <c r="DZ7" s="202">
        <v>5.6</v>
      </c>
      <c r="EA7" s="57">
        <v>7</v>
      </c>
      <c r="EB7" s="58"/>
      <c r="EC7" s="66">
        <f t="shared" si="39"/>
        <v>6.4</v>
      </c>
      <c r="ED7" s="67">
        <f t="shared" si="40"/>
        <v>6.4</v>
      </c>
      <c r="EE7" s="67" t="str">
        <f t="shared" si="41"/>
        <v>6.4</v>
      </c>
      <c r="EF7" s="51" t="str">
        <f t="shared" si="42"/>
        <v>C</v>
      </c>
      <c r="EG7" s="68">
        <f t="shared" si="43"/>
        <v>2</v>
      </c>
      <c r="EH7" s="53" t="str">
        <f t="shared" si="44"/>
        <v>2.0</v>
      </c>
      <c r="EI7" s="63">
        <v>3</v>
      </c>
      <c r="EJ7" s="199">
        <v>3</v>
      </c>
      <c r="EK7" s="202">
        <v>5.8</v>
      </c>
      <c r="EL7" s="57">
        <v>3</v>
      </c>
      <c r="EM7" s="58"/>
      <c r="EN7" s="66">
        <f t="shared" si="174"/>
        <v>4.0999999999999996</v>
      </c>
      <c r="EO7" s="67">
        <f t="shared" si="175"/>
        <v>4.0999999999999996</v>
      </c>
      <c r="EP7" s="67" t="str">
        <f t="shared" si="176"/>
        <v>4.1</v>
      </c>
      <c r="EQ7" s="51" t="str">
        <f t="shared" si="177"/>
        <v>D</v>
      </c>
      <c r="ER7" s="60">
        <f t="shared" si="178"/>
        <v>1</v>
      </c>
      <c r="ES7" s="53" t="str">
        <f t="shared" si="179"/>
        <v>1.0</v>
      </c>
      <c r="ET7" s="63">
        <v>3</v>
      </c>
      <c r="EU7" s="199">
        <v>3</v>
      </c>
      <c r="EV7" s="166">
        <v>6</v>
      </c>
      <c r="EW7" s="122"/>
      <c r="EX7" s="123">
        <v>4</v>
      </c>
      <c r="EY7" s="66">
        <f t="shared" si="45"/>
        <v>2.4</v>
      </c>
      <c r="EZ7" s="67">
        <f t="shared" si="46"/>
        <v>4.8</v>
      </c>
      <c r="FA7" s="67" t="str">
        <f t="shared" si="47"/>
        <v>4.8</v>
      </c>
      <c r="FB7" s="51" t="str">
        <f t="shared" si="48"/>
        <v>D</v>
      </c>
      <c r="FC7" s="60">
        <f t="shared" si="49"/>
        <v>1</v>
      </c>
      <c r="FD7" s="53" t="str">
        <f t="shared" si="50"/>
        <v>1.0</v>
      </c>
      <c r="FE7" s="63">
        <v>2</v>
      </c>
      <c r="FF7" s="199">
        <v>2</v>
      </c>
      <c r="FG7" s="146">
        <v>0</v>
      </c>
      <c r="FH7" s="70"/>
      <c r="FI7" s="121"/>
      <c r="FJ7" s="66">
        <f t="shared" si="51"/>
        <v>0</v>
      </c>
      <c r="FK7" s="67">
        <f t="shared" si="52"/>
        <v>0</v>
      </c>
      <c r="FL7" s="67" t="str">
        <f t="shared" si="53"/>
        <v>0.0</v>
      </c>
      <c r="FM7" s="51" t="str">
        <f t="shared" si="54"/>
        <v>F</v>
      </c>
      <c r="FN7" s="60">
        <f t="shared" si="55"/>
        <v>0</v>
      </c>
      <c r="FO7" s="53" t="str">
        <f t="shared" si="56"/>
        <v>0.0</v>
      </c>
      <c r="FP7" s="63">
        <v>2</v>
      </c>
      <c r="FQ7" s="199"/>
      <c r="FR7" s="166">
        <v>5.8</v>
      </c>
      <c r="FS7" s="122"/>
      <c r="FT7" s="123">
        <v>6</v>
      </c>
      <c r="FU7" s="166"/>
      <c r="FV7" s="67">
        <f t="shared" si="57"/>
        <v>5.9</v>
      </c>
      <c r="FW7" s="67" t="str">
        <f t="shared" si="58"/>
        <v>5.9</v>
      </c>
      <c r="FX7" s="51" t="str">
        <f t="shared" si="59"/>
        <v>C</v>
      </c>
      <c r="FY7" s="60">
        <f t="shared" si="60"/>
        <v>2</v>
      </c>
      <c r="FZ7" s="53" t="str">
        <f t="shared" si="61"/>
        <v>2.0</v>
      </c>
      <c r="GA7" s="63">
        <v>2</v>
      </c>
      <c r="GB7" s="199">
        <v>2</v>
      </c>
      <c r="GC7" s="146">
        <v>1.7</v>
      </c>
      <c r="GD7" s="70"/>
      <c r="GE7" s="121"/>
      <c r="GF7" s="146"/>
      <c r="GG7" s="67">
        <f t="shared" si="180"/>
        <v>0.7</v>
      </c>
      <c r="GH7" s="67" t="str">
        <f t="shared" si="181"/>
        <v>0.7</v>
      </c>
      <c r="GI7" s="51" t="str">
        <f t="shared" si="182"/>
        <v>F</v>
      </c>
      <c r="GJ7" s="60">
        <f t="shared" si="183"/>
        <v>0</v>
      </c>
      <c r="GK7" s="53" t="str">
        <f t="shared" si="184"/>
        <v>0.0</v>
      </c>
      <c r="GL7" s="63">
        <v>3</v>
      </c>
      <c r="GM7" s="199"/>
      <c r="GN7" s="203">
        <f t="shared" si="185"/>
        <v>18</v>
      </c>
      <c r="GO7" s="153">
        <f t="shared" si="186"/>
        <v>3.9305555555555554</v>
      </c>
      <c r="GP7" s="155">
        <f t="shared" si="187"/>
        <v>1.0833333333333333</v>
      </c>
      <c r="GQ7" s="154" t="str">
        <f t="shared" si="62"/>
        <v>1.08</v>
      </c>
      <c r="GR7" s="5" t="str">
        <f t="shared" si="63"/>
        <v>Lên lớp</v>
      </c>
      <c r="GS7" s="5"/>
      <c r="GT7" s="204">
        <f t="shared" si="188"/>
        <v>13</v>
      </c>
      <c r="GU7" s="205">
        <f t="shared" si="64"/>
        <v>5.2807692307692315</v>
      </c>
      <c r="GV7" s="206">
        <f t="shared" si="189"/>
        <v>1.5</v>
      </c>
      <c r="GW7" s="207">
        <f t="shared" si="190"/>
        <v>35</v>
      </c>
      <c r="GX7" s="203">
        <f t="shared" si="191"/>
        <v>30</v>
      </c>
      <c r="GY7" s="154">
        <f t="shared" si="192"/>
        <v>6.1383333333333336</v>
      </c>
      <c r="GZ7" s="155">
        <f t="shared" si="193"/>
        <v>2.0833333333333335</v>
      </c>
      <c r="HA7" s="154" t="str">
        <f t="shared" si="65"/>
        <v>2.08</v>
      </c>
      <c r="HB7" s="5" t="str">
        <f t="shared" si="66"/>
        <v>Lên lớp</v>
      </c>
      <c r="HC7" s="105">
        <v>5</v>
      </c>
      <c r="HD7" s="103">
        <v>5</v>
      </c>
      <c r="HE7" s="104"/>
      <c r="HF7" s="105"/>
      <c r="HG7" s="67">
        <f t="shared" si="194"/>
        <v>5</v>
      </c>
      <c r="HH7" s="67" t="str">
        <f t="shared" si="195"/>
        <v>5.0</v>
      </c>
      <c r="HI7" s="51" t="str">
        <f t="shared" si="196"/>
        <v>D+</v>
      </c>
      <c r="HJ7" s="60">
        <f t="shared" si="197"/>
        <v>1.5</v>
      </c>
      <c r="HK7" s="53" t="str">
        <f t="shared" si="198"/>
        <v>1.5</v>
      </c>
      <c r="HL7" s="63">
        <v>3</v>
      </c>
      <c r="HM7" s="199">
        <v>3</v>
      </c>
      <c r="HN7" s="202">
        <v>6.3</v>
      </c>
      <c r="HO7" s="57">
        <v>4</v>
      </c>
      <c r="HP7" s="58"/>
      <c r="HQ7" s="66">
        <f t="shared" si="67"/>
        <v>4.9000000000000004</v>
      </c>
      <c r="HR7" s="110">
        <f t="shared" si="68"/>
        <v>4.9000000000000004</v>
      </c>
      <c r="HS7" s="67" t="str">
        <f t="shared" si="69"/>
        <v>4.9</v>
      </c>
      <c r="HT7" s="111" t="str">
        <f t="shared" si="70"/>
        <v>D</v>
      </c>
      <c r="HU7" s="112">
        <f t="shared" si="71"/>
        <v>1</v>
      </c>
      <c r="HV7" s="113" t="str">
        <f t="shared" si="72"/>
        <v>1.0</v>
      </c>
      <c r="HW7" s="63">
        <v>1</v>
      </c>
      <c r="HX7" s="199">
        <v>1</v>
      </c>
      <c r="HY7" s="66">
        <f t="shared" si="73"/>
        <v>1.5</v>
      </c>
      <c r="HZ7" s="163">
        <f t="shared" si="73"/>
        <v>5</v>
      </c>
      <c r="IA7" s="53" t="str">
        <f t="shared" si="74"/>
        <v>5.0</v>
      </c>
      <c r="IB7" s="51" t="str">
        <f t="shared" si="75"/>
        <v>D+</v>
      </c>
      <c r="IC7" s="60">
        <f t="shared" si="76"/>
        <v>1.5</v>
      </c>
      <c r="ID7" s="53" t="str">
        <f t="shared" si="77"/>
        <v>1.5</v>
      </c>
      <c r="IE7" s="212">
        <v>4</v>
      </c>
      <c r="IF7" s="213">
        <v>4</v>
      </c>
      <c r="IG7" s="202">
        <v>5.7</v>
      </c>
      <c r="IH7" s="57">
        <v>8</v>
      </c>
      <c r="II7" s="58"/>
      <c r="IJ7" s="66">
        <f t="shared" si="199"/>
        <v>7.1</v>
      </c>
      <c r="IK7" s="67">
        <f t="shared" si="200"/>
        <v>7.1</v>
      </c>
      <c r="IL7" s="67" t="str">
        <f t="shared" si="201"/>
        <v>7.1</v>
      </c>
      <c r="IM7" s="51" t="str">
        <f t="shared" si="202"/>
        <v>B</v>
      </c>
      <c r="IN7" s="60">
        <f t="shared" si="203"/>
        <v>3</v>
      </c>
      <c r="IO7" s="53" t="str">
        <f t="shared" si="204"/>
        <v>3.0</v>
      </c>
      <c r="IP7" s="63">
        <v>2</v>
      </c>
      <c r="IQ7" s="199">
        <v>2</v>
      </c>
      <c r="IR7" s="202">
        <v>6.7</v>
      </c>
      <c r="IS7" s="57">
        <v>5</v>
      </c>
      <c r="IT7" s="58"/>
      <c r="IU7" s="66">
        <f t="shared" si="78"/>
        <v>5.7</v>
      </c>
      <c r="IV7" s="67">
        <f t="shared" si="79"/>
        <v>5.7</v>
      </c>
      <c r="IW7" s="67" t="str">
        <f t="shared" si="80"/>
        <v>5.7</v>
      </c>
      <c r="IX7" s="51" t="str">
        <f t="shared" si="81"/>
        <v>C</v>
      </c>
      <c r="IY7" s="60">
        <f t="shared" si="82"/>
        <v>2</v>
      </c>
      <c r="IZ7" s="53" t="str">
        <f t="shared" si="83"/>
        <v>2.0</v>
      </c>
      <c r="JA7" s="63">
        <v>3</v>
      </c>
      <c r="JB7" s="199">
        <v>3</v>
      </c>
      <c r="JC7" s="65">
        <v>6</v>
      </c>
      <c r="JD7" s="57">
        <v>5</v>
      </c>
      <c r="JE7" s="58"/>
      <c r="JF7" s="66">
        <f t="shared" si="84"/>
        <v>5.4</v>
      </c>
      <c r="JG7" s="67">
        <f t="shared" si="85"/>
        <v>5.4</v>
      </c>
      <c r="JH7" s="50" t="str">
        <f t="shared" si="86"/>
        <v>5.4</v>
      </c>
      <c r="JI7" s="51" t="str">
        <f t="shared" si="87"/>
        <v>D+</v>
      </c>
      <c r="JJ7" s="60">
        <f t="shared" si="88"/>
        <v>1.5</v>
      </c>
      <c r="JK7" s="53" t="str">
        <f t="shared" si="89"/>
        <v>1.5</v>
      </c>
      <c r="JL7" s="61">
        <v>2</v>
      </c>
      <c r="JM7" s="62">
        <v>2</v>
      </c>
      <c r="JN7" s="65">
        <v>5.4</v>
      </c>
      <c r="JO7" s="57">
        <v>4</v>
      </c>
      <c r="JP7" s="58"/>
      <c r="JQ7" s="66">
        <f t="shared" si="90"/>
        <v>4.5999999999999996</v>
      </c>
      <c r="JR7" s="67">
        <f t="shared" si="91"/>
        <v>4.5999999999999996</v>
      </c>
      <c r="JS7" s="50" t="str">
        <f t="shared" si="92"/>
        <v>4.6</v>
      </c>
      <c r="JT7" s="51" t="str">
        <f t="shared" si="93"/>
        <v>D</v>
      </c>
      <c r="JU7" s="60">
        <f t="shared" si="94"/>
        <v>1</v>
      </c>
      <c r="JV7" s="53" t="str">
        <f t="shared" si="95"/>
        <v>1.0</v>
      </c>
      <c r="JW7" s="61">
        <v>1</v>
      </c>
      <c r="JX7" s="62">
        <v>1</v>
      </c>
      <c r="JY7" s="65">
        <v>5.3</v>
      </c>
      <c r="JZ7" s="57">
        <v>4</v>
      </c>
      <c r="KA7" s="58"/>
      <c r="KB7" s="66">
        <f t="shared" si="96"/>
        <v>4.5</v>
      </c>
      <c r="KC7" s="67">
        <f t="shared" si="97"/>
        <v>4.5</v>
      </c>
      <c r="KD7" s="50" t="str">
        <f t="shared" si="98"/>
        <v>4.5</v>
      </c>
      <c r="KE7" s="51" t="str">
        <f t="shared" si="99"/>
        <v>D</v>
      </c>
      <c r="KF7" s="60">
        <f t="shared" si="100"/>
        <v>1</v>
      </c>
      <c r="KG7" s="53" t="str">
        <f t="shared" si="101"/>
        <v>1.0</v>
      </c>
      <c r="KH7" s="61">
        <v>2</v>
      </c>
      <c r="KI7" s="62">
        <v>2</v>
      </c>
      <c r="KJ7" s="202">
        <v>5</v>
      </c>
      <c r="KK7" s="133">
        <v>5.4</v>
      </c>
      <c r="KL7" s="58"/>
      <c r="KM7" s="66">
        <f t="shared" si="205"/>
        <v>5.2</v>
      </c>
      <c r="KN7" s="67">
        <f t="shared" si="206"/>
        <v>5.2</v>
      </c>
      <c r="KO7" s="67" t="str">
        <f t="shared" si="207"/>
        <v>5.2</v>
      </c>
      <c r="KP7" s="51" t="str">
        <f t="shared" si="208"/>
        <v>D+</v>
      </c>
      <c r="KQ7" s="60">
        <f t="shared" si="209"/>
        <v>1.5</v>
      </c>
      <c r="KR7" s="53" t="str">
        <f t="shared" si="210"/>
        <v>1.5</v>
      </c>
      <c r="KS7" s="63">
        <v>1</v>
      </c>
      <c r="KT7" s="199">
        <v>1</v>
      </c>
      <c r="KU7" s="202">
        <v>6</v>
      </c>
      <c r="KV7" s="133">
        <v>7</v>
      </c>
      <c r="KW7" s="58"/>
      <c r="KX7" s="66">
        <f t="shared" si="211"/>
        <v>6.6</v>
      </c>
      <c r="KY7" s="67">
        <f t="shared" si="212"/>
        <v>6.6</v>
      </c>
      <c r="KZ7" s="67" t="str">
        <f t="shared" si="213"/>
        <v>6.6</v>
      </c>
      <c r="LA7" s="51" t="str">
        <f t="shared" si="214"/>
        <v>C+</v>
      </c>
      <c r="LB7" s="60">
        <f t="shared" si="215"/>
        <v>2.5</v>
      </c>
      <c r="LC7" s="53" t="str">
        <f t="shared" si="216"/>
        <v>2.5</v>
      </c>
      <c r="LD7" s="63">
        <v>1</v>
      </c>
      <c r="LE7" s="199">
        <v>1</v>
      </c>
      <c r="LF7" s="202">
        <v>2.5</v>
      </c>
      <c r="LG7" s="133"/>
      <c r="LH7" s="58"/>
      <c r="LI7" s="66">
        <f t="shared" si="217"/>
        <v>1</v>
      </c>
      <c r="LJ7" s="67">
        <f t="shared" si="218"/>
        <v>1</v>
      </c>
      <c r="LK7" s="67" t="str">
        <f t="shared" si="219"/>
        <v>1.0</v>
      </c>
      <c r="LL7" s="51" t="str">
        <f t="shared" si="220"/>
        <v>F</v>
      </c>
      <c r="LM7" s="60">
        <f t="shared" si="221"/>
        <v>0</v>
      </c>
      <c r="LN7" s="53" t="str">
        <f t="shared" si="222"/>
        <v>0.0</v>
      </c>
      <c r="LO7" s="63">
        <v>2</v>
      </c>
      <c r="LP7" s="199">
        <v>2</v>
      </c>
      <c r="LQ7" s="202">
        <v>2</v>
      </c>
      <c r="LR7" s="133"/>
      <c r="LS7" s="58"/>
      <c r="LT7" s="66">
        <f t="shared" si="223"/>
        <v>0.8</v>
      </c>
      <c r="LU7" s="67">
        <f t="shared" si="224"/>
        <v>0.8</v>
      </c>
      <c r="LV7" s="67" t="str">
        <f t="shared" si="225"/>
        <v>0.8</v>
      </c>
      <c r="LW7" s="51" t="str">
        <f t="shared" si="226"/>
        <v>F</v>
      </c>
      <c r="LX7" s="60">
        <f t="shared" si="227"/>
        <v>0</v>
      </c>
      <c r="LY7" s="53" t="str">
        <f t="shared" si="228"/>
        <v>0.0</v>
      </c>
      <c r="LZ7" s="63">
        <v>1</v>
      </c>
      <c r="MA7" s="199">
        <v>1</v>
      </c>
      <c r="MB7" s="66">
        <f t="shared" si="229"/>
        <v>2.9</v>
      </c>
      <c r="MC7" s="163">
        <f t="shared" si="230"/>
        <v>2.9</v>
      </c>
      <c r="MD7" s="53" t="str">
        <f t="shared" si="231"/>
        <v>2.9</v>
      </c>
      <c r="ME7" s="51" t="str">
        <f t="shared" si="232"/>
        <v>F</v>
      </c>
      <c r="MF7" s="60">
        <f t="shared" si="233"/>
        <v>0</v>
      </c>
      <c r="MG7" s="53" t="str">
        <f t="shared" si="234"/>
        <v>0.0</v>
      </c>
      <c r="MH7" s="212">
        <v>5</v>
      </c>
      <c r="MI7" s="213">
        <v>5</v>
      </c>
      <c r="MJ7" s="203">
        <f t="shared" si="235"/>
        <v>19</v>
      </c>
      <c r="MK7" s="153">
        <f t="shared" si="236"/>
        <v>4.7473684210526308</v>
      </c>
      <c r="ML7" s="155">
        <f t="shared" si="237"/>
        <v>1.4473684210526316</v>
      </c>
      <c r="MM7" s="154" t="str">
        <f t="shared" si="238"/>
        <v>1.45</v>
      </c>
      <c r="MN7" s="5" t="str">
        <f t="shared" si="239"/>
        <v>Lên lớp</v>
      </c>
    </row>
    <row r="8" spans="1:352" s="8" customFormat="1" ht="18">
      <c r="A8" s="5">
        <v>7</v>
      </c>
      <c r="B8" s="9" t="s">
        <v>11</v>
      </c>
      <c r="C8" s="10" t="s">
        <v>284</v>
      </c>
      <c r="D8" s="11" t="s">
        <v>285</v>
      </c>
      <c r="E8" s="12" t="s">
        <v>286</v>
      </c>
      <c r="G8" s="47" t="s">
        <v>533</v>
      </c>
      <c r="H8" s="132" t="s">
        <v>410</v>
      </c>
      <c r="I8" s="132" t="s">
        <v>570</v>
      </c>
      <c r="J8" s="48" t="s">
        <v>593</v>
      </c>
      <c r="K8" s="98">
        <v>6.3</v>
      </c>
      <c r="L8" s="67" t="str">
        <f t="shared" si="133"/>
        <v>6.3</v>
      </c>
      <c r="M8" s="51" t="str">
        <f t="shared" si="134"/>
        <v>C</v>
      </c>
      <c r="N8" s="52">
        <f t="shared" si="135"/>
        <v>2</v>
      </c>
      <c r="O8" s="53" t="str">
        <f t="shared" si="136"/>
        <v>2.0</v>
      </c>
      <c r="P8" s="63">
        <v>2</v>
      </c>
      <c r="Q8" s="49"/>
      <c r="R8" s="67" t="str">
        <f t="shared" si="137"/>
        <v>0.0</v>
      </c>
      <c r="S8" s="51" t="str">
        <f t="shared" si="138"/>
        <v>F</v>
      </c>
      <c r="T8" s="52">
        <f t="shared" si="139"/>
        <v>0</v>
      </c>
      <c r="U8" s="53" t="str">
        <f t="shared" si="140"/>
        <v>0.0</v>
      </c>
      <c r="V8" s="63"/>
      <c r="W8" s="105">
        <v>8.5</v>
      </c>
      <c r="X8" s="103">
        <v>9</v>
      </c>
      <c r="Y8" s="104"/>
      <c r="Z8" s="66">
        <f t="shared" si="4"/>
        <v>8.8000000000000007</v>
      </c>
      <c r="AA8" s="67">
        <f t="shared" si="5"/>
        <v>8.8000000000000007</v>
      </c>
      <c r="AB8" s="67" t="str">
        <f t="shared" si="141"/>
        <v>8.8</v>
      </c>
      <c r="AC8" s="51" t="str">
        <f t="shared" si="6"/>
        <v>A</v>
      </c>
      <c r="AD8" s="60">
        <f t="shared" si="142"/>
        <v>4</v>
      </c>
      <c r="AE8" s="53" t="str">
        <f t="shared" si="143"/>
        <v>4.0</v>
      </c>
      <c r="AF8" s="63">
        <v>4</v>
      </c>
      <c r="AG8" s="199">
        <v>4</v>
      </c>
      <c r="AH8" s="105">
        <v>7.3</v>
      </c>
      <c r="AI8" s="103">
        <v>7</v>
      </c>
      <c r="AJ8" s="104"/>
      <c r="AK8" s="66">
        <f t="shared" si="8"/>
        <v>7.1</v>
      </c>
      <c r="AL8" s="67">
        <f t="shared" si="9"/>
        <v>7.1</v>
      </c>
      <c r="AM8" s="67" t="str">
        <f t="shared" si="144"/>
        <v>7.1</v>
      </c>
      <c r="AN8" s="51" t="str">
        <f t="shared" si="145"/>
        <v>B</v>
      </c>
      <c r="AO8" s="60">
        <f t="shared" si="146"/>
        <v>3</v>
      </c>
      <c r="AP8" s="53" t="str">
        <f t="shared" si="147"/>
        <v>3.0</v>
      </c>
      <c r="AQ8" s="63">
        <v>2</v>
      </c>
      <c r="AR8" s="199">
        <v>2</v>
      </c>
      <c r="AS8" s="166">
        <v>5.3</v>
      </c>
      <c r="AT8" s="122">
        <v>3</v>
      </c>
      <c r="AU8" s="123">
        <v>0</v>
      </c>
      <c r="AV8" s="66">
        <f t="shared" si="148"/>
        <v>3.9</v>
      </c>
      <c r="AW8" s="67">
        <f t="shared" si="149"/>
        <v>3.9</v>
      </c>
      <c r="AX8" s="67" t="str">
        <f t="shared" si="150"/>
        <v>3.9</v>
      </c>
      <c r="AY8" s="51" t="str">
        <f t="shared" si="151"/>
        <v>F</v>
      </c>
      <c r="AZ8" s="60">
        <f t="shared" si="152"/>
        <v>0</v>
      </c>
      <c r="BA8" s="53" t="str">
        <f t="shared" si="153"/>
        <v>0.0</v>
      </c>
      <c r="BB8" s="63">
        <v>3</v>
      </c>
      <c r="BC8" s="199"/>
      <c r="BD8" s="105">
        <v>5.0999999999999996</v>
      </c>
      <c r="BE8" s="103">
        <v>6</v>
      </c>
      <c r="BF8" s="104"/>
      <c r="BG8" s="66">
        <f t="shared" si="154"/>
        <v>5.6</v>
      </c>
      <c r="BH8" s="67">
        <f t="shared" si="155"/>
        <v>5.6</v>
      </c>
      <c r="BI8" s="67" t="str">
        <f t="shared" si="156"/>
        <v>5.6</v>
      </c>
      <c r="BJ8" s="51" t="str">
        <f t="shared" si="157"/>
        <v>C</v>
      </c>
      <c r="BK8" s="60">
        <f t="shared" si="158"/>
        <v>2</v>
      </c>
      <c r="BL8" s="53" t="str">
        <f t="shared" si="159"/>
        <v>2.0</v>
      </c>
      <c r="BM8" s="63">
        <v>3</v>
      </c>
      <c r="BN8" s="199">
        <v>3</v>
      </c>
      <c r="BO8" s="105">
        <v>7.1</v>
      </c>
      <c r="BP8" s="103">
        <v>6</v>
      </c>
      <c r="BQ8" s="104"/>
      <c r="BR8" s="66">
        <f t="shared" si="12"/>
        <v>6.4</v>
      </c>
      <c r="BS8" s="67">
        <f t="shared" si="13"/>
        <v>6.4</v>
      </c>
      <c r="BT8" s="67" t="str">
        <f t="shared" si="160"/>
        <v>6.4</v>
      </c>
      <c r="BU8" s="51" t="str">
        <f t="shared" si="14"/>
        <v>C</v>
      </c>
      <c r="BV8" s="68">
        <f t="shared" si="15"/>
        <v>2</v>
      </c>
      <c r="BW8" s="53" t="str">
        <f t="shared" si="161"/>
        <v>2.0</v>
      </c>
      <c r="BX8" s="63">
        <v>2</v>
      </c>
      <c r="BY8" s="199">
        <v>2</v>
      </c>
      <c r="BZ8" s="105">
        <v>6.7</v>
      </c>
      <c r="CA8" s="103">
        <v>7</v>
      </c>
      <c r="CB8" s="104"/>
      <c r="CC8" s="105"/>
      <c r="CD8" s="67">
        <f t="shared" si="162"/>
        <v>6.9</v>
      </c>
      <c r="CE8" s="67" t="str">
        <f t="shared" si="163"/>
        <v>6.9</v>
      </c>
      <c r="CF8" s="51" t="str">
        <f t="shared" si="164"/>
        <v>C+</v>
      </c>
      <c r="CG8" s="60">
        <f t="shared" si="165"/>
        <v>2.5</v>
      </c>
      <c r="CH8" s="53" t="str">
        <f t="shared" si="166"/>
        <v>2.5</v>
      </c>
      <c r="CI8" s="63">
        <v>3</v>
      </c>
      <c r="CJ8" s="199">
        <v>3</v>
      </c>
      <c r="CK8" s="200">
        <f t="shared" si="167"/>
        <v>17</v>
      </c>
      <c r="CL8" s="72">
        <f t="shared" si="16"/>
        <v>6.5529411764705889</v>
      </c>
      <c r="CM8" s="93" t="str">
        <f t="shared" si="168"/>
        <v>6.55</v>
      </c>
      <c r="CN8" s="72">
        <f t="shared" si="17"/>
        <v>2.3235294117647061</v>
      </c>
      <c r="CO8" s="93" t="str">
        <f t="shared" si="169"/>
        <v>2.32</v>
      </c>
      <c r="CP8" s="258" t="str">
        <f t="shared" si="170"/>
        <v>Lên lớp</v>
      </c>
      <c r="CQ8" s="258">
        <f t="shared" si="18"/>
        <v>14</v>
      </c>
      <c r="CR8" s="72">
        <f t="shared" si="19"/>
        <v>7.1214285714285719</v>
      </c>
      <c r="CS8" s="258" t="str">
        <f t="shared" si="171"/>
        <v>7.12</v>
      </c>
      <c r="CT8" s="72">
        <f t="shared" si="20"/>
        <v>2.8214285714285716</v>
      </c>
      <c r="CU8" s="258" t="str">
        <f t="shared" si="172"/>
        <v>2.82</v>
      </c>
      <c r="CV8" s="258" t="str">
        <f t="shared" si="173"/>
        <v>Lên lớp</v>
      </c>
      <c r="CW8" s="166">
        <v>6.2</v>
      </c>
      <c r="CX8" s="145">
        <v>0</v>
      </c>
      <c r="CY8" s="145"/>
      <c r="CZ8" s="66">
        <f t="shared" si="22"/>
        <v>2.5</v>
      </c>
      <c r="DA8" s="67">
        <f t="shared" si="23"/>
        <v>2.5</v>
      </c>
      <c r="DB8" s="60" t="str">
        <f t="shared" si="24"/>
        <v>2.5</v>
      </c>
      <c r="DC8" s="51" t="str">
        <f t="shared" si="25"/>
        <v>F</v>
      </c>
      <c r="DD8" s="60">
        <f t="shared" si="26"/>
        <v>0</v>
      </c>
      <c r="DE8" s="60" t="str">
        <f t="shared" si="27"/>
        <v>0.0</v>
      </c>
      <c r="DF8" s="63"/>
      <c r="DG8" s="201"/>
      <c r="DH8" s="147">
        <v>5.2</v>
      </c>
      <c r="DI8" s="144">
        <v>0</v>
      </c>
      <c r="DJ8" s="144"/>
      <c r="DK8" s="66">
        <f t="shared" si="28"/>
        <v>2.1</v>
      </c>
      <c r="DL8" s="67">
        <f t="shared" si="29"/>
        <v>2.1</v>
      </c>
      <c r="DM8" s="60" t="str">
        <f t="shared" si="30"/>
        <v>2.1</v>
      </c>
      <c r="DN8" s="51" t="str">
        <f t="shared" si="31"/>
        <v>F</v>
      </c>
      <c r="DO8" s="60">
        <f t="shared" si="32"/>
        <v>0</v>
      </c>
      <c r="DP8" s="60" t="str">
        <f t="shared" si="33"/>
        <v>0.0</v>
      </c>
      <c r="DQ8" s="63"/>
      <c r="DR8" s="201"/>
      <c r="DS8" s="67">
        <f t="shared" si="34"/>
        <v>2.2999999999999998</v>
      </c>
      <c r="DT8" s="60" t="str">
        <f t="shared" si="35"/>
        <v>2.3</v>
      </c>
      <c r="DU8" s="51" t="str">
        <f t="shared" si="36"/>
        <v>F</v>
      </c>
      <c r="DV8" s="60">
        <f t="shared" si="37"/>
        <v>0</v>
      </c>
      <c r="DW8" s="60" t="str">
        <f t="shared" si="38"/>
        <v>0.0</v>
      </c>
      <c r="DX8" s="63"/>
      <c r="DY8" s="201"/>
      <c r="DZ8" s="146">
        <v>0</v>
      </c>
      <c r="EA8" s="70"/>
      <c r="EB8" s="121"/>
      <c r="EC8" s="66">
        <f t="shared" si="39"/>
        <v>0</v>
      </c>
      <c r="ED8" s="67">
        <f t="shared" si="40"/>
        <v>0</v>
      </c>
      <c r="EE8" s="67" t="str">
        <f t="shared" si="41"/>
        <v>0.0</v>
      </c>
      <c r="EF8" s="51" t="str">
        <f t="shared" si="42"/>
        <v>F</v>
      </c>
      <c r="EG8" s="68">
        <f t="shared" si="43"/>
        <v>0</v>
      </c>
      <c r="EH8" s="53" t="str">
        <f t="shared" si="44"/>
        <v>0.0</v>
      </c>
      <c r="EI8" s="63">
        <v>3</v>
      </c>
      <c r="EJ8" s="199"/>
      <c r="EK8" s="146">
        <v>3</v>
      </c>
      <c r="EL8" s="70"/>
      <c r="EM8" s="121"/>
      <c r="EN8" s="66">
        <f t="shared" si="174"/>
        <v>1.2</v>
      </c>
      <c r="EO8" s="67">
        <f t="shared" si="175"/>
        <v>1.2</v>
      </c>
      <c r="EP8" s="67" t="str">
        <f t="shared" si="176"/>
        <v>1.2</v>
      </c>
      <c r="EQ8" s="51" t="str">
        <f t="shared" si="177"/>
        <v>F</v>
      </c>
      <c r="ER8" s="60">
        <f t="shared" si="178"/>
        <v>0</v>
      </c>
      <c r="ES8" s="53" t="str">
        <f t="shared" si="179"/>
        <v>0.0</v>
      </c>
      <c r="ET8" s="63">
        <v>3</v>
      </c>
      <c r="EU8" s="199"/>
      <c r="EV8" s="146">
        <v>0</v>
      </c>
      <c r="EW8" s="70"/>
      <c r="EX8" s="121"/>
      <c r="EY8" s="66">
        <f t="shared" si="45"/>
        <v>0</v>
      </c>
      <c r="EZ8" s="67">
        <f t="shared" si="46"/>
        <v>0</v>
      </c>
      <c r="FA8" s="67" t="str">
        <f t="shared" si="47"/>
        <v>0.0</v>
      </c>
      <c r="FB8" s="51" t="str">
        <f t="shared" si="48"/>
        <v>F</v>
      </c>
      <c r="FC8" s="60">
        <f t="shared" si="49"/>
        <v>0</v>
      </c>
      <c r="FD8" s="53" t="str">
        <f t="shared" si="50"/>
        <v>0.0</v>
      </c>
      <c r="FE8" s="63">
        <v>2</v>
      </c>
      <c r="FF8" s="199"/>
      <c r="FG8" s="146">
        <v>0</v>
      </c>
      <c r="FH8" s="70"/>
      <c r="FI8" s="121"/>
      <c r="FJ8" s="66">
        <f t="shared" si="51"/>
        <v>0</v>
      </c>
      <c r="FK8" s="67">
        <f t="shared" si="52"/>
        <v>0</v>
      </c>
      <c r="FL8" s="67" t="str">
        <f t="shared" si="53"/>
        <v>0.0</v>
      </c>
      <c r="FM8" s="51" t="str">
        <f t="shared" si="54"/>
        <v>F</v>
      </c>
      <c r="FN8" s="60">
        <f t="shared" si="55"/>
        <v>0</v>
      </c>
      <c r="FO8" s="53" t="str">
        <f t="shared" si="56"/>
        <v>0.0</v>
      </c>
      <c r="FP8" s="63">
        <v>2</v>
      </c>
      <c r="FQ8" s="199"/>
      <c r="FR8" s="146">
        <v>0</v>
      </c>
      <c r="FS8" s="70"/>
      <c r="FT8" s="121"/>
      <c r="FU8" s="146"/>
      <c r="FV8" s="67">
        <f t="shared" si="57"/>
        <v>0</v>
      </c>
      <c r="FW8" s="67" t="str">
        <f t="shared" si="58"/>
        <v>0.0</v>
      </c>
      <c r="FX8" s="51" t="str">
        <f t="shared" si="59"/>
        <v>F</v>
      </c>
      <c r="FY8" s="60">
        <f t="shared" si="60"/>
        <v>0</v>
      </c>
      <c r="FZ8" s="53" t="str">
        <f t="shared" si="61"/>
        <v>0.0</v>
      </c>
      <c r="GA8" s="63">
        <v>2</v>
      </c>
      <c r="GB8" s="199"/>
      <c r="GC8" s="146">
        <v>0</v>
      </c>
      <c r="GD8" s="70"/>
      <c r="GE8" s="121"/>
      <c r="GF8" s="146"/>
      <c r="GG8" s="67">
        <f t="shared" si="180"/>
        <v>0</v>
      </c>
      <c r="GH8" s="67" t="str">
        <f t="shared" si="181"/>
        <v>0.0</v>
      </c>
      <c r="GI8" s="51" t="str">
        <f t="shared" si="182"/>
        <v>F</v>
      </c>
      <c r="GJ8" s="60">
        <f t="shared" si="183"/>
        <v>0</v>
      </c>
      <c r="GK8" s="53" t="str">
        <f t="shared" si="184"/>
        <v>0.0</v>
      </c>
      <c r="GL8" s="63">
        <v>3</v>
      </c>
      <c r="GM8" s="199"/>
      <c r="GN8" s="203">
        <f t="shared" si="185"/>
        <v>15</v>
      </c>
      <c r="GO8" s="153">
        <f t="shared" si="186"/>
        <v>0.23999999999999996</v>
      </c>
      <c r="GP8" s="155">
        <f t="shared" si="187"/>
        <v>0</v>
      </c>
      <c r="GQ8" s="154" t="str">
        <f t="shared" si="62"/>
        <v>0.00</v>
      </c>
      <c r="GR8" s="5" t="str">
        <f t="shared" si="63"/>
        <v>Cảnh báo KQHT</v>
      </c>
      <c r="GS8" s="5" t="s">
        <v>898</v>
      </c>
      <c r="GT8" s="204">
        <f t="shared" si="188"/>
        <v>0</v>
      </c>
      <c r="GU8" s="205">
        <v>0</v>
      </c>
      <c r="GV8" s="206">
        <v>0</v>
      </c>
      <c r="GW8" s="207">
        <f t="shared" si="190"/>
        <v>32</v>
      </c>
      <c r="GX8" s="203">
        <f t="shared" si="191"/>
        <v>14</v>
      </c>
      <c r="GY8" s="154">
        <f>(CQ8*CR8+GU8*GT8)/GX8</f>
        <v>7.1214285714285719</v>
      </c>
      <c r="GZ8" s="155">
        <f t="shared" si="193"/>
        <v>2.8214285714285716</v>
      </c>
      <c r="HA8" s="154" t="str">
        <f t="shared" si="65"/>
        <v>2.82</v>
      </c>
      <c r="HB8" s="5" t="str">
        <f t="shared" si="66"/>
        <v>Lên lớp</v>
      </c>
      <c r="HC8" s="146">
        <v>0</v>
      </c>
      <c r="HD8" s="70"/>
      <c r="HE8" s="121"/>
      <c r="HF8" s="146"/>
      <c r="HG8" s="67">
        <f t="shared" si="194"/>
        <v>0</v>
      </c>
      <c r="HH8" s="67" t="str">
        <f t="shared" si="195"/>
        <v>0.0</v>
      </c>
      <c r="HI8" s="51" t="str">
        <f t="shared" si="196"/>
        <v>F</v>
      </c>
      <c r="HJ8" s="60">
        <f t="shared" si="197"/>
        <v>0</v>
      </c>
      <c r="HK8" s="53" t="str">
        <f t="shared" si="198"/>
        <v>0.0</v>
      </c>
      <c r="HL8" s="63">
        <v>3</v>
      </c>
      <c r="HM8" s="199">
        <v>3</v>
      </c>
      <c r="HN8" s="146">
        <v>0</v>
      </c>
      <c r="HO8" s="70"/>
      <c r="HP8" s="121"/>
      <c r="HQ8" s="146">
        <f t="shared" si="67"/>
        <v>0</v>
      </c>
      <c r="HR8" s="110">
        <f t="shared" si="68"/>
        <v>0</v>
      </c>
      <c r="HS8" s="67" t="str">
        <f t="shared" si="69"/>
        <v>0.0</v>
      </c>
      <c r="HT8" s="111" t="str">
        <f t="shared" si="70"/>
        <v>F</v>
      </c>
      <c r="HU8" s="112">
        <f t="shared" si="71"/>
        <v>0</v>
      </c>
      <c r="HV8" s="113" t="str">
        <f t="shared" si="72"/>
        <v>0.0</v>
      </c>
      <c r="HW8" s="63">
        <v>1</v>
      </c>
      <c r="HX8" s="199">
        <v>1</v>
      </c>
      <c r="HY8" s="66">
        <f t="shared" si="73"/>
        <v>0</v>
      </c>
      <c r="HZ8" s="163">
        <f t="shared" si="73"/>
        <v>0</v>
      </c>
      <c r="IA8" s="53" t="str">
        <f t="shared" si="74"/>
        <v>0.0</v>
      </c>
      <c r="IB8" s="51" t="str">
        <f t="shared" si="75"/>
        <v>F</v>
      </c>
      <c r="IC8" s="60">
        <f t="shared" si="76"/>
        <v>0</v>
      </c>
      <c r="ID8" s="53" t="str">
        <f t="shared" si="77"/>
        <v>0.0</v>
      </c>
      <c r="IE8" s="212">
        <v>4</v>
      </c>
      <c r="IF8" s="213">
        <v>4</v>
      </c>
      <c r="IG8" s="146">
        <v>0</v>
      </c>
      <c r="IH8" s="70"/>
      <c r="II8" s="121"/>
      <c r="IJ8" s="66">
        <f t="shared" si="199"/>
        <v>0</v>
      </c>
      <c r="IK8" s="67">
        <f t="shared" si="200"/>
        <v>0</v>
      </c>
      <c r="IL8" s="67" t="str">
        <f t="shared" si="201"/>
        <v>0.0</v>
      </c>
      <c r="IM8" s="51" t="str">
        <f t="shared" si="202"/>
        <v>F</v>
      </c>
      <c r="IN8" s="60">
        <f t="shared" si="203"/>
        <v>0</v>
      </c>
      <c r="IO8" s="53" t="str">
        <f t="shared" si="204"/>
        <v>0.0</v>
      </c>
      <c r="IP8" s="63">
        <v>2</v>
      </c>
      <c r="IQ8" s="199">
        <v>2</v>
      </c>
      <c r="IR8" s="146">
        <v>0</v>
      </c>
      <c r="IS8" s="70"/>
      <c r="IT8" s="121"/>
      <c r="IU8" s="146">
        <f t="shared" si="78"/>
        <v>0</v>
      </c>
      <c r="IV8" s="67">
        <f t="shared" si="79"/>
        <v>0</v>
      </c>
      <c r="IW8" s="67" t="str">
        <f t="shared" si="80"/>
        <v>0.0</v>
      </c>
      <c r="IX8" s="51" t="str">
        <f t="shared" si="81"/>
        <v>F</v>
      </c>
      <c r="IY8" s="60">
        <f t="shared" si="82"/>
        <v>0</v>
      </c>
      <c r="IZ8" s="53" t="str">
        <f t="shared" si="83"/>
        <v>0.0</v>
      </c>
      <c r="JA8" s="63">
        <v>3</v>
      </c>
      <c r="JB8" s="199">
        <v>3</v>
      </c>
      <c r="JC8" s="56">
        <v>0</v>
      </c>
      <c r="JD8" s="70"/>
      <c r="JE8" s="121"/>
      <c r="JF8" s="146">
        <f t="shared" si="84"/>
        <v>0</v>
      </c>
      <c r="JG8" s="67">
        <f t="shared" si="85"/>
        <v>0</v>
      </c>
      <c r="JH8" s="50" t="str">
        <f t="shared" si="86"/>
        <v>0.0</v>
      </c>
      <c r="JI8" s="51" t="str">
        <f t="shared" si="87"/>
        <v>F</v>
      </c>
      <c r="JJ8" s="60">
        <f t="shared" si="88"/>
        <v>0</v>
      </c>
      <c r="JK8" s="53" t="str">
        <f t="shared" si="89"/>
        <v>0.0</v>
      </c>
      <c r="JL8" s="61">
        <v>2</v>
      </c>
      <c r="JM8" s="62">
        <v>2</v>
      </c>
      <c r="JN8" s="56">
        <v>0</v>
      </c>
      <c r="JO8" s="70"/>
      <c r="JP8" s="121"/>
      <c r="JQ8" s="146">
        <f t="shared" si="90"/>
        <v>0</v>
      </c>
      <c r="JR8" s="67">
        <f t="shared" si="91"/>
        <v>0</v>
      </c>
      <c r="JS8" s="50" t="str">
        <f t="shared" si="92"/>
        <v>0.0</v>
      </c>
      <c r="JT8" s="51" t="str">
        <f t="shared" si="93"/>
        <v>F</v>
      </c>
      <c r="JU8" s="60">
        <f t="shared" si="94"/>
        <v>0</v>
      </c>
      <c r="JV8" s="53" t="str">
        <f t="shared" si="95"/>
        <v>0.0</v>
      </c>
      <c r="JW8" s="61">
        <v>1</v>
      </c>
      <c r="JX8" s="62">
        <v>1</v>
      </c>
      <c r="JY8" s="56">
        <v>0</v>
      </c>
      <c r="JZ8" s="70"/>
      <c r="KA8" s="121"/>
      <c r="KB8" s="146">
        <f t="shared" si="96"/>
        <v>0</v>
      </c>
      <c r="KC8" s="67">
        <f t="shared" si="97"/>
        <v>0</v>
      </c>
      <c r="KD8" s="50" t="str">
        <f t="shared" si="98"/>
        <v>0.0</v>
      </c>
      <c r="KE8" s="51" t="str">
        <f t="shared" si="99"/>
        <v>F</v>
      </c>
      <c r="KF8" s="60">
        <f t="shared" si="100"/>
        <v>0</v>
      </c>
      <c r="KG8" s="53" t="str">
        <f t="shared" si="101"/>
        <v>0.0</v>
      </c>
      <c r="KH8" s="61">
        <v>2</v>
      </c>
      <c r="KI8" s="62">
        <v>2</v>
      </c>
      <c r="KJ8" s="202">
        <v>0</v>
      </c>
      <c r="KK8" s="133"/>
      <c r="KL8" s="58"/>
      <c r="KM8" s="66">
        <f t="shared" si="205"/>
        <v>0</v>
      </c>
      <c r="KN8" s="67">
        <f t="shared" si="206"/>
        <v>0</v>
      </c>
      <c r="KO8" s="67" t="str">
        <f t="shared" si="207"/>
        <v>0.0</v>
      </c>
      <c r="KP8" s="51" t="str">
        <f t="shared" si="208"/>
        <v>F</v>
      </c>
      <c r="KQ8" s="60">
        <f t="shared" si="209"/>
        <v>0</v>
      </c>
      <c r="KR8" s="53" t="str">
        <f t="shared" si="210"/>
        <v>0.0</v>
      </c>
      <c r="KS8" s="63">
        <v>1</v>
      </c>
      <c r="KT8" s="199">
        <v>1</v>
      </c>
      <c r="KU8" s="202">
        <v>0</v>
      </c>
      <c r="KV8" s="133"/>
      <c r="KW8" s="58"/>
      <c r="KX8" s="66">
        <f t="shared" si="211"/>
        <v>0</v>
      </c>
      <c r="KY8" s="67">
        <f t="shared" si="212"/>
        <v>0</v>
      </c>
      <c r="KZ8" s="67" t="str">
        <f t="shared" si="213"/>
        <v>0.0</v>
      </c>
      <c r="LA8" s="51" t="str">
        <f t="shared" si="214"/>
        <v>F</v>
      </c>
      <c r="LB8" s="60">
        <f t="shared" si="215"/>
        <v>0</v>
      </c>
      <c r="LC8" s="53" t="str">
        <f t="shared" si="216"/>
        <v>0.0</v>
      </c>
      <c r="LD8" s="63">
        <v>1</v>
      </c>
      <c r="LE8" s="199">
        <v>1</v>
      </c>
      <c r="LF8" s="202">
        <v>0</v>
      </c>
      <c r="LG8" s="133"/>
      <c r="LH8" s="58"/>
      <c r="LI8" s="66">
        <f t="shared" si="217"/>
        <v>0</v>
      </c>
      <c r="LJ8" s="67">
        <f t="shared" si="218"/>
        <v>0</v>
      </c>
      <c r="LK8" s="67" t="str">
        <f t="shared" si="219"/>
        <v>0.0</v>
      </c>
      <c r="LL8" s="51" t="str">
        <f t="shared" si="220"/>
        <v>F</v>
      </c>
      <c r="LM8" s="60">
        <f t="shared" si="221"/>
        <v>0</v>
      </c>
      <c r="LN8" s="53" t="str">
        <f t="shared" si="222"/>
        <v>0.0</v>
      </c>
      <c r="LO8" s="63">
        <v>2</v>
      </c>
      <c r="LP8" s="199">
        <v>2</v>
      </c>
      <c r="LQ8" s="202">
        <v>0</v>
      </c>
      <c r="LR8" s="133"/>
      <c r="LS8" s="58"/>
      <c r="LT8" s="66">
        <f t="shared" si="223"/>
        <v>0</v>
      </c>
      <c r="LU8" s="67">
        <f t="shared" si="224"/>
        <v>0</v>
      </c>
      <c r="LV8" s="67" t="str">
        <f t="shared" si="225"/>
        <v>0.0</v>
      </c>
      <c r="LW8" s="51" t="str">
        <f t="shared" si="226"/>
        <v>F</v>
      </c>
      <c r="LX8" s="60">
        <f t="shared" si="227"/>
        <v>0</v>
      </c>
      <c r="LY8" s="53" t="str">
        <f t="shared" si="228"/>
        <v>0.0</v>
      </c>
      <c r="LZ8" s="63">
        <v>1</v>
      </c>
      <c r="MA8" s="199">
        <v>1</v>
      </c>
      <c r="MB8" s="66">
        <f t="shared" si="229"/>
        <v>0</v>
      </c>
      <c r="MC8" s="163">
        <f t="shared" si="230"/>
        <v>0</v>
      </c>
      <c r="MD8" s="53" t="str">
        <f t="shared" si="231"/>
        <v>0.0</v>
      </c>
      <c r="ME8" s="51" t="str">
        <f t="shared" si="232"/>
        <v>F</v>
      </c>
      <c r="MF8" s="60">
        <f t="shared" si="233"/>
        <v>0</v>
      </c>
      <c r="MG8" s="53" t="str">
        <f t="shared" si="234"/>
        <v>0.0</v>
      </c>
      <c r="MH8" s="212">
        <v>5</v>
      </c>
      <c r="MI8" s="213">
        <v>5</v>
      </c>
      <c r="MJ8" s="203">
        <f t="shared" si="235"/>
        <v>19</v>
      </c>
      <c r="MK8" s="153">
        <f t="shared" si="236"/>
        <v>0</v>
      </c>
      <c r="ML8" s="155">
        <f t="shared" si="237"/>
        <v>0</v>
      </c>
      <c r="MM8" s="154" t="str">
        <f t="shared" si="238"/>
        <v>0.00</v>
      </c>
      <c r="MN8" s="5" t="str">
        <f t="shared" si="239"/>
        <v>Cảnh báo KQHT</v>
      </c>
    </row>
    <row r="9" spans="1:352" s="8" customFormat="1" ht="18">
      <c r="A9" s="5">
        <v>8</v>
      </c>
      <c r="B9" s="9" t="s">
        <v>11</v>
      </c>
      <c r="C9" s="10" t="s">
        <v>290</v>
      </c>
      <c r="D9" s="11" t="s">
        <v>291</v>
      </c>
      <c r="E9" s="12" t="s">
        <v>292</v>
      </c>
      <c r="G9" s="47" t="s">
        <v>535</v>
      </c>
      <c r="H9" s="132" t="s">
        <v>410</v>
      </c>
      <c r="I9" s="132" t="s">
        <v>572</v>
      </c>
      <c r="J9" s="48" t="s">
        <v>596</v>
      </c>
      <c r="K9" s="98">
        <v>8</v>
      </c>
      <c r="L9" s="67" t="str">
        <f t="shared" si="133"/>
        <v>8.0</v>
      </c>
      <c r="M9" s="51" t="str">
        <f t="shared" si="134"/>
        <v>B+</v>
      </c>
      <c r="N9" s="52">
        <f t="shared" si="135"/>
        <v>3.5</v>
      </c>
      <c r="O9" s="53" t="str">
        <f t="shared" si="136"/>
        <v>3.5</v>
      </c>
      <c r="P9" s="63">
        <v>2</v>
      </c>
      <c r="Q9" s="49">
        <v>7</v>
      </c>
      <c r="R9" s="67" t="str">
        <f t="shared" si="137"/>
        <v>7.0</v>
      </c>
      <c r="S9" s="51" t="str">
        <f t="shared" si="138"/>
        <v>B</v>
      </c>
      <c r="T9" s="52">
        <f t="shared" si="139"/>
        <v>3</v>
      </c>
      <c r="U9" s="53" t="str">
        <f t="shared" si="140"/>
        <v>3.0</v>
      </c>
      <c r="V9" s="63">
        <v>3</v>
      </c>
      <c r="W9" s="105">
        <v>8.8000000000000007</v>
      </c>
      <c r="X9" s="103">
        <v>7</v>
      </c>
      <c r="Y9" s="104"/>
      <c r="Z9" s="66">
        <f t="shared" si="4"/>
        <v>7.7</v>
      </c>
      <c r="AA9" s="67">
        <f t="shared" si="5"/>
        <v>7.7</v>
      </c>
      <c r="AB9" s="67" t="str">
        <f t="shared" si="141"/>
        <v>7.7</v>
      </c>
      <c r="AC9" s="51" t="str">
        <f t="shared" si="6"/>
        <v>B</v>
      </c>
      <c r="AD9" s="60">
        <f t="shared" si="142"/>
        <v>3</v>
      </c>
      <c r="AE9" s="53" t="str">
        <f t="shared" si="143"/>
        <v>3.0</v>
      </c>
      <c r="AF9" s="63">
        <v>4</v>
      </c>
      <c r="AG9" s="199">
        <v>4</v>
      </c>
      <c r="AH9" s="105">
        <v>8</v>
      </c>
      <c r="AI9" s="103">
        <v>8</v>
      </c>
      <c r="AJ9" s="104"/>
      <c r="AK9" s="66">
        <f t="shared" si="8"/>
        <v>8</v>
      </c>
      <c r="AL9" s="67">
        <f t="shared" si="9"/>
        <v>8</v>
      </c>
      <c r="AM9" s="67" t="str">
        <f t="shared" si="144"/>
        <v>8.0</v>
      </c>
      <c r="AN9" s="51" t="str">
        <f t="shared" si="145"/>
        <v>B+</v>
      </c>
      <c r="AO9" s="60">
        <f t="shared" si="146"/>
        <v>3.5</v>
      </c>
      <c r="AP9" s="53" t="str">
        <f t="shared" si="147"/>
        <v>3.5</v>
      </c>
      <c r="AQ9" s="63">
        <v>2</v>
      </c>
      <c r="AR9" s="199">
        <v>2</v>
      </c>
      <c r="AS9" s="105">
        <v>6.4</v>
      </c>
      <c r="AT9" s="103">
        <v>9</v>
      </c>
      <c r="AU9" s="104"/>
      <c r="AV9" s="66">
        <f t="shared" si="148"/>
        <v>8</v>
      </c>
      <c r="AW9" s="67">
        <f t="shared" si="149"/>
        <v>8</v>
      </c>
      <c r="AX9" s="67" t="str">
        <f t="shared" si="150"/>
        <v>8.0</v>
      </c>
      <c r="AY9" s="51" t="str">
        <f t="shared" si="151"/>
        <v>B+</v>
      </c>
      <c r="AZ9" s="60">
        <f t="shared" si="152"/>
        <v>3.5</v>
      </c>
      <c r="BA9" s="53" t="str">
        <f t="shared" si="153"/>
        <v>3.5</v>
      </c>
      <c r="BB9" s="63">
        <v>3</v>
      </c>
      <c r="BC9" s="199">
        <v>3</v>
      </c>
      <c r="BD9" s="105">
        <v>6.5</v>
      </c>
      <c r="BE9" s="103">
        <v>4</v>
      </c>
      <c r="BF9" s="104"/>
      <c r="BG9" s="66">
        <f t="shared" si="154"/>
        <v>5</v>
      </c>
      <c r="BH9" s="67">
        <f t="shared" si="155"/>
        <v>5</v>
      </c>
      <c r="BI9" s="67" t="str">
        <f t="shared" si="156"/>
        <v>5.0</v>
      </c>
      <c r="BJ9" s="51" t="str">
        <f t="shared" si="157"/>
        <v>D+</v>
      </c>
      <c r="BK9" s="60">
        <f t="shared" si="158"/>
        <v>1.5</v>
      </c>
      <c r="BL9" s="53" t="str">
        <f t="shared" si="159"/>
        <v>1.5</v>
      </c>
      <c r="BM9" s="63">
        <v>3</v>
      </c>
      <c r="BN9" s="199">
        <v>3</v>
      </c>
      <c r="BO9" s="105">
        <v>6.1</v>
      </c>
      <c r="BP9" s="103">
        <v>8</v>
      </c>
      <c r="BQ9" s="104"/>
      <c r="BR9" s="66">
        <f t="shared" si="12"/>
        <v>7.2</v>
      </c>
      <c r="BS9" s="67">
        <f t="shared" si="13"/>
        <v>7.2</v>
      </c>
      <c r="BT9" s="67" t="str">
        <f t="shared" si="160"/>
        <v>7.2</v>
      </c>
      <c r="BU9" s="51" t="str">
        <f t="shared" si="14"/>
        <v>B</v>
      </c>
      <c r="BV9" s="68">
        <f t="shared" si="15"/>
        <v>3</v>
      </c>
      <c r="BW9" s="53" t="str">
        <f t="shared" si="161"/>
        <v>3.0</v>
      </c>
      <c r="BX9" s="63">
        <v>2</v>
      </c>
      <c r="BY9" s="199">
        <v>2</v>
      </c>
      <c r="BZ9" s="105">
        <v>9.6999999999999993</v>
      </c>
      <c r="CA9" s="103">
        <v>9</v>
      </c>
      <c r="CB9" s="104"/>
      <c r="CC9" s="105"/>
      <c r="CD9" s="67">
        <f t="shared" si="162"/>
        <v>9.3000000000000007</v>
      </c>
      <c r="CE9" s="67" t="str">
        <f t="shared" si="163"/>
        <v>9.3</v>
      </c>
      <c r="CF9" s="51" t="str">
        <f t="shared" si="164"/>
        <v>A</v>
      </c>
      <c r="CG9" s="60">
        <f t="shared" si="165"/>
        <v>4</v>
      </c>
      <c r="CH9" s="53" t="str">
        <f t="shared" si="166"/>
        <v>4.0</v>
      </c>
      <c r="CI9" s="63">
        <v>3</v>
      </c>
      <c r="CJ9" s="199">
        <v>3</v>
      </c>
      <c r="CK9" s="200">
        <f t="shared" si="167"/>
        <v>17</v>
      </c>
      <c r="CL9" s="72">
        <f t="shared" si="16"/>
        <v>7.5352941176470587</v>
      </c>
      <c r="CM9" s="93" t="str">
        <f t="shared" si="168"/>
        <v>7.54</v>
      </c>
      <c r="CN9" s="72">
        <f t="shared" si="17"/>
        <v>3.0588235294117645</v>
      </c>
      <c r="CO9" s="93" t="str">
        <f t="shared" si="169"/>
        <v>3.06</v>
      </c>
      <c r="CP9" s="258" t="str">
        <f t="shared" si="170"/>
        <v>Lên lớp</v>
      </c>
      <c r="CQ9" s="258">
        <f t="shared" si="18"/>
        <v>17</v>
      </c>
      <c r="CR9" s="72">
        <f t="shared" si="19"/>
        <v>7.5352941176470587</v>
      </c>
      <c r="CS9" s="258" t="str">
        <f t="shared" si="171"/>
        <v>7.54</v>
      </c>
      <c r="CT9" s="72">
        <f t="shared" si="20"/>
        <v>3.0588235294117645</v>
      </c>
      <c r="CU9" s="258" t="str">
        <f t="shared" si="172"/>
        <v>3.06</v>
      </c>
      <c r="CV9" s="258" t="str">
        <f t="shared" si="173"/>
        <v>Lên lớp</v>
      </c>
      <c r="CW9" s="66">
        <v>7.2</v>
      </c>
      <c r="CX9" s="258">
        <v>3</v>
      </c>
      <c r="CY9" s="258"/>
      <c r="CZ9" s="66">
        <f t="shared" si="22"/>
        <v>4.7</v>
      </c>
      <c r="DA9" s="67">
        <f t="shared" si="23"/>
        <v>4.7</v>
      </c>
      <c r="DB9" s="60" t="str">
        <f t="shared" si="24"/>
        <v>4.7</v>
      </c>
      <c r="DC9" s="51" t="str">
        <f t="shared" si="25"/>
        <v>D</v>
      </c>
      <c r="DD9" s="60">
        <f t="shared" si="26"/>
        <v>1</v>
      </c>
      <c r="DE9" s="60" t="str">
        <f t="shared" si="27"/>
        <v>1.0</v>
      </c>
      <c r="DF9" s="63"/>
      <c r="DG9" s="201"/>
      <c r="DH9" s="105">
        <v>8.1999999999999993</v>
      </c>
      <c r="DI9" s="126">
        <v>6</v>
      </c>
      <c r="DJ9" s="126"/>
      <c r="DK9" s="66">
        <f t="shared" si="28"/>
        <v>6.9</v>
      </c>
      <c r="DL9" s="67">
        <f t="shared" si="29"/>
        <v>6.9</v>
      </c>
      <c r="DM9" s="60" t="str">
        <f t="shared" si="30"/>
        <v>6.9</v>
      </c>
      <c r="DN9" s="51" t="str">
        <f t="shared" si="31"/>
        <v>C+</v>
      </c>
      <c r="DO9" s="60">
        <f t="shared" si="32"/>
        <v>2.5</v>
      </c>
      <c r="DP9" s="60" t="str">
        <f t="shared" si="33"/>
        <v>2.5</v>
      </c>
      <c r="DQ9" s="63"/>
      <c r="DR9" s="201"/>
      <c r="DS9" s="67">
        <f t="shared" si="34"/>
        <v>5.8000000000000007</v>
      </c>
      <c r="DT9" s="60" t="str">
        <f t="shared" si="35"/>
        <v>5.8</v>
      </c>
      <c r="DU9" s="51" t="str">
        <f t="shared" si="36"/>
        <v>C</v>
      </c>
      <c r="DV9" s="60">
        <f t="shared" si="37"/>
        <v>2</v>
      </c>
      <c r="DW9" s="60" t="str">
        <f t="shared" si="38"/>
        <v>2.0</v>
      </c>
      <c r="DX9" s="63">
        <v>3</v>
      </c>
      <c r="DY9" s="201">
        <v>3</v>
      </c>
      <c r="DZ9" s="202">
        <v>7</v>
      </c>
      <c r="EA9" s="57">
        <v>8</v>
      </c>
      <c r="EB9" s="58"/>
      <c r="EC9" s="66">
        <f t="shared" si="39"/>
        <v>7.6</v>
      </c>
      <c r="ED9" s="67">
        <f t="shared" si="40"/>
        <v>7.6</v>
      </c>
      <c r="EE9" s="67" t="str">
        <f t="shared" si="41"/>
        <v>7.6</v>
      </c>
      <c r="EF9" s="51" t="str">
        <f t="shared" si="42"/>
        <v>B</v>
      </c>
      <c r="EG9" s="68">
        <f t="shared" si="43"/>
        <v>3</v>
      </c>
      <c r="EH9" s="53" t="str">
        <f t="shared" si="44"/>
        <v>3.0</v>
      </c>
      <c r="EI9" s="63">
        <v>3</v>
      </c>
      <c r="EJ9" s="199">
        <v>3</v>
      </c>
      <c r="EK9" s="202">
        <v>6.7</v>
      </c>
      <c r="EL9" s="57">
        <v>5</v>
      </c>
      <c r="EM9" s="58"/>
      <c r="EN9" s="66">
        <f t="shared" si="174"/>
        <v>5.7</v>
      </c>
      <c r="EO9" s="67">
        <f t="shared" si="175"/>
        <v>5.7</v>
      </c>
      <c r="EP9" s="67" t="str">
        <f t="shared" si="176"/>
        <v>5.7</v>
      </c>
      <c r="EQ9" s="51" t="str">
        <f t="shared" si="177"/>
        <v>C</v>
      </c>
      <c r="ER9" s="60">
        <f t="shared" si="178"/>
        <v>2</v>
      </c>
      <c r="ES9" s="53" t="str">
        <f t="shared" si="179"/>
        <v>2.0</v>
      </c>
      <c r="ET9" s="63">
        <v>3</v>
      </c>
      <c r="EU9" s="199">
        <v>3</v>
      </c>
      <c r="EV9" s="166">
        <v>7.3</v>
      </c>
      <c r="EW9" s="122">
        <v>1</v>
      </c>
      <c r="EX9" s="123">
        <v>6</v>
      </c>
      <c r="EY9" s="66">
        <f t="shared" si="45"/>
        <v>3.5</v>
      </c>
      <c r="EZ9" s="67">
        <f t="shared" si="46"/>
        <v>6.5</v>
      </c>
      <c r="FA9" s="67" t="str">
        <f t="shared" si="47"/>
        <v>6.5</v>
      </c>
      <c r="FB9" s="51" t="str">
        <f t="shared" si="48"/>
        <v>C+</v>
      </c>
      <c r="FC9" s="60">
        <f t="shared" si="49"/>
        <v>2.5</v>
      </c>
      <c r="FD9" s="53" t="str">
        <f t="shared" si="50"/>
        <v>2.5</v>
      </c>
      <c r="FE9" s="63">
        <v>2</v>
      </c>
      <c r="FF9" s="199">
        <v>2</v>
      </c>
      <c r="FG9" s="105">
        <v>8</v>
      </c>
      <c r="FH9" s="103">
        <v>7</v>
      </c>
      <c r="FI9" s="104"/>
      <c r="FJ9" s="66">
        <f t="shared" si="51"/>
        <v>7.4</v>
      </c>
      <c r="FK9" s="67">
        <f t="shared" si="52"/>
        <v>7.4</v>
      </c>
      <c r="FL9" s="67" t="str">
        <f t="shared" si="53"/>
        <v>7.4</v>
      </c>
      <c r="FM9" s="51" t="str">
        <f t="shared" si="54"/>
        <v>B</v>
      </c>
      <c r="FN9" s="60">
        <f t="shared" si="55"/>
        <v>3</v>
      </c>
      <c r="FO9" s="53" t="str">
        <f t="shared" si="56"/>
        <v>3.0</v>
      </c>
      <c r="FP9" s="63">
        <v>2</v>
      </c>
      <c r="FQ9" s="199">
        <v>2</v>
      </c>
      <c r="FR9" s="105">
        <v>7.8</v>
      </c>
      <c r="FS9" s="103">
        <v>8</v>
      </c>
      <c r="FT9" s="104"/>
      <c r="FU9" s="66"/>
      <c r="FV9" s="67">
        <f t="shared" si="57"/>
        <v>7.9</v>
      </c>
      <c r="FW9" s="67" t="str">
        <f t="shared" si="58"/>
        <v>7.9</v>
      </c>
      <c r="FX9" s="51" t="str">
        <f t="shared" si="59"/>
        <v>B</v>
      </c>
      <c r="FY9" s="60">
        <f t="shared" si="60"/>
        <v>3</v>
      </c>
      <c r="FZ9" s="53" t="str">
        <f t="shared" si="61"/>
        <v>3.0</v>
      </c>
      <c r="GA9" s="63">
        <v>2</v>
      </c>
      <c r="GB9" s="199">
        <v>2</v>
      </c>
      <c r="GC9" s="105">
        <v>7.7</v>
      </c>
      <c r="GD9" s="103">
        <v>8</v>
      </c>
      <c r="GE9" s="104"/>
      <c r="GF9" s="105"/>
      <c r="GG9" s="67">
        <f t="shared" si="180"/>
        <v>7.9</v>
      </c>
      <c r="GH9" s="67" t="str">
        <f t="shared" si="181"/>
        <v>7.9</v>
      </c>
      <c r="GI9" s="51" t="str">
        <f t="shared" si="182"/>
        <v>B</v>
      </c>
      <c r="GJ9" s="60">
        <f t="shared" si="183"/>
        <v>3</v>
      </c>
      <c r="GK9" s="53" t="str">
        <f t="shared" si="184"/>
        <v>3.0</v>
      </c>
      <c r="GL9" s="63">
        <v>3</v>
      </c>
      <c r="GM9" s="199">
        <v>3</v>
      </c>
      <c r="GN9" s="203">
        <f t="shared" si="185"/>
        <v>18</v>
      </c>
      <c r="GO9" s="153">
        <f t="shared" si="186"/>
        <v>6.9222222222222225</v>
      </c>
      <c r="GP9" s="155">
        <f t="shared" si="187"/>
        <v>2.6111111111111112</v>
      </c>
      <c r="GQ9" s="154" t="str">
        <f t="shared" si="62"/>
        <v>2.61</v>
      </c>
      <c r="GR9" s="5" t="str">
        <f t="shared" si="63"/>
        <v>Lên lớp</v>
      </c>
      <c r="GS9" s="5"/>
      <c r="GT9" s="204">
        <f t="shared" si="188"/>
        <v>18</v>
      </c>
      <c r="GU9" s="205">
        <f t="shared" si="64"/>
        <v>6.9222222222222225</v>
      </c>
      <c r="GV9" s="206">
        <f t="shared" si="189"/>
        <v>2.6111111111111112</v>
      </c>
      <c r="GW9" s="207">
        <f t="shared" si="190"/>
        <v>35</v>
      </c>
      <c r="GX9" s="203">
        <f t="shared" si="191"/>
        <v>35</v>
      </c>
      <c r="GY9" s="154">
        <f t="shared" si="192"/>
        <v>7.22</v>
      </c>
      <c r="GZ9" s="155">
        <f t="shared" si="193"/>
        <v>2.8285714285714287</v>
      </c>
      <c r="HA9" s="154" t="str">
        <f t="shared" si="65"/>
        <v>2.83</v>
      </c>
      <c r="HB9" s="5" t="str">
        <f t="shared" si="66"/>
        <v>Lên lớp</v>
      </c>
      <c r="HC9" s="105">
        <v>7.4</v>
      </c>
      <c r="HD9" s="103">
        <v>5</v>
      </c>
      <c r="HE9" s="104"/>
      <c r="HF9" s="105"/>
      <c r="HG9" s="67">
        <f t="shared" si="194"/>
        <v>6</v>
      </c>
      <c r="HH9" s="67" t="str">
        <f t="shared" si="195"/>
        <v>6.0</v>
      </c>
      <c r="HI9" s="51" t="str">
        <f t="shared" si="196"/>
        <v>C</v>
      </c>
      <c r="HJ9" s="60">
        <f t="shared" si="197"/>
        <v>2</v>
      </c>
      <c r="HK9" s="53" t="str">
        <f t="shared" si="198"/>
        <v>2.0</v>
      </c>
      <c r="HL9" s="63">
        <v>3</v>
      </c>
      <c r="HM9" s="199">
        <v>3</v>
      </c>
      <c r="HN9" s="202">
        <v>7.3</v>
      </c>
      <c r="HO9" s="57">
        <v>6</v>
      </c>
      <c r="HP9" s="58"/>
      <c r="HQ9" s="66">
        <f t="shared" si="67"/>
        <v>6.5</v>
      </c>
      <c r="HR9" s="110">
        <f t="shared" si="68"/>
        <v>6.5</v>
      </c>
      <c r="HS9" s="67" t="str">
        <f t="shared" si="69"/>
        <v>6.5</v>
      </c>
      <c r="HT9" s="111" t="str">
        <f t="shared" si="70"/>
        <v>C+</v>
      </c>
      <c r="HU9" s="112">
        <f t="shared" si="71"/>
        <v>2.5</v>
      </c>
      <c r="HV9" s="113" t="str">
        <f t="shared" si="72"/>
        <v>2.5</v>
      </c>
      <c r="HW9" s="63">
        <v>1</v>
      </c>
      <c r="HX9" s="199">
        <v>1</v>
      </c>
      <c r="HY9" s="66">
        <f t="shared" si="73"/>
        <v>2</v>
      </c>
      <c r="HZ9" s="163">
        <f t="shared" si="73"/>
        <v>6.2</v>
      </c>
      <c r="IA9" s="53" t="str">
        <f t="shared" si="74"/>
        <v>6.2</v>
      </c>
      <c r="IB9" s="51" t="str">
        <f t="shared" si="75"/>
        <v>C</v>
      </c>
      <c r="IC9" s="60">
        <f t="shared" si="76"/>
        <v>2</v>
      </c>
      <c r="ID9" s="53" t="str">
        <f t="shared" si="77"/>
        <v>2.0</v>
      </c>
      <c r="IE9" s="212">
        <v>4</v>
      </c>
      <c r="IF9" s="213">
        <v>4</v>
      </c>
      <c r="IG9" s="202">
        <v>7.7</v>
      </c>
      <c r="IH9" s="57">
        <v>5</v>
      </c>
      <c r="II9" s="58"/>
      <c r="IJ9" s="66">
        <f t="shared" si="199"/>
        <v>6.1</v>
      </c>
      <c r="IK9" s="67">
        <f t="shared" si="200"/>
        <v>6.1</v>
      </c>
      <c r="IL9" s="67" t="str">
        <f t="shared" si="201"/>
        <v>6.1</v>
      </c>
      <c r="IM9" s="51" t="str">
        <f t="shared" si="202"/>
        <v>C</v>
      </c>
      <c r="IN9" s="60">
        <f t="shared" si="203"/>
        <v>2</v>
      </c>
      <c r="IO9" s="53" t="str">
        <f t="shared" si="204"/>
        <v>2.0</v>
      </c>
      <c r="IP9" s="63">
        <v>2</v>
      </c>
      <c r="IQ9" s="199">
        <v>2</v>
      </c>
      <c r="IR9" s="202">
        <v>8.1999999999999993</v>
      </c>
      <c r="IS9" s="57">
        <v>5</v>
      </c>
      <c r="IT9" s="58"/>
      <c r="IU9" s="66">
        <f t="shared" si="78"/>
        <v>6.3</v>
      </c>
      <c r="IV9" s="67">
        <f t="shared" si="79"/>
        <v>6.3</v>
      </c>
      <c r="IW9" s="67" t="str">
        <f t="shared" si="80"/>
        <v>6.3</v>
      </c>
      <c r="IX9" s="51" t="str">
        <f t="shared" si="81"/>
        <v>C</v>
      </c>
      <c r="IY9" s="60">
        <f t="shared" si="82"/>
        <v>2</v>
      </c>
      <c r="IZ9" s="53" t="str">
        <f t="shared" si="83"/>
        <v>2.0</v>
      </c>
      <c r="JA9" s="63">
        <v>3</v>
      </c>
      <c r="JB9" s="199">
        <v>3</v>
      </c>
      <c r="JC9" s="65">
        <v>8</v>
      </c>
      <c r="JD9" s="57">
        <v>5</v>
      </c>
      <c r="JE9" s="58"/>
      <c r="JF9" s="66">
        <f t="shared" si="84"/>
        <v>6.2</v>
      </c>
      <c r="JG9" s="67">
        <f t="shared" si="85"/>
        <v>6.2</v>
      </c>
      <c r="JH9" s="50" t="str">
        <f t="shared" si="86"/>
        <v>6.2</v>
      </c>
      <c r="JI9" s="51" t="str">
        <f t="shared" si="87"/>
        <v>C</v>
      </c>
      <c r="JJ9" s="60">
        <f t="shared" si="88"/>
        <v>2</v>
      </c>
      <c r="JK9" s="53" t="str">
        <f t="shared" si="89"/>
        <v>2.0</v>
      </c>
      <c r="JL9" s="61">
        <v>2</v>
      </c>
      <c r="JM9" s="62">
        <v>2</v>
      </c>
      <c r="JN9" s="65">
        <v>5.4</v>
      </c>
      <c r="JO9" s="57">
        <v>5</v>
      </c>
      <c r="JP9" s="58"/>
      <c r="JQ9" s="66">
        <f t="shared" si="90"/>
        <v>5.2</v>
      </c>
      <c r="JR9" s="67">
        <f t="shared" si="91"/>
        <v>5.2</v>
      </c>
      <c r="JS9" s="50" t="str">
        <f t="shared" si="92"/>
        <v>5.2</v>
      </c>
      <c r="JT9" s="51" t="str">
        <f t="shared" si="93"/>
        <v>D+</v>
      </c>
      <c r="JU9" s="60">
        <f t="shared" si="94"/>
        <v>1.5</v>
      </c>
      <c r="JV9" s="53" t="str">
        <f t="shared" si="95"/>
        <v>1.5</v>
      </c>
      <c r="JW9" s="61">
        <v>1</v>
      </c>
      <c r="JX9" s="62">
        <v>1</v>
      </c>
      <c r="JY9" s="65">
        <v>7.3</v>
      </c>
      <c r="JZ9" s="57">
        <v>8</v>
      </c>
      <c r="KA9" s="58"/>
      <c r="KB9" s="66">
        <f t="shared" si="96"/>
        <v>7.7</v>
      </c>
      <c r="KC9" s="67">
        <f t="shared" si="97"/>
        <v>7.7</v>
      </c>
      <c r="KD9" s="50" t="str">
        <f t="shared" si="98"/>
        <v>7.7</v>
      </c>
      <c r="KE9" s="51" t="str">
        <f t="shared" si="99"/>
        <v>B</v>
      </c>
      <c r="KF9" s="60">
        <f t="shared" si="100"/>
        <v>3</v>
      </c>
      <c r="KG9" s="53" t="str">
        <f t="shared" si="101"/>
        <v>3.0</v>
      </c>
      <c r="KH9" s="61">
        <v>2</v>
      </c>
      <c r="KI9" s="62">
        <v>2</v>
      </c>
      <c r="KJ9" s="202">
        <v>8</v>
      </c>
      <c r="KK9" s="133">
        <v>6</v>
      </c>
      <c r="KL9" s="58"/>
      <c r="KM9" s="66">
        <f t="shared" si="205"/>
        <v>6.8</v>
      </c>
      <c r="KN9" s="67">
        <f t="shared" si="206"/>
        <v>6.8</v>
      </c>
      <c r="KO9" s="67" t="str">
        <f t="shared" si="207"/>
        <v>6.8</v>
      </c>
      <c r="KP9" s="51" t="str">
        <f t="shared" si="208"/>
        <v>C+</v>
      </c>
      <c r="KQ9" s="60">
        <f t="shared" si="209"/>
        <v>2.5</v>
      </c>
      <c r="KR9" s="53" t="str">
        <f t="shared" si="210"/>
        <v>2.5</v>
      </c>
      <c r="KS9" s="63">
        <v>1</v>
      </c>
      <c r="KT9" s="199">
        <v>1</v>
      </c>
      <c r="KU9" s="202">
        <v>7</v>
      </c>
      <c r="KV9" s="133">
        <v>7</v>
      </c>
      <c r="KW9" s="58"/>
      <c r="KX9" s="66">
        <f t="shared" si="211"/>
        <v>7</v>
      </c>
      <c r="KY9" s="67">
        <f t="shared" si="212"/>
        <v>7</v>
      </c>
      <c r="KZ9" s="67" t="str">
        <f t="shared" si="213"/>
        <v>7.0</v>
      </c>
      <c r="LA9" s="51" t="str">
        <f t="shared" si="214"/>
        <v>B</v>
      </c>
      <c r="LB9" s="60">
        <f t="shared" si="215"/>
        <v>3</v>
      </c>
      <c r="LC9" s="53" t="str">
        <f t="shared" si="216"/>
        <v>3.0</v>
      </c>
      <c r="LD9" s="63">
        <v>1</v>
      </c>
      <c r="LE9" s="199">
        <v>1</v>
      </c>
      <c r="LF9" s="202">
        <v>7.5</v>
      </c>
      <c r="LG9" s="133">
        <v>5.9</v>
      </c>
      <c r="LH9" s="58"/>
      <c r="LI9" s="66">
        <f t="shared" si="217"/>
        <v>6.5</v>
      </c>
      <c r="LJ9" s="67">
        <f t="shared" si="218"/>
        <v>6.5</v>
      </c>
      <c r="LK9" s="67" t="str">
        <f t="shared" si="219"/>
        <v>6.5</v>
      </c>
      <c r="LL9" s="51" t="str">
        <f t="shared" si="220"/>
        <v>C+</v>
      </c>
      <c r="LM9" s="60">
        <f t="shared" si="221"/>
        <v>2.5</v>
      </c>
      <c r="LN9" s="53" t="str">
        <f t="shared" si="222"/>
        <v>2.5</v>
      </c>
      <c r="LO9" s="63">
        <v>2</v>
      </c>
      <c r="LP9" s="199">
        <v>2</v>
      </c>
      <c r="LQ9" s="202">
        <v>8</v>
      </c>
      <c r="LR9" s="133">
        <v>7.5</v>
      </c>
      <c r="LS9" s="58"/>
      <c r="LT9" s="66">
        <f t="shared" si="223"/>
        <v>7.7</v>
      </c>
      <c r="LU9" s="67">
        <f t="shared" si="224"/>
        <v>7.7</v>
      </c>
      <c r="LV9" s="67" t="str">
        <f t="shared" si="225"/>
        <v>7.7</v>
      </c>
      <c r="LW9" s="51" t="str">
        <f t="shared" si="226"/>
        <v>B</v>
      </c>
      <c r="LX9" s="60">
        <f t="shared" si="227"/>
        <v>3</v>
      </c>
      <c r="LY9" s="53" t="str">
        <f t="shared" si="228"/>
        <v>3.0</v>
      </c>
      <c r="LZ9" s="63">
        <v>1</v>
      </c>
      <c r="MA9" s="199">
        <v>1</v>
      </c>
      <c r="MB9" s="66">
        <f t="shared" si="229"/>
        <v>6.9</v>
      </c>
      <c r="MC9" s="163">
        <f t="shared" si="230"/>
        <v>6.9</v>
      </c>
      <c r="MD9" s="53" t="str">
        <f t="shared" si="231"/>
        <v>6.9</v>
      </c>
      <c r="ME9" s="51" t="str">
        <f t="shared" si="232"/>
        <v>C+</v>
      </c>
      <c r="MF9" s="60">
        <f t="shared" si="233"/>
        <v>2.5</v>
      </c>
      <c r="MG9" s="53" t="str">
        <f t="shared" si="234"/>
        <v>2.5</v>
      </c>
      <c r="MH9" s="212">
        <v>5</v>
      </c>
      <c r="MI9" s="213">
        <v>5</v>
      </c>
      <c r="MJ9" s="203">
        <f t="shared" si="235"/>
        <v>19</v>
      </c>
      <c r="MK9" s="153">
        <f t="shared" si="236"/>
        <v>6.4789473684210535</v>
      </c>
      <c r="ML9" s="155">
        <f t="shared" si="237"/>
        <v>2.2894736842105261</v>
      </c>
      <c r="MM9" s="154" t="str">
        <f t="shared" si="238"/>
        <v>2.29</v>
      </c>
      <c r="MN9" s="5" t="str">
        <f t="shared" si="239"/>
        <v>Lên lớp</v>
      </c>
    </row>
    <row r="10" spans="1:352" s="8" customFormat="1" ht="18">
      <c r="A10" s="5">
        <v>9</v>
      </c>
      <c r="B10" s="9" t="s">
        <v>11</v>
      </c>
      <c r="C10" s="10" t="s">
        <v>293</v>
      </c>
      <c r="D10" s="11" t="s">
        <v>294</v>
      </c>
      <c r="E10" s="12" t="s">
        <v>207</v>
      </c>
      <c r="G10" s="47" t="s">
        <v>536</v>
      </c>
      <c r="H10" s="132" t="s">
        <v>410</v>
      </c>
      <c r="I10" s="132" t="s">
        <v>558</v>
      </c>
      <c r="J10" s="48" t="s">
        <v>558</v>
      </c>
      <c r="K10" s="98">
        <v>6</v>
      </c>
      <c r="L10" s="67" t="str">
        <f t="shared" si="133"/>
        <v>6.0</v>
      </c>
      <c r="M10" s="51" t="str">
        <f t="shared" si="134"/>
        <v>C</v>
      </c>
      <c r="N10" s="52">
        <f t="shared" si="135"/>
        <v>2</v>
      </c>
      <c r="O10" s="53" t="str">
        <f t="shared" si="136"/>
        <v>2.0</v>
      </c>
      <c r="P10" s="63">
        <v>2</v>
      </c>
      <c r="Q10" s="49">
        <v>5</v>
      </c>
      <c r="R10" s="67" t="str">
        <f t="shared" si="137"/>
        <v>5.0</v>
      </c>
      <c r="S10" s="51" t="str">
        <f t="shared" si="138"/>
        <v>D+</v>
      </c>
      <c r="T10" s="52">
        <f t="shared" si="139"/>
        <v>1.5</v>
      </c>
      <c r="U10" s="53" t="str">
        <f t="shared" si="140"/>
        <v>1.5</v>
      </c>
      <c r="V10" s="63">
        <v>3</v>
      </c>
      <c r="W10" s="105">
        <v>8</v>
      </c>
      <c r="X10" s="103">
        <v>8</v>
      </c>
      <c r="Y10" s="104"/>
      <c r="Z10" s="66">
        <f t="shared" si="4"/>
        <v>8</v>
      </c>
      <c r="AA10" s="67">
        <f t="shared" si="5"/>
        <v>8</v>
      </c>
      <c r="AB10" s="67" t="str">
        <f t="shared" si="141"/>
        <v>8.0</v>
      </c>
      <c r="AC10" s="51" t="str">
        <f t="shared" si="6"/>
        <v>B+</v>
      </c>
      <c r="AD10" s="60">
        <f t="shared" si="142"/>
        <v>3.5</v>
      </c>
      <c r="AE10" s="53" t="str">
        <f t="shared" si="143"/>
        <v>3.5</v>
      </c>
      <c r="AF10" s="63">
        <v>4</v>
      </c>
      <c r="AG10" s="199">
        <v>4</v>
      </c>
      <c r="AH10" s="105">
        <v>7.3</v>
      </c>
      <c r="AI10" s="103">
        <v>8</v>
      </c>
      <c r="AJ10" s="104"/>
      <c r="AK10" s="66">
        <f t="shared" si="8"/>
        <v>7.7</v>
      </c>
      <c r="AL10" s="67">
        <f t="shared" si="9"/>
        <v>7.7</v>
      </c>
      <c r="AM10" s="67" t="str">
        <f t="shared" si="144"/>
        <v>7.7</v>
      </c>
      <c r="AN10" s="51" t="str">
        <f t="shared" si="145"/>
        <v>B</v>
      </c>
      <c r="AO10" s="60">
        <f t="shared" si="146"/>
        <v>3</v>
      </c>
      <c r="AP10" s="53" t="str">
        <f t="shared" si="147"/>
        <v>3.0</v>
      </c>
      <c r="AQ10" s="63">
        <v>2</v>
      </c>
      <c r="AR10" s="199">
        <v>2</v>
      </c>
      <c r="AS10" s="105">
        <v>6.6</v>
      </c>
      <c r="AT10" s="103">
        <v>3</v>
      </c>
      <c r="AU10" s="104"/>
      <c r="AV10" s="66">
        <f t="shared" si="148"/>
        <v>4.4000000000000004</v>
      </c>
      <c r="AW10" s="67">
        <f t="shared" si="149"/>
        <v>4.4000000000000004</v>
      </c>
      <c r="AX10" s="67" t="str">
        <f t="shared" si="150"/>
        <v>4.4</v>
      </c>
      <c r="AY10" s="51" t="str">
        <f t="shared" si="151"/>
        <v>D</v>
      </c>
      <c r="AZ10" s="60">
        <f t="shared" si="152"/>
        <v>1</v>
      </c>
      <c r="BA10" s="53" t="str">
        <f t="shared" si="153"/>
        <v>1.0</v>
      </c>
      <c r="BB10" s="63">
        <v>3</v>
      </c>
      <c r="BC10" s="199">
        <v>3</v>
      </c>
      <c r="BD10" s="105">
        <v>6.8</v>
      </c>
      <c r="BE10" s="103">
        <v>6</v>
      </c>
      <c r="BF10" s="104"/>
      <c r="BG10" s="66">
        <f t="shared" si="154"/>
        <v>6.3</v>
      </c>
      <c r="BH10" s="67">
        <f t="shared" si="155"/>
        <v>6.3</v>
      </c>
      <c r="BI10" s="67" t="str">
        <f t="shared" si="156"/>
        <v>6.3</v>
      </c>
      <c r="BJ10" s="51" t="str">
        <f t="shared" si="157"/>
        <v>C</v>
      </c>
      <c r="BK10" s="60">
        <f t="shared" si="158"/>
        <v>2</v>
      </c>
      <c r="BL10" s="53" t="str">
        <f t="shared" si="159"/>
        <v>2.0</v>
      </c>
      <c r="BM10" s="63">
        <v>3</v>
      </c>
      <c r="BN10" s="199">
        <v>3</v>
      </c>
      <c r="BO10" s="105">
        <v>6.4</v>
      </c>
      <c r="BP10" s="103">
        <v>5</v>
      </c>
      <c r="BQ10" s="104"/>
      <c r="BR10" s="66">
        <f t="shared" si="12"/>
        <v>5.6</v>
      </c>
      <c r="BS10" s="67">
        <f t="shared" si="13"/>
        <v>5.6</v>
      </c>
      <c r="BT10" s="67" t="str">
        <f t="shared" si="160"/>
        <v>5.6</v>
      </c>
      <c r="BU10" s="51" t="str">
        <f t="shared" si="14"/>
        <v>C</v>
      </c>
      <c r="BV10" s="68">
        <f t="shared" si="15"/>
        <v>2</v>
      </c>
      <c r="BW10" s="53" t="str">
        <f t="shared" si="161"/>
        <v>2.0</v>
      </c>
      <c r="BX10" s="63">
        <v>2</v>
      </c>
      <c r="BY10" s="199">
        <v>2</v>
      </c>
      <c r="BZ10" s="105">
        <v>6.7</v>
      </c>
      <c r="CA10" s="103">
        <v>7</v>
      </c>
      <c r="CB10" s="104"/>
      <c r="CC10" s="105"/>
      <c r="CD10" s="67">
        <f t="shared" si="162"/>
        <v>6.9</v>
      </c>
      <c r="CE10" s="67" t="str">
        <f t="shared" si="163"/>
        <v>6.9</v>
      </c>
      <c r="CF10" s="51" t="str">
        <f t="shared" si="164"/>
        <v>C+</v>
      </c>
      <c r="CG10" s="60">
        <f t="shared" si="165"/>
        <v>2.5</v>
      </c>
      <c r="CH10" s="53" t="str">
        <f t="shared" si="166"/>
        <v>2.5</v>
      </c>
      <c r="CI10" s="63">
        <v>3</v>
      </c>
      <c r="CJ10" s="199">
        <v>3</v>
      </c>
      <c r="CK10" s="200">
        <f t="shared" si="167"/>
        <v>17</v>
      </c>
      <c r="CL10" s="72">
        <f t="shared" si="16"/>
        <v>6.5529411764705889</v>
      </c>
      <c r="CM10" s="93" t="str">
        <f t="shared" si="168"/>
        <v>6.55</v>
      </c>
      <c r="CN10" s="72">
        <f t="shared" si="17"/>
        <v>2.3823529411764706</v>
      </c>
      <c r="CO10" s="93" t="str">
        <f t="shared" si="169"/>
        <v>2.38</v>
      </c>
      <c r="CP10" s="258" t="str">
        <f t="shared" si="170"/>
        <v>Lên lớp</v>
      </c>
      <c r="CQ10" s="258">
        <f t="shared" si="18"/>
        <v>17</v>
      </c>
      <c r="CR10" s="72">
        <f t="shared" si="19"/>
        <v>6.5529411764705889</v>
      </c>
      <c r="CS10" s="258" t="str">
        <f t="shared" si="171"/>
        <v>6.55</v>
      </c>
      <c r="CT10" s="72">
        <f t="shared" si="20"/>
        <v>2.3823529411764706</v>
      </c>
      <c r="CU10" s="258" t="str">
        <f t="shared" si="172"/>
        <v>2.38</v>
      </c>
      <c r="CV10" s="258" t="str">
        <f t="shared" si="173"/>
        <v>Lên lớp</v>
      </c>
      <c r="CW10" s="166">
        <v>6.6</v>
      </c>
      <c r="CX10" s="145">
        <v>2</v>
      </c>
      <c r="CY10" s="145">
        <v>8</v>
      </c>
      <c r="CZ10" s="66">
        <f t="shared" si="22"/>
        <v>3.8</v>
      </c>
      <c r="DA10" s="67">
        <f t="shared" si="23"/>
        <v>7.4</v>
      </c>
      <c r="DB10" s="60" t="str">
        <f t="shared" si="24"/>
        <v>7.4</v>
      </c>
      <c r="DC10" s="51" t="str">
        <f t="shared" si="25"/>
        <v>B</v>
      </c>
      <c r="DD10" s="60">
        <f t="shared" si="26"/>
        <v>3</v>
      </c>
      <c r="DE10" s="60" t="str">
        <f t="shared" si="27"/>
        <v>3.0</v>
      </c>
      <c r="DF10" s="63"/>
      <c r="DG10" s="201"/>
      <c r="DH10" s="147">
        <v>6.6</v>
      </c>
      <c r="DI10" s="144">
        <v>2</v>
      </c>
      <c r="DJ10" s="144">
        <v>6</v>
      </c>
      <c r="DK10" s="66">
        <f t="shared" si="28"/>
        <v>3.8</v>
      </c>
      <c r="DL10" s="67">
        <f t="shared" si="29"/>
        <v>6.2</v>
      </c>
      <c r="DM10" s="60" t="str">
        <f t="shared" si="30"/>
        <v>6.2</v>
      </c>
      <c r="DN10" s="51" t="str">
        <f t="shared" si="31"/>
        <v>C</v>
      </c>
      <c r="DO10" s="60">
        <f t="shared" si="32"/>
        <v>2</v>
      </c>
      <c r="DP10" s="60" t="str">
        <f t="shared" si="33"/>
        <v>2.0</v>
      </c>
      <c r="DQ10" s="63"/>
      <c r="DR10" s="201"/>
      <c r="DS10" s="67">
        <f t="shared" si="34"/>
        <v>6.8000000000000007</v>
      </c>
      <c r="DT10" s="60" t="str">
        <f t="shared" si="35"/>
        <v>6.8</v>
      </c>
      <c r="DU10" s="51" t="str">
        <f t="shared" si="36"/>
        <v>C+</v>
      </c>
      <c r="DV10" s="60">
        <f t="shared" si="37"/>
        <v>2.5</v>
      </c>
      <c r="DW10" s="60" t="str">
        <f t="shared" si="38"/>
        <v>2.5</v>
      </c>
      <c r="DX10" s="63">
        <v>3</v>
      </c>
      <c r="DY10" s="201">
        <v>3</v>
      </c>
      <c r="DZ10" s="202">
        <v>5.6</v>
      </c>
      <c r="EA10" s="57">
        <v>7</v>
      </c>
      <c r="EB10" s="58"/>
      <c r="EC10" s="66">
        <f t="shared" si="39"/>
        <v>6.4</v>
      </c>
      <c r="ED10" s="67">
        <f t="shared" si="40"/>
        <v>6.4</v>
      </c>
      <c r="EE10" s="67" t="str">
        <f t="shared" si="41"/>
        <v>6.4</v>
      </c>
      <c r="EF10" s="51" t="str">
        <f t="shared" si="42"/>
        <v>C</v>
      </c>
      <c r="EG10" s="68">
        <f t="shared" si="43"/>
        <v>2</v>
      </c>
      <c r="EH10" s="53" t="str">
        <f t="shared" si="44"/>
        <v>2.0</v>
      </c>
      <c r="EI10" s="63">
        <v>3</v>
      </c>
      <c r="EJ10" s="199">
        <v>3</v>
      </c>
      <c r="EK10" s="202">
        <v>6.3</v>
      </c>
      <c r="EL10" s="57">
        <v>7</v>
      </c>
      <c r="EM10" s="58"/>
      <c r="EN10" s="66">
        <f t="shared" si="174"/>
        <v>6.7</v>
      </c>
      <c r="EO10" s="67">
        <f t="shared" si="175"/>
        <v>6.7</v>
      </c>
      <c r="EP10" s="67" t="str">
        <f t="shared" si="176"/>
        <v>6.7</v>
      </c>
      <c r="EQ10" s="51" t="str">
        <f t="shared" si="177"/>
        <v>C+</v>
      </c>
      <c r="ER10" s="60">
        <f t="shared" si="178"/>
        <v>2.5</v>
      </c>
      <c r="ES10" s="53" t="str">
        <f t="shared" si="179"/>
        <v>2.5</v>
      </c>
      <c r="ET10" s="63">
        <v>3</v>
      </c>
      <c r="EU10" s="199">
        <v>3</v>
      </c>
      <c r="EV10" s="208">
        <v>7.3</v>
      </c>
      <c r="EW10" s="168">
        <v>8</v>
      </c>
      <c r="EX10" s="169"/>
      <c r="EY10" s="66">
        <f t="shared" si="45"/>
        <v>7.7</v>
      </c>
      <c r="EZ10" s="67">
        <f t="shared" si="46"/>
        <v>7.7</v>
      </c>
      <c r="FA10" s="67" t="str">
        <f t="shared" si="47"/>
        <v>7.7</v>
      </c>
      <c r="FB10" s="51" t="str">
        <f t="shared" si="48"/>
        <v>B</v>
      </c>
      <c r="FC10" s="60">
        <f t="shared" si="49"/>
        <v>3</v>
      </c>
      <c r="FD10" s="53" t="str">
        <f t="shared" si="50"/>
        <v>3.0</v>
      </c>
      <c r="FE10" s="63">
        <v>2</v>
      </c>
      <c r="FF10" s="199">
        <v>2</v>
      </c>
      <c r="FG10" s="105">
        <v>7.7</v>
      </c>
      <c r="FH10" s="103">
        <v>7</v>
      </c>
      <c r="FI10" s="104"/>
      <c r="FJ10" s="66">
        <f t="shared" si="51"/>
        <v>7.3</v>
      </c>
      <c r="FK10" s="67">
        <f t="shared" si="52"/>
        <v>7.3</v>
      </c>
      <c r="FL10" s="67" t="str">
        <f t="shared" si="53"/>
        <v>7.3</v>
      </c>
      <c r="FM10" s="51" t="str">
        <f t="shared" si="54"/>
        <v>B</v>
      </c>
      <c r="FN10" s="60">
        <f t="shared" si="55"/>
        <v>3</v>
      </c>
      <c r="FO10" s="53" t="str">
        <f t="shared" si="56"/>
        <v>3.0</v>
      </c>
      <c r="FP10" s="63">
        <v>2</v>
      </c>
      <c r="FQ10" s="199">
        <v>2</v>
      </c>
      <c r="FR10" s="166">
        <v>5</v>
      </c>
      <c r="FS10" s="122">
        <v>3</v>
      </c>
      <c r="FT10" s="123">
        <v>7</v>
      </c>
      <c r="FU10" s="166"/>
      <c r="FV10" s="67">
        <f t="shared" si="57"/>
        <v>6.2</v>
      </c>
      <c r="FW10" s="67" t="str">
        <f t="shared" si="58"/>
        <v>6.2</v>
      </c>
      <c r="FX10" s="51" t="str">
        <f t="shared" si="59"/>
        <v>C</v>
      </c>
      <c r="FY10" s="60">
        <f t="shared" si="60"/>
        <v>2</v>
      </c>
      <c r="FZ10" s="53" t="str">
        <f t="shared" si="61"/>
        <v>2.0</v>
      </c>
      <c r="GA10" s="63">
        <v>2</v>
      </c>
      <c r="GB10" s="199">
        <v>2</v>
      </c>
      <c r="GC10" s="105">
        <v>4.0999999999999996</v>
      </c>
      <c r="GD10" s="103">
        <v>0</v>
      </c>
      <c r="GE10" s="104"/>
      <c r="GF10" s="105"/>
      <c r="GG10" s="67">
        <f t="shared" si="180"/>
        <v>1.6</v>
      </c>
      <c r="GH10" s="67" t="str">
        <f t="shared" si="181"/>
        <v>1.6</v>
      </c>
      <c r="GI10" s="51" t="str">
        <f t="shared" si="182"/>
        <v>F</v>
      </c>
      <c r="GJ10" s="60">
        <f t="shared" si="183"/>
        <v>0</v>
      </c>
      <c r="GK10" s="53" t="str">
        <f t="shared" si="184"/>
        <v>0.0</v>
      </c>
      <c r="GL10" s="63">
        <v>3</v>
      </c>
      <c r="GM10" s="199"/>
      <c r="GN10" s="203">
        <f t="shared" si="185"/>
        <v>18</v>
      </c>
      <c r="GO10" s="153">
        <f t="shared" si="186"/>
        <v>5.9388888888888891</v>
      </c>
      <c r="GP10" s="155">
        <f t="shared" si="187"/>
        <v>2.0555555555555554</v>
      </c>
      <c r="GQ10" s="154" t="str">
        <f t="shared" si="62"/>
        <v>2.06</v>
      </c>
      <c r="GR10" s="5" t="str">
        <f t="shared" si="63"/>
        <v>Lên lớp</v>
      </c>
      <c r="GS10" s="5"/>
      <c r="GT10" s="204">
        <f t="shared" si="188"/>
        <v>15</v>
      </c>
      <c r="GU10" s="205">
        <f t="shared" si="64"/>
        <v>6.8066666666666675</v>
      </c>
      <c r="GV10" s="206">
        <f t="shared" si="189"/>
        <v>2.4666666666666668</v>
      </c>
      <c r="GW10" s="207">
        <f t="shared" si="190"/>
        <v>35</v>
      </c>
      <c r="GX10" s="203">
        <f t="shared" si="191"/>
        <v>32</v>
      </c>
      <c r="GY10" s="154">
        <f t="shared" si="192"/>
        <v>6.671875</v>
      </c>
      <c r="GZ10" s="155">
        <f t="shared" si="193"/>
        <v>2.421875</v>
      </c>
      <c r="HA10" s="154" t="str">
        <f t="shared" si="65"/>
        <v>2.42</v>
      </c>
      <c r="HB10" s="5" t="str">
        <f t="shared" si="66"/>
        <v>Lên lớp</v>
      </c>
      <c r="HC10" s="105">
        <v>6</v>
      </c>
      <c r="HD10" s="103">
        <v>4</v>
      </c>
      <c r="HE10" s="104"/>
      <c r="HF10" s="105"/>
      <c r="HG10" s="67">
        <f t="shared" si="194"/>
        <v>4.8</v>
      </c>
      <c r="HH10" s="67" t="str">
        <f t="shared" si="195"/>
        <v>4.8</v>
      </c>
      <c r="HI10" s="51" t="str">
        <f t="shared" si="196"/>
        <v>D</v>
      </c>
      <c r="HJ10" s="60">
        <f t="shared" si="197"/>
        <v>1</v>
      </c>
      <c r="HK10" s="53" t="str">
        <f t="shared" si="198"/>
        <v>1.0</v>
      </c>
      <c r="HL10" s="63">
        <v>3</v>
      </c>
      <c r="HM10" s="199">
        <v>3</v>
      </c>
      <c r="HN10" s="166">
        <v>6.3</v>
      </c>
      <c r="HO10" s="122">
        <v>2</v>
      </c>
      <c r="HP10" s="123">
        <v>5</v>
      </c>
      <c r="HQ10" s="166">
        <f t="shared" si="67"/>
        <v>3.7</v>
      </c>
      <c r="HR10" s="110">
        <f t="shared" si="68"/>
        <v>5.5</v>
      </c>
      <c r="HS10" s="67" t="str">
        <f t="shared" si="69"/>
        <v>5.5</v>
      </c>
      <c r="HT10" s="111" t="str">
        <f t="shared" si="70"/>
        <v>C</v>
      </c>
      <c r="HU10" s="112">
        <f t="shared" si="71"/>
        <v>2</v>
      </c>
      <c r="HV10" s="113" t="str">
        <f t="shared" si="72"/>
        <v>2.0</v>
      </c>
      <c r="HW10" s="63">
        <v>1</v>
      </c>
      <c r="HX10" s="199">
        <v>1</v>
      </c>
      <c r="HY10" s="66">
        <f t="shared" si="73"/>
        <v>1.1000000000000001</v>
      </c>
      <c r="HZ10" s="163">
        <f t="shared" si="73"/>
        <v>5</v>
      </c>
      <c r="IA10" s="53" t="str">
        <f t="shared" si="74"/>
        <v>5.0</v>
      </c>
      <c r="IB10" s="51" t="str">
        <f t="shared" si="75"/>
        <v>D+</v>
      </c>
      <c r="IC10" s="60">
        <f t="shared" si="76"/>
        <v>1.5</v>
      </c>
      <c r="ID10" s="53" t="str">
        <f t="shared" si="77"/>
        <v>1.5</v>
      </c>
      <c r="IE10" s="212">
        <v>4</v>
      </c>
      <c r="IF10" s="213">
        <v>4</v>
      </c>
      <c r="IG10" s="202">
        <v>7.7</v>
      </c>
      <c r="IH10" s="57">
        <v>6</v>
      </c>
      <c r="II10" s="58"/>
      <c r="IJ10" s="66">
        <f t="shared" si="199"/>
        <v>6.7</v>
      </c>
      <c r="IK10" s="67">
        <f t="shared" si="200"/>
        <v>6.7</v>
      </c>
      <c r="IL10" s="67" t="str">
        <f t="shared" si="201"/>
        <v>6.7</v>
      </c>
      <c r="IM10" s="51" t="str">
        <f t="shared" si="202"/>
        <v>C+</v>
      </c>
      <c r="IN10" s="60">
        <f t="shared" si="203"/>
        <v>2.5</v>
      </c>
      <c r="IO10" s="53" t="str">
        <f t="shared" si="204"/>
        <v>2.5</v>
      </c>
      <c r="IP10" s="63">
        <v>2</v>
      </c>
      <c r="IQ10" s="199">
        <v>2</v>
      </c>
      <c r="IR10" s="202">
        <v>7.3</v>
      </c>
      <c r="IS10" s="57">
        <v>4</v>
      </c>
      <c r="IT10" s="58"/>
      <c r="IU10" s="66">
        <f t="shared" si="78"/>
        <v>5.3</v>
      </c>
      <c r="IV10" s="67">
        <f t="shared" si="79"/>
        <v>5.3</v>
      </c>
      <c r="IW10" s="67" t="str">
        <f t="shared" si="80"/>
        <v>5.3</v>
      </c>
      <c r="IX10" s="51" t="str">
        <f t="shared" si="81"/>
        <v>D+</v>
      </c>
      <c r="IY10" s="60">
        <f t="shared" si="82"/>
        <v>1.5</v>
      </c>
      <c r="IZ10" s="53" t="str">
        <f t="shared" si="83"/>
        <v>1.5</v>
      </c>
      <c r="JA10" s="63">
        <v>3</v>
      </c>
      <c r="JB10" s="199">
        <v>3</v>
      </c>
      <c r="JC10" s="65">
        <v>7.2</v>
      </c>
      <c r="JD10" s="57">
        <v>5</v>
      </c>
      <c r="JE10" s="58"/>
      <c r="JF10" s="66">
        <f t="shared" si="84"/>
        <v>5.9</v>
      </c>
      <c r="JG10" s="67">
        <f t="shared" si="85"/>
        <v>5.9</v>
      </c>
      <c r="JH10" s="50" t="str">
        <f t="shared" si="86"/>
        <v>5.9</v>
      </c>
      <c r="JI10" s="51" t="str">
        <f t="shared" si="87"/>
        <v>C</v>
      </c>
      <c r="JJ10" s="60">
        <f t="shared" si="88"/>
        <v>2</v>
      </c>
      <c r="JK10" s="53" t="str">
        <f t="shared" si="89"/>
        <v>2.0</v>
      </c>
      <c r="JL10" s="61">
        <v>2</v>
      </c>
      <c r="JM10" s="62">
        <v>2</v>
      </c>
      <c r="JN10" s="65">
        <v>5.4</v>
      </c>
      <c r="JO10" s="57">
        <v>5</v>
      </c>
      <c r="JP10" s="58"/>
      <c r="JQ10" s="66">
        <f t="shared" si="90"/>
        <v>5.2</v>
      </c>
      <c r="JR10" s="67">
        <f t="shared" si="91"/>
        <v>5.2</v>
      </c>
      <c r="JS10" s="50" t="str">
        <f t="shared" si="92"/>
        <v>5.2</v>
      </c>
      <c r="JT10" s="51" t="str">
        <f t="shared" si="93"/>
        <v>D+</v>
      </c>
      <c r="JU10" s="60">
        <f t="shared" si="94"/>
        <v>1.5</v>
      </c>
      <c r="JV10" s="53" t="str">
        <f t="shared" si="95"/>
        <v>1.5</v>
      </c>
      <c r="JW10" s="61">
        <v>1</v>
      </c>
      <c r="JX10" s="62">
        <v>1</v>
      </c>
      <c r="JY10" s="65">
        <v>7.3</v>
      </c>
      <c r="JZ10" s="57">
        <v>2</v>
      </c>
      <c r="KA10" s="58"/>
      <c r="KB10" s="66">
        <f t="shared" si="96"/>
        <v>4.0999999999999996</v>
      </c>
      <c r="KC10" s="67">
        <f t="shared" si="97"/>
        <v>4.0999999999999996</v>
      </c>
      <c r="KD10" s="50" t="str">
        <f t="shared" si="98"/>
        <v>4.1</v>
      </c>
      <c r="KE10" s="51" t="str">
        <f t="shared" si="99"/>
        <v>D</v>
      </c>
      <c r="KF10" s="60">
        <f t="shared" si="100"/>
        <v>1</v>
      </c>
      <c r="KG10" s="53" t="str">
        <f t="shared" si="101"/>
        <v>1.0</v>
      </c>
      <c r="KH10" s="61">
        <v>2</v>
      </c>
      <c r="KI10" s="62">
        <v>2</v>
      </c>
      <c r="KJ10" s="202">
        <v>5</v>
      </c>
      <c r="KK10" s="133">
        <v>6.1</v>
      </c>
      <c r="KL10" s="58"/>
      <c r="KM10" s="66">
        <f t="shared" si="205"/>
        <v>5.7</v>
      </c>
      <c r="KN10" s="67">
        <f t="shared" si="206"/>
        <v>5.7</v>
      </c>
      <c r="KO10" s="67" t="str">
        <f t="shared" si="207"/>
        <v>5.7</v>
      </c>
      <c r="KP10" s="51" t="str">
        <f t="shared" si="208"/>
        <v>C</v>
      </c>
      <c r="KQ10" s="60">
        <f t="shared" si="209"/>
        <v>2</v>
      </c>
      <c r="KR10" s="53" t="str">
        <f t="shared" si="210"/>
        <v>2.0</v>
      </c>
      <c r="KS10" s="63">
        <v>1</v>
      </c>
      <c r="KT10" s="199">
        <v>1</v>
      </c>
      <c r="KU10" s="202">
        <v>7</v>
      </c>
      <c r="KV10" s="133">
        <v>6</v>
      </c>
      <c r="KW10" s="58"/>
      <c r="KX10" s="66">
        <f t="shared" si="211"/>
        <v>6.4</v>
      </c>
      <c r="KY10" s="67">
        <f t="shared" si="212"/>
        <v>6.4</v>
      </c>
      <c r="KZ10" s="67" t="str">
        <f t="shared" si="213"/>
        <v>6.4</v>
      </c>
      <c r="LA10" s="51" t="str">
        <f t="shared" si="214"/>
        <v>C</v>
      </c>
      <c r="LB10" s="60">
        <f t="shared" si="215"/>
        <v>2</v>
      </c>
      <c r="LC10" s="53" t="str">
        <f t="shared" si="216"/>
        <v>2.0</v>
      </c>
      <c r="LD10" s="63">
        <v>1</v>
      </c>
      <c r="LE10" s="199">
        <v>1</v>
      </c>
      <c r="LF10" s="202">
        <v>3.5</v>
      </c>
      <c r="LG10" s="133"/>
      <c r="LH10" s="58"/>
      <c r="LI10" s="66">
        <f t="shared" si="217"/>
        <v>1.4</v>
      </c>
      <c r="LJ10" s="67">
        <f t="shared" si="218"/>
        <v>1.4</v>
      </c>
      <c r="LK10" s="67" t="str">
        <f t="shared" si="219"/>
        <v>1.4</v>
      </c>
      <c r="LL10" s="51" t="str">
        <f t="shared" si="220"/>
        <v>F</v>
      </c>
      <c r="LM10" s="60">
        <f t="shared" si="221"/>
        <v>0</v>
      </c>
      <c r="LN10" s="53" t="str">
        <f t="shared" si="222"/>
        <v>0.0</v>
      </c>
      <c r="LO10" s="63">
        <v>2</v>
      </c>
      <c r="LP10" s="199">
        <v>2</v>
      </c>
      <c r="LQ10" s="202">
        <v>5</v>
      </c>
      <c r="LR10" s="133">
        <v>5.7</v>
      </c>
      <c r="LS10" s="58"/>
      <c r="LT10" s="66">
        <f t="shared" si="223"/>
        <v>5.4</v>
      </c>
      <c r="LU10" s="67">
        <f t="shared" si="224"/>
        <v>5.4</v>
      </c>
      <c r="LV10" s="67" t="str">
        <f t="shared" si="225"/>
        <v>5.4</v>
      </c>
      <c r="LW10" s="51" t="str">
        <f t="shared" si="226"/>
        <v>D+</v>
      </c>
      <c r="LX10" s="60">
        <f t="shared" si="227"/>
        <v>1.5</v>
      </c>
      <c r="LY10" s="53" t="str">
        <f t="shared" si="228"/>
        <v>1.5</v>
      </c>
      <c r="LZ10" s="63">
        <v>1</v>
      </c>
      <c r="MA10" s="199">
        <v>1</v>
      </c>
      <c r="MB10" s="66">
        <f t="shared" si="229"/>
        <v>4.0999999999999996</v>
      </c>
      <c r="MC10" s="163">
        <f t="shared" si="230"/>
        <v>4.0999999999999996</v>
      </c>
      <c r="MD10" s="53" t="str">
        <f t="shared" si="231"/>
        <v>4.1</v>
      </c>
      <c r="ME10" s="51" t="str">
        <f t="shared" si="232"/>
        <v>D</v>
      </c>
      <c r="MF10" s="60">
        <f t="shared" si="233"/>
        <v>1</v>
      </c>
      <c r="MG10" s="53" t="str">
        <f t="shared" si="234"/>
        <v>1.0</v>
      </c>
      <c r="MH10" s="212">
        <v>5</v>
      </c>
      <c r="MI10" s="213">
        <v>5</v>
      </c>
      <c r="MJ10" s="203">
        <f t="shared" si="235"/>
        <v>19</v>
      </c>
      <c r="MK10" s="153">
        <f t="shared" si="236"/>
        <v>4.9842105263157901</v>
      </c>
      <c r="ML10" s="155">
        <f t="shared" si="237"/>
        <v>1.4473684210526316</v>
      </c>
      <c r="MM10" s="154" t="str">
        <f t="shared" si="238"/>
        <v>1.45</v>
      </c>
      <c r="MN10" s="5" t="str">
        <f t="shared" si="239"/>
        <v>Lên lớp</v>
      </c>
    </row>
    <row r="11" spans="1:352" s="8" customFormat="1" ht="18">
      <c r="A11" s="5">
        <v>10</v>
      </c>
      <c r="B11" s="9" t="s">
        <v>11</v>
      </c>
      <c r="C11" s="10" t="s">
        <v>300</v>
      </c>
      <c r="D11" s="11" t="s">
        <v>301</v>
      </c>
      <c r="E11" s="12" t="s">
        <v>302</v>
      </c>
      <c r="G11" s="47" t="s">
        <v>539</v>
      </c>
      <c r="H11" s="132" t="s">
        <v>410</v>
      </c>
      <c r="I11" s="132" t="s">
        <v>575</v>
      </c>
      <c r="J11" s="48" t="s">
        <v>597</v>
      </c>
      <c r="K11" s="98">
        <v>5</v>
      </c>
      <c r="L11" s="67" t="str">
        <f t="shared" si="133"/>
        <v>5.0</v>
      </c>
      <c r="M11" s="51" t="str">
        <f t="shared" si="134"/>
        <v>D+</v>
      </c>
      <c r="N11" s="52">
        <f t="shared" si="135"/>
        <v>1.5</v>
      </c>
      <c r="O11" s="53" t="str">
        <f t="shared" si="136"/>
        <v>1.5</v>
      </c>
      <c r="P11" s="63">
        <v>2</v>
      </c>
      <c r="Q11" s="49">
        <v>6</v>
      </c>
      <c r="R11" s="67" t="str">
        <f t="shared" si="137"/>
        <v>6.0</v>
      </c>
      <c r="S11" s="51" t="str">
        <f t="shared" si="138"/>
        <v>C</v>
      </c>
      <c r="T11" s="52">
        <f t="shared" si="139"/>
        <v>2</v>
      </c>
      <c r="U11" s="53" t="str">
        <f t="shared" si="140"/>
        <v>2.0</v>
      </c>
      <c r="V11" s="63">
        <v>3</v>
      </c>
      <c r="W11" s="105">
        <v>8.6999999999999993</v>
      </c>
      <c r="X11" s="103">
        <v>7</v>
      </c>
      <c r="Y11" s="104"/>
      <c r="Z11" s="66">
        <f t="shared" si="4"/>
        <v>7.7</v>
      </c>
      <c r="AA11" s="67">
        <f t="shared" si="5"/>
        <v>7.7</v>
      </c>
      <c r="AB11" s="67" t="str">
        <f t="shared" si="141"/>
        <v>7.7</v>
      </c>
      <c r="AC11" s="51" t="str">
        <f t="shared" si="6"/>
        <v>B</v>
      </c>
      <c r="AD11" s="60">
        <f t="shared" si="142"/>
        <v>3</v>
      </c>
      <c r="AE11" s="53" t="str">
        <f t="shared" si="143"/>
        <v>3.0</v>
      </c>
      <c r="AF11" s="63">
        <v>4</v>
      </c>
      <c r="AG11" s="199">
        <v>4</v>
      </c>
      <c r="AH11" s="105">
        <v>7.7</v>
      </c>
      <c r="AI11" s="103">
        <v>9</v>
      </c>
      <c r="AJ11" s="104"/>
      <c r="AK11" s="66">
        <f t="shared" si="8"/>
        <v>8.5</v>
      </c>
      <c r="AL11" s="67">
        <f t="shared" si="9"/>
        <v>8.5</v>
      </c>
      <c r="AM11" s="67" t="str">
        <f t="shared" si="144"/>
        <v>8.5</v>
      </c>
      <c r="AN11" s="51" t="str">
        <f t="shared" si="145"/>
        <v>A</v>
      </c>
      <c r="AO11" s="60">
        <f t="shared" si="146"/>
        <v>4</v>
      </c>
      <c r="AP11" s="53" t="str">
        <f t="shared" si="147"/>
        <v>4.0</v>
      </c>
      <c r="AQ11" s="63">
        <v>2</v>
      </c>
      <c r="AR11" s="199">
        <v>2</v>
      </c>
      <c r="AS11" s="105">
        <v>5.0999999999999996</v>
      </c>
      <c r="AT11" s="103">
        <v>5</v>
      </c>
      <c r="AU11" s="104"/>
      <c r="AV11" s="66">
        <f t="shared" si="148"/>
        <v>5</v>
      </c>
      <c r="AW11" s="67">
        <f t="shared" si="149"/>
        <v>5</v>
      </c>
      <c r="AX11" s="67" t="str">
        <f t="shared" si="150"/>
        <v>5.0</v>
      </c>
      <c r="AY11" s="51" t="str">
        <f t="shared" si="151"/>
        <v>D+</v>
      </c>
      <c r="AZ11" s="60">
        <f t="shared" si="152"/>
        <v>1.5</v>
      </c>
      <c r="BA11" s="53" t="str">
        <f t="shared" si="153"/>
        <v>1.5</v>
      </c>
      <c r="BB11" s="63">
        <v>3</v>
      </c>
      <c r="BC11" s="199">
        <v>3</v>
      </c>
      <c r="BD11" s="105">
        <v>5.8</v>
      </c>
      <c r="BE11" s="103">
        <v>5</v>
      </c>
      <c r="BF11" s="104"/>
      <c r="BG11" s="66">
        <f t="shared" si="154"/>
        <v>5.3</v>
      </c>
      <c r="BH11" s="67">
        <f t="shared" si="155"/>
        <v>5.3</v>
      </c>
      <c r="BI11" s="67" t="str">
        <f t="shared" si="156"/>
        <v>5.3</v>
      </c>
      <c r="BJ11" s="51" t="str">
        <f t="shared" si="157"/>
        <v>D+</v>
      </c>
      <c r="BK11" s="60">
        <f t="shared" si="158"/>
        <v>1.5</v>
      </c>
      <c r="BL11" s="53" t="str">
        <f t="shared" si="159"/>
        <v>1.5</v>
      </c>
      <c r="BM11" s="63">
        <v>3</v>
      </c>
      <c r="BN11" s="199">
        <v>3</v>
      </c>
      <c r="BO11" s="105">
        <v>5.8</v>
      </c>
      <c r="BP11" s="103">
        <v>6</v>
      </c>
      <c r="BQ11" s="104"/>
      <c r="BR11" s="66">
        <f t="shared" si="12"/>
        <v>5.9</v>
      </c>
      <c r="BS11" s="67">
        <f t="shared" si="13"/>
        <v>5.9</v>
      </c>
      <c r="BT11" s="67" t="str">
        <f t="shared" si="160"/>
        <v>5.9</v>
      </c>
      <c r="BU11" s="51" t="str">
        <f t="shared" si="14"/>
        <v>C</v>
      </c>
      <c r="BV11" s="68">
        <f t="shared" si="15"/>
        <v>2</v>
      </c>
      <c r="BW11" s="53" t="str">
        <f t="shared" si="161"/>
        <v>2.0</v>
      </c>
      <c r="BX11" s="63">
        <v>2</v>
      </c>
      <c r="BY11" s="199">
        <v>2</v>
      </c>
      <c r="BZ11" s="105">
        <v>7.2</v>
      </c>
      <c r="CA11" s="103">
        <v>7</v>
      </c>
      <c r="CB11" s="104"/>
      <c r="CC11" s="105"/>
      <c r="CD11" s="67">
        <f t="shared" si="162"/>
        <v>7.1</v>
      </c>
      <c r="CE11" s="67" t="str">
        <f t="shared" si="163"/>
        <v>7.1</v>
      </c>
      <c r="CF11" s="51" t="str">
        <f t="shared" si="164"/>
        <v>B</v>
      </c>
      <c r="CG11" s="60">
        <f t="shared" si="165"/>
        <v>3</v>
      </c>
      <c r="CH11" s="53" t="str">
        <f t="shared" si="166"/>
        <v>3.0</v>
      </c>
      <c r="CI11" s="63">
        <v>3</v>
      </c>
      <c r="CJ11" s="199">
        <v>3</v>
      </c>
      <c r="CK11" s="200">
        <f t="shared" si="167"/>
        <v>17</v>
      </c>
      <c r="CL11" s="72">
        <f t="shared" si="16"/>
        <v>6.576470588235293</v>
      </c>
      <c r="CM11" s="93" t="str">
        <f t="shared" si="168"/>
        <v>6.58</v>
      </c>
      <c r="CN11" s="72">
        <f t="shared" si="17"/>
        <v>2.4705882352941178</v>
      </c>
      <c r="CO11" s="93" t="str">
        <f t="shared" si="169"/>
        <v>2.47</v>
      </c>
      <c r="CP11" s="258" t="str">
        <f t="shared" si="170"/>
        <v>Lên lớp</v>
      </c>
      <c r="CQ11" s="258">
        <f t="shared" si="18"/>
        <v>17</v>
      </c>
      <c r="CR11" s="72">
        <f t="shared" si="19"/>
        <v>6.576470588235293</v>
      </c>
      <c r="CS11" s="258" t="str">
        <f t="shared" si="171"/>
        <v>6.58</v>
      </c>
      <c r="CT11" s="72">
        <f t="shared" si="20"/>
        <v>2.4705882352941178</v>
      </c>
      <c r="CU11" s="258" t="str">
        <f t="shared" si="172"/>
        <v>2.47</v>
      </c>
      <c r="CV11" s="258" t="str">
        <f t="shared" si="173"/>
        <v>Lên lớp</v>
      </c>
      <c r="CW11" s="66">
        <v>7.4</v>
      </c>
      <c r="CX11" s="258">
        <v>5</v>
      </c>
      <c r="CY11" s="258"/>
      <c r="CZ11" s="66">
        <f t="shared" si="22"/>
        <v>6</v>
      </c>
      <c r="DA11" s="67">
        <f t="shared" si="23"/>
        <v>6</v>
      </c>
      <c r="DB11" s="60" t="str">
        <f t="shared" si="24"/>
        <v>6.0</v>
      </c>
      <c r="DC11" s="51" t="str">
        <f t="shared" si="25"/>
        <v>C</v>
      </c>
      <c r="DD11" s="60">
        <f t="shared" si="26"/>
        <v>2</v>
      </c>
      <c r="DE11" s="60" t="str">
        <f t="shared" si="27"/>
        <v>2.0</v>
      </c>
      <c r="DF11" s="63"/>
      <c r="DG11" s="201"/>
      <c r="DH11" s="105">
        <v>7.2</v>
      </c>
      <c r="DI11" s="126">
        <v>3</v>
      </c>
      <c r="DJ11" s="126"/>
      <c r="DK11" s="66">
        <f t="shared" si="28"/>
        <v>4.7</v>
      </c>
      <c r="DL11" s="67">
        <f t="shared" si="29"/>
        <v>4.7</v>
      </c>
      <c r="DM11" s="60" t="str">
        <f t="shared" si="30"/>
        <v>4.7</v>
      </c>
      <c r="DN11" s="51" t="str">
        <f t="shared" si="31"/>
        <v>D</v>
      </c>
      <c r="DO11" s="60">
        <f t="shared" si="32"/>
        <v>1</v>
      </c>
      <c r="DP11" s="60" t="str">
        <f t="shared" si="33"/>
        <v>1.0</v>
      </c>
      <c r="DQ11" s="63"/>
      <c r="DR11" s="201"/>
      <c r="DS11" s="67">
        <f t="shared" si="34"/>
        <v>5.35</v>
      </c>
      <c r="DT11" s="60" t="str">
        <f t="shared" si="35"/>
        <v>5.4</v>
      </c>
      <c r="DU11" s="51" t="str">
        <f t="shared" si="36"/>
        <v>D+</v>
      </c>
      <c r="DV11" s="60">
        <f t="shared" si="37"/>
        <v>1.5</v>
      </c>
      <c r="DW11" s="60" t="str">
        <f t="shared" si="38"/>
        <v>1.5</v>
      </c>
      <c r="DX11" s="63">
        <v>3</v>
      </c>
      <c r="DY11" s="201">
        <v>3</v>
      </c>
      <c r="DZ11" s="202">
        <v>5.6</v>
      </c>
      <c r="EA11" s="57">
        <v>5</v>
      </c>
      <c r="EB11" s="58"/>
      <c r="EC11" s="66">
        <f t="shared" si="39"/>
        <v>5.2</v>
      </c>
      <c r="ED11" s="67">
        <f t="shared" si="40"/>
        <v>5.2</v>
      </c>
      <c r="EE11" s="67" t="str">
        <f t="shared" si="41"/>
        <v>5.2</v>
      </c>
      <c r="EF11" s="51" t="str">
        <f t="shared" si="42"/>
        <v>D+</v>
      </c>
      <c r="EG11" s="68">
        <f t="shared" si="43"/>
        <v>1.5</v>
      </c>
      <c r="EH11" s="53" t="str">
        <f t="shared" si="44"/>
        <v>1.5</v>
      </c>
      <c r="EI11" s="63">
        <v>3</v>
      </c>
      <c r="EJ11" s="199">
        <v>3</v>
      </c>
      <c r="EK11" s="202">
        <v>8.1999999999999993</v>
      </c>
      <c r="EL11" s="57">
        <v>9</v>
      </c>
      <c r="EM11" s="58"/>
      <c r="EN11" s="66">
        <f t="shared" si="174"/>
        <v>8.6999999999999993</v>
      </c>
      <c r="EO11" s="67">
        <f t="shared" si="175"/>
        <v>8.6999999999999993</v>
      </c>
      <c r="EP11" s="67" t="str">
        <f t="shared" si="176"/>
        <v>8.7</v>
      </c>
      <c r="EQ11" s="51" t="str">
        <f t="shared" si="177"/>
        <v>A</v>
      </c>
      <c r="ER11" s="60">
        <f t="shared" si="178"/>
        <v>4</v>
      </c>
      <c r="ES11" s="53" t="str">
        <f t="shared" si="179"/>
        <v>4.0</v>
      </c>
      <c r="ET11" s="63">
        <v>3</v>
      </c>
      <c r="EU11" s="199">
        <v>3</v>
      </c>
      <c r="EV11" s="166">
        <v>5.3</v>
      </c>
      <c r="EW11" s="122">
        <v>0</v>
      </c>
      <c r="EX11" s="123">
        <v>5</v>
      </c>
      <c r="EY11" s="66">
        <f t="shared" si="45"/>
        <v>2.1</v>
      </c>
      <c r="EZ11" s="67">
        <f t="shared" si="46"/>
        <v>5.0999999999999996</v>
      </c>
      <c r="FA11" s="67" t="str">
        <f t="shared" si="47"/>
        <v>5.1</v>
      </c>
      <c r="FB11" s="51" t="str">
        <f t="shared" si="48"/>
        <v>D+</v>
      </c>
      <c r="FC11" s="60">
        <f t="shared" si="49"/>
        <v>1.5</v>
      </c>
      <c r="FD11" s="53" t="str">
        <f t="shared" si="50"/>
        <v>1.5</v>
      </c>
      <c r="FE11" s="63">
        <v>2</v>
      </c>
      <c r="FF11" s="199">
        <v>2</v>
      </c>
      <c r="FG11" s="105">
        <v>7.7</v>
      </c>
      <c r="FH11" s="103">
        <v>8</v>
      </c>
      <c r="FI11" s="104"/>
      <c r="FJ11" s="66">
        <f t="shared" si="51"/>
        <v>7.9</v>
      </c>
      <c r="FK11" s="67">
        <f t="shared" si="52"/>
        <v>7.9</v>
      </c>
      <c r="FL11" s="67" t="str">
        <f t="shared" si="53"/>
        <v>7.9</v>
      </c>
      <c r="FM11" s="51" t="str">
        <f t="shared" si="54"/>
        <v>B</v>
      </c>
      <c r="FN11" s="60">
        <f t="shared" si="55"/>
        <v>3</v>
      </c>
      <c r="FO11" s="53" t="str">
        <f t="shared" si="56"/>
        <v>3.0</v>
      </c>
      <c r="FP11" s="63">
        <v>2</v>
      </c>
      <c r="FQ11" s="199">
        <v>2</v>
      </c>
      <c r="FR11" s="105">
        <v>7</v>
      </c>
      <c r="FS11" s="103">
        <v>6</v>
      </c>
      <c r="FT11" s="104"/>
      <c r="FU11" s="66"/>
      <c r="FV11" s="67">
        <f t="shared" si="57"/>
        <v>6.4</v>
      </c>
      <c r="FW11" s="67" t="str">
        <f t="shared" si="58"/>
        <v>6.4</v>
      </c>
      <c r="FX11" s="51" t="str">
        <f t="shared" si="59"/>
        <v>C</v>
      </c>
      <c r="FY11" s="60">
        <f t="shared" si="60"/>
        <v>2</v>
      </c>
      <c r="FZ11" s="53" t="str">
        <f t="shared" si="61"/>
        <v>2.0</v>
      </c>
      <c r="GA11" s="63">
        <v>2</v>
      </c>
      <c r="GB11" s="199">
        <v>2</v>
      </c>
      <c r="GC11" s="146">
        <v>4</v>
      </c>
      <c r="GD11" s="70"/>
      <c r="GE11" s="121"/>
      <c r="GF11" s="146"/>
      <c r="GG11" s="67">
        <f t="shared" si="180"/>
        <v>1.6</v>
      </c>
      <c r="GH11" s="67" t="str">
        <f t="shared" si="181"/>
        <v>1.6</v>
      </c>
      <c r="GI11" s="51" t="str">
        <f t="shared" si="182"/>
        <v>F</v>
      </c>
      <c r="GJ11" s="60">
        <f t="shared" si="183"/>
        <v>0</v>
      </c>
      <c r="GK11" s="53" t="str">
        <f t="shared" si="184"/>
        <v>0.0</v>
      </c>
      <c r="GL11" s="63">
        <v>3</v>
      </c>
      <c r="GM11" s="199"/>
      <c r="GN11" s="203">
        <f t="shared" si="185"/>
        <v>18</v>
      </c>
      <c r="GO11" s="153">
        <f t="shared" si="186"/>
        <v>5.6305555555555555</v>
      </c>
      <c r="GP11" s="155">
        <f t="shared" si="187"/>
        <v>1.8888888888888888</v>
      </c>
      <c r="GQ11" s="154" t="str">
        <f t="shared" si="62"/>
        <v>1.89</v>
      </c>
      <c r="GR11" s="5" t="str">
        <f t="shared" si="63"/>
        <v>Lên lớp</v>
      </c>
      <c r="GS11" s="5"/>
      <c r="GT11" s="204">
        <f t="shared" si="188"/>
        <v>15</v>
      </c>
      <c r="GU11" s="205">
        <f t="shared" si="64"/>
        <v>6.4366666666666665</v>
      </c>
      <c r="GV11" s="206">
        <f t="shared" si="189"/>
        <v>2.2666666666666666</v>
      </c>
      <c r="GW11" s="207">
        <f t="shared" si="190"/>
        <v>35</v>
      </c>
      <c r="GX11" s="203">
        <f t="shared" si="191"/>
        <v>32</v>
      </c>
      <c r="GY11" s="154">
        <f t="shared" si="192"/>
        <v>6.5109374999999989</v>
      </c>
      <c r="GZ11" s="155">
        <f t="shared" si="193"/>
        <v>2.375</v>
      </c>
      <c r="HA11" s="154" t="str">
        <f t="shared" si="65"/>
        <v>2.38</v>
      </c>
      <c r="HB11" s="5" t="str">
        <f t="shared" si="66"/>
        <v>Lên lớp</v>
      </c>
      <c r="HC11" s="105">
        <v>5</v>
      </c>
      <c r="HD11" s="103">
        <v>5</v>
      </c>
      <c r="HE11" s="104"/>
      <c r="HF11" s="105"/>
      <c r="HG11" s="67">
        <f t="shared" si="194"/>
        <v>5</v>
      </c>
      <c r="HH11" s="67" t="str">
        <f t="shared" si="195"/>
        <v>5.0</v>
      </c>
      <c r="HI11" s="51" t="str">
        <f t="shared" si="196"/>
        <v>D+</v>
      </c>
      <c r="HJ11" s="60">
        <f t="shared" si="197"/>
        <v>1.5</v>
      </c>
      <c r="HK11" s="53" t="str">
        <f t="shared" si="198"/>
        <v>1.5</v>
      </c>
      <c r="HL11" s="63">
        <v>3</v>
      </c>
      <c r="HM11" s="199">
        <v>3</v>
      </c>
      <c r="HN11" s="202">
        <v>5.3</v>
      </c>
      <c r="HO11" s="57">
        <v>7</v>
      </c>
      <c r="HP11" s="58"/>
      <c r="HQ11" s="66">
        <f t="shared" si="67"/>
        <v>6.3</v>
      </c>
      <c r="HR11" s="110">
        <f t="shared" si="68"/>
        <v>6.3</v>
      </c>
      <c r="HS11" s="67" t="str">
        <f t="shared" si="69"/>
        <v>6.3</v>
      </c>
      <c r="HT11" s="111" t="str">
        <f t="shared" si="70"/>
        <v>C</v>
      </c>
      <c r="HU11" s="112">
        <f t="shared" si="71"/>
        <v>2</v>
      </c>
      <c r="HV11" s="113" t="str">
        <f t="shared" si="72"/>
        <v>2.0</v>
      </c>
      <c r="HW11" s="63">
        <v>1</v>
      </c>
      <c r="HX11" s="199">
        <v>1</v>
      </c>
      <c r="HY11" s="66">
        <f t="shared" ref="HY11:HZ72" si="240">ROUND((HF11*0.7+HQ11*0.3),1)</f>
        <v>1.9</v>
      </c>
      <c r="HZ11" s="163">
        <f t="shared" si="240"/>
        <v>5.4</v>
      </c>
      <c r="IA11" s="53" t="str">
        <f t="shared" si="74"/>
        <v>5.4</v>
      </c>
      <c r="IB11" s="51" t="str">
        <f t="shared" si="75"/>
        <v>D+</v>
      </c>
      <c r="IC11" s="60">
        <f t="shared" si="76"/>
        <v>1.5</v>
      </c>
      <c r="ID11" s="53" t="str">
        <f t="shared" si="77"/>
        <v>1.5</v>
      </c>
      <c r="IE11" s="212">
        <v>4</v>
      </c>
      <c r="IF11" s="213">
        <v>4</v>
      </c>
      <c r="IG11" s="202">
        <v>5.7</v>
      </c>
      <c r="IH11" s="57">
        <v>3</v>
      </c>
      <c r="II11" s="58"/>
      <c r="IJ11" s="66">
        <f t="shared" si="199"/>
        <v>4.0999999999999996</v>
      </c>
      <c r="IK11" s="67">
        <f t="shared" si="200"/>
        <v>4.0999999999999996</v>
      </c>
      <c r="IL11" s="67" t="str">
        <f t="shared" si="201"/>
        <v>4.1</v>
      </c>
      <c r="IM11" s="51" t="str">
        <f t="shared" si="202"/>
        <v>D</v>
      </c>
      <c r="IN11" s="60">
        <f t="shared" si="203"/>
        <v>1</v>
      </c>
      <c r="IO11" s="53" t="str">
        <f t="shared" si="204"/>
        <v>1.0</v>
      </c>
      <c r="IP11" s="63">
        <v>2</v>
      </c>
      <c r="IQ11" s="199">
        <v>2</v>
      </c>
      <c r="IR11" s="202">
        <v>6</v>
      </c>
      <c r="IS11" s="57">
        <v>7</v>
      </c>
      <c r="IT11" s="58"/>
      <c r="IU11" s="66">
        <f t="shared" si="78"/>
        <v>6.6</v>
      </c>
      <c r="IV11" s="67">
        <f t="shared" si="79"/>
        <v>6.6</v>
      </c>
      <c r="IW11" s="67" t="str">
        <f t="shared" si="80"/>
        <v>6.6</v>
      </c>
      <c r="IX11" s="51" t="str">
        <f t="shared" si="81"/>
        <v>C+</v>
      </c>
      <c r="IY11" s="60">
        <f t="shared" si="82"/>
        <v>2.5</v>
      </c>
      <c r="IZ11" s="53" t="str">
        <f t="shared" si="83"/>
        <v>2.5</v>
      </c>
      <c r="JA11" s="63">
        <v>3</v>
      </c>
      <c r="JB11" s="199">
        <v>3</v>
      </c>
      <c r="JC11" s="65">
        <v>6.4</v>
      </c>
      <c r="JD11" s="57">
        <v>5</v>
      </c>
      <c r="JE11" s="58"/>
      <c r="JF11" s="66">
        <f t="shared" si="84"/>
        <v>5.6</v>
      </c>
      <c r="JG11" s="67">
        <f t="shared" si="85"/>
        <v>5.6</v>
      </c>
      <c r="JH11" s="50" t="str">
        <f t="shared" si="86"/>
        <v>5.6</v>
      </c>
      <c r="JI11" s="51" t="str">
        <f t="shared" si="87"/>
        <v>C</v>
      </c>
      <c r="JJ11" s="60">
        <f t="shared" si="88"/>
        <v>2</v>
      </c>
      <c r="JK11" s="53" t="str">
        <f t="shared" si="89"/>
        <v>2.0</v>
      </c>
      <c r="JL11" s="61">
        <v>2</v>
      </c>
      <c r="JM11" s="62">
        <v>2</v>
      </c>
      <c r="JN11" s="251">
        <v>6</v>
      </c>
      <c r="JO11" s="124">
        <v>0</v>
      </c>
      <c r="JP11" s="125">
        <v>4</v>
      </c>
      <c r="JQ11" s="147">
        <f t="shared" si="90"/>
        <v>2.4</v>
      </c>
      <c r="JR11" s="67">
        <f t="shared" si="91"/>
        <v>4.8</v>
      </c>
      <c r="JS11" s="50" t="str">
        <f t="shared" si="92"/>
        <v>4.8</v>
      </c>
      <c r="JT11" s="51" t="str">
        <f t="shared" si="93"/>
        <v>D</v>
      </c>
      <c r="JU11" s="60">
        <f t="shared" si="94"/>
        <v>1</v>
      </c>
      <c r="JV11" s="53" t="str">
        <f t="shared" si="95"/>
        <v>1.0</v>
      </c>
      <c r="JW11" s="61">
        <v>1</v>
      </c>
      <c r="JX11" s="62">
        <v>1</v>
      </c>
      <c r="JY11" s="65">
        <v>6</v>
      </c>
      <c r="JZ11" s="57">
        <v>5</v>
      </c>
      <c r="KA11" s="58"/>
      <c r="KB11" s="66">
        <f t="shared" si="96"/>
        <v>5.4</v>
      </c>
      <c r="KC11" s="67">
        <f t="shared" si="97"/>
        <v>5.4</v>
      </c>
      <c r="KD11" s="50" t="str">
        <f t="shared" si="98"/>
        <v>5.4</v>
      </c>
      <c r="KE11" s="51" t="str">
        <f t="shared" si="99"/>
        <v>D+</v>
      </c>
      <c r="KF11" s="60">
        <f t="shared" si="100"/>
        <v>1.5</v>
      </c>
      <c r="KG11" s="53" t="str">
        <f t="shared" si="101"/>
        <v>1.5</v>
      </c>
      <c r="KH11" s="61">
        <v>2</v>
      </c>
      <c r="KI11" s="62">
        <v>2</v>
      </c>
      <c r="KJ11" s="202">
        <v>6</v>
      </c>
      <c r="KK11" s="133">
        <v>5.2</v>
      </c>
      <c r="KL11" s="58"/>
      <c r="KM11" s="66">
        <f t="shared" si="205"/>
        <v>5.5</v>
      </c>
      <c r="KN11" s="67">
        <f t="shared" si="206"/>
        <v>5.5</v>
      </c>
      <c r="KO11" s="67" t="str">
        <f t="shared" si="207"/>
        <v>5.5</v>
      </c>
      <c r="KP11" s="51" t="str">
        <f t="shared" si="208"/>
        <v>C</v>
      </c>
      <c r="KQ11" s="60">
        <f t="shared" si="209"/>
        <v>2</v>
      </c>
      <c r="KR11" s="53" t="str">
        <f t="shared" si="210"/>
        <v>2.0</v>
      </c>
      <c r="KS11" s="63">
        <v>1</v>
      </c>
      <c r="KT11" s="199">
        <v>1</v>
      </c>
      <c r="KU11" s="202">
        <v>7</v>
      </c>
      <c r="KV11" s="133">
        <v>7.5</v>
      </c>
      <c r="KW11" s="58"/>
      <c r="KX11" s="66">
        <f t="shared" si="211"/>
        <v>7.3</v>
      </c>
      <c r="KY11" s="67">
        <f t="shared" si="212"/>
        <v>7.3</v>
      </c>
      <c r="KZ11" s="67" t="str">
        <f t="shared" si="213"/>
        <v>7.3</v>
      </c>
      <c r="LA11" s="51" t="str">
        <f t="shared" si="214"/>
        <v>B</v>
      </c>
      <c r="LB11" s="60">
        <f t="shared" si="215"/>
        <v>3</v>
      </c>
      <c r="LC11" s="53" t="str">
        <f t="shared" si="216"/>
        <v>3.0</v>
      </c>
      <c r="LD11" s="63">
        <v>1</v>
      </c>
      <c r="LE11" s="199">
        <v>1</v>
      </c>
      <c r="LF11" s="202">
        <v>3.5</v>
      </c>
      <c r="LG11" s="133"/>
      <c r="LH11" s="58"/>
      <c r="LI11" s="66">
        <f t="shared" si="217"/>
        <v>1.4</v>
      </c>
      <c r="LJ11" s="67">
        <f t="shared" si="218"/>
        <v>1.4</v>
      </c>
      <c r="LK11" s="67" t="str">
        <f t="shared" si="219"/>
        <v>1.4</v>
      </c>
      <c r="LL11" s="51" t="str">
        <f t="shared" si="220"/>
        <v>F</v>
      </c>
      <c r="LM11" s="60">
        <f t="shared" si="221"/>
        <v>0</v>
      </c>
      <c r="LN11" s="53" t="str">
        <f t="shared" si="222"/>
        <v>0.0</v>
      </c>
      <c r="LO11" s="63">
        <v>2</v>
      </c>
      <c r="LP11" s="199">
        <v>2</v>
      </c>
      <c r="LQ11" s="202">
        <v>2</v>
      </c>
      <c r="LR11" s="133"/>
      <c r="LS11" s="58"/>
      <c r="LT11" s="66">
        <f t="shared" si="223"/>
        <v>0.8</v>
      </c>
      <c r="LU11" s="67">
        <f t="shared" si="224"/>
        <v>0.8</v>
      </c>
      <c r="LV11" s="67" t="str">
        <f t="shared" si="225"/>
        <v>0.8</v>
      </c>
      <c r="LW11" s="51" t="str">
        <f t="shared" si="226"/>
        <v>F</v>
      </c>
      <c r="LX11" s="60">
        <f t="shared" si="227"/>
        <v>0</v>
      </c>
      <c r="LY11" s="53" t="str">
        <f t="shared" si="228"/>
        <v>0.0</v>
      </c>
      <c r="LZ11" s="63">
        <v>1</v>
      </c>
      <c r="MA11" s="199">
        <v>1</v>
      </c>
      <c r="MB11" s="66">
        <f t="shared" si="229"/>
        <v>3.3</v>
      </c>
      <c r="MC11" s="163">
        <f t="shared" si="230"/>
        <v>3.3</v>
      </c>
      <c r="MD11" s="53" t="str">
        <f t="shared" si="231"/>
        <v>3.3</v>
      </c>
      <c r="ME11" s="51" t="str">
        <f t="shared" si="232"/>
        <v>F</v>
      </c>
      <c r="MF11" s="60">
        <f t="shared" si="233"/>
        <v>0</v>
      </c>
      <c r="MG11" s="53" t="str">
        <f t="shared" si="234"/>
        <v>0.0</v>
      </c>
      <c r="MH11" s="212">
        <v>5</v>
      </c>
      <c r="MI11" s="213">
        <v>5</v>
      </c>
      <c r="MJ11" s="203">
        <f t="shared" si="235"/>
        <v>19</v>
      </c>
      <c r="MK11" s="153">
        <f t="shared" si="236"/>
        <v>4.8684210526315779</v>
      </c>
      <c r="ML11" s="155">
        <f t="shared" si="237"/>
        <v>1.5263157894736843</v>
      </c>
      <c r="MM11" s="154" t="str">
        <f t="shared" si="238"/>
        <v>1.53</v>
      </c>
      <c r="MN11" s="5" t="str">
        <f t="shared" si="239"/>
        <v>Lên lớp</v>
      </c>
    </row>
    <row r="12" spans="1:352" s="130" customFormat="1" ht="18">
      <c r="A12" s="5">
        <v>11</v>
      </c>
      <c r="B12" s="9" t="s">
        <v>11</v>
      </c>
      <c r="C12" s="10" t="s">
        <v>303</v>
      </c>
      <c r="D12" s="11" t="s">
        <v>304</v>
      </c>
      <c r="E12" s="12" t="s">
        <v>305</v>
      </c>
      <c r="G12" s="47" t="s">
        <v>540</v>
      </c>
      <c r="H12" s="164" t="s">
        <v>410</v>
      </c>
      <c r="I12" s="165" t="s">
        <v>561</v>
      </c>
      <c r="J12" s="149" t="s">
        <v>561</v>
      </c>
      <c r="K12" s="98">
        <v>8</v>
      </c>
      <c r="L12" s="120" t="str">
        <f t="shared" si="133"/>
        <v>8.0</v>
      </c>
      <c r="M12" s="127" t="str">
        <f t="shared" si="134"/>
        <v>B+</v>
      </c>
      <c r="N12" s="150">
        <f t="shared" si="135"/>
        <v>3.5</v>
      </c>
      <c r="O12" s="131" t="str">
        <f t="shared" si="136"/>
        <v>3.5</v>
      </c>
      <c r="P12" s="128">
        <v>2</v>
      </c>
      <c r="Q12" s="98">
        <v>7</v>
      </c>
      <c r="R12" s="120" t="str">
        <f t="shared" si="137"/>
        <v>7.0</v>
      </c>
      <c r="S12" s="127" t="str">
        <f t="shared" si="138"/>
        <v>B</v>
      </c>
      <c r="T12" s="150">
        <f t="shared" si="139"/>
        <v>3</v>
      </c>
      <c r="U12" s="131" t="str">
        <f t="shared" si="140"/>
        <v>3.0</v>
      </c>
      <c r="V12" s="128">
        <v>3</v>
      </c>
      <c r="W12" s="105">
        <v>8.5</v>
      </c>
      <c r="X12" s="103">
        <v>7</v>
      </c>
      <c r="Y12" s="104"/>
      <c r="Z12" s="105">
        <f t="shared" si="4"/>
        <v>7.6</v>
      </c>
      <c r="AA12" s="120">
        <f t="shared" si="5"/>
        <v>7.6</v>
      </c>
      <c r="AB12" s="120" t="str">
        <f t="shared" si="141"/>
        <v>7.6</v>
      </c>
      <c r="AC12" s="127" t="str">
        <f t="shared" si="6"/>
        <v>B</v>
      </c>
      <c r="AD12" s="120">
        <f t="shared" si="142"/>
        <v>3</v>
      </c>
      <c r="AE12" s="131" t="str">
        <f t="shared" si="143"/>
        <v>3.0</v>
      </c>
      <c r="AF12" s="128">
        <v>4</v>
      </c>
      <c r="AG12" s="128">
        <v>4</v>
      </c>
      <c r="AH12" s="105">
        <v>7.3</v>
      </c>
      <c r="AI12" s="103">
        <v>7</v>
      </c>
      <c r="AJ12" s="104"/>
      <c r="AK12" s="105">
        <f t="shared" si="8"/>
        <v>7.1</v>
      </c>
      <c r="AL12" s="120">
        <f t="shared" si="9"/>
        <v>7.1</v>
      </c>
      <c r="AM12" s="120" t="str">
        <f t="shared" si="144"/>
        <v>7.1</v>
      </c>
      <c r="AN12" s="127" t="str">
        <f t="shared" si="145"/>
        <v>B</v>
      </c>
      <c r="AO12" s="120">
        <f t="shared" si="146"/>
        <v>3</v>
      </c>
      <c r="AP12" s="131" t="str">
        <f t="shared" si="147"/>
        <v>3.0</v>
      </c>
      <c r="AQ12" s="128">
        <v>2</v>
      </c>
      <c r="AR12" s="128">
        <v>2</v>
      </c>
      <c r="AS12" s="105">
        <v>6.6</v>
      </c>
      <c r="AT12" s="103">
        <v>5</v>
      </c>
      <c r="AU12" s="104"/>
      <c r="AV12" s="105">
        <f t="shared" si="148"/>
        <v>5.6</v>
      </c>
      <c r="AW12" s="120">
        <f t="shared" si="149"/>
        <v>5.6</v>
      </c>
      <c r="AX12" s="120" t="str">
        <f t="shared" si="150"/>
        <v>5.6</v>
      </c>
      <c r="AY12" s="127" t="str">
        <f t="shared" si="151"/>
        <v>C</v>
      </c>
      <c r="AZ12" s="120">
        <f t="shared" si="152"/>
        <v>2</v>
      </c>
      <c r="BA12" s="131" t="str">
        <f t="shared" si="153"/>
        <v>2.0</v>
      </c>
      <c r="BB12" s="128">
        <v>3</v>
      </c>
      <c r="BC12" s="128">
        <v>3</v>
      </c>
      <c r="BD12" s="105">
        <v>6</v>
      </c>
      <c r="BE12" s="103">
        <v>8</v>
      </c>
      <c r="BF12" s="104"/>
      <c r="BG12" s="105">
        <f t="shared" si="154"/>
        <v>7.2</v>
      </c>
      <c r="BH12" s="120">
        <f t="shared" si="155"/>
        <v>7.2</v>
      </c>
      <c r="BI12" s="120" t="str">
        <f t="shared" si="156"/>
        <v>7.2</v>
      </c>
      <c r="BJ12" s="127" t="str">
        <f t="shared" si="157"/>
        <v>B</v>
      </c>
      <c r="BK12" s="120">
        <f t="shared" si="158"/>
        <v>3</v>
      </c>
      <c r="BL12" s="131" t="str">
        <f t="shared" si="159"/>
        <v>3.0</v>
      </c>
      <c r="BM12" s="128">
        <v>3</v>
      </c>
      <c r="BN12" s="128">
        <v>3</v>
      </c>
      <c r="BO12" s="105">
        <v>7.3</v>
      </c>
      <c r="BP12" s="103">
        <v>5</v>
      </c>
      <c r="BQ12" s="104"/>
      <c r="BR12" s="105">
        <f t="shared" si="12"/>
        <v>5.9</v>
      </c>
      <c r="BS12" s="120">
        <f t="shared" si="13"/>
        <v>5.9</v>
      </c>
      <c r="BT12" s="120" t="str">
        <f t="shared" si="160"/>
        <v>5.9</v>
      </c>
      <c r="BU12" s="127" t="str">
        <f t="shared" si="14"/>
        <v>C</v>
      </c>
      <c r="BV12" s="151">
        <f t="shared" si="15"/>
        <v>2</v>
      </c>
      <c r="BW12" s="131" t="str">
        <f t="shared" si="161"/>
        <v>2.0</v>
      </c>
      <c r="BX12" s="128">
        <v>2</v>
      </c>
      <c r="BY12" s="128">
        <v>2</v>
      </c>
      <c r="BZ12" s="105">
        <v>8</v>
      </c>
      <c r="CA12" s="103">
        <v>7</v>
      </c>
      <c r="CB12" s="104"/>
      <c r="CC12" s="105"/>
      <c r="CD12" s="120">
        <f t="shared" si="162"/>
        <v>7.4</v>
      </c>
      <c r="CE12" s="120" t="str">
        <f t="shared" si="163"/>
        <v>7.4</v>
      </c>
      <c r="CF12" s="127" t="str">
        <f t="shared" si="164"/>
        <v>B</v>
      </c>
      <c r="CG12" s="120">
        <f t="shared" si="165"/>
        <v>3</v>
      </c>
      <c r="CH12" s="131" t="str">
        <f t="shared" si="166"/>
        <v>3.0</v>
      </c>
      <c r="CI12" s="128">
        <v>3</v>
      </c>
      <c r="CJ12" s="128">
        <v>3</v>
      </c>
      <c r="CK12" s="209">
        <f t="shared" si="167"/>
        <v>17</v>
      </c>
      <c r="CL12" s="129">
        <f t="shared" si="16"/>
        <v>6.882352941176471</v>
      </c>
      <c r="CM12" s="210" t="str">
        <f t="shared" si="168"/>
        <v>6.88</v>
      </c>
      <c r="CN12" s="129">
        <f t="shared" si="17"/>
        <v>2.7058823529411766</v>
      </c>
      <c r="CO12" s="210" t="str">
        <f t="shared" si="169"/>
        <v>2.71</v>
      </c>
      <c r="CP12" s="126" t="str">
        <f t="shared" si="170"/>
        <v>Lên lớp</v>
      </c>
      <c r="CQ12" s="126">
        <f t="shared" si="18"/>
        <v>17</v>
      </c>
      <c r="CR12" s="129">
        <f t="shared" si="19"/>
        <v>6.882352941176471</v>
      </c>
      <c r="CS12" s="126" t="str">
        <f t="shared" si="171"/>
        <v>6.88</v>
      </c>
      <c r="CT12" s="129">
        <f t="shared" si="20"/>
        <v>2.7058823529411766</v>
      </c>
      <c r="CU12" s="126" t="str">
        <f t="shared" si="172"/>
        <v>2.71</v>
      </c>
      <c r="CV12" s="126" t="str">
        <f t="shared" si="173"/>
        <v>Lên lớp</v>
      </c>
      <c r="CW12" s="105">
        <v>7</v>
      </c>
      <c r="CX12" s="126">
        <v>3</v>
      </c>
      <c r="CY12" s="126"/>
      <c r="CZ12" s="105">
        <f t="shared" si="22"/>
        <v>4.5999999999999996</v>
      </c>
      <c r="DA12" s="120">
        <f t="shared" si="23"/>
        <v>4.5999999999999996</v>
      </c>
      <c r="DB12" s="120" t="str">
        <f t="shared" si="24"/>
        <v>4.6</v>
      </c>
      <c r="DC12" s="127" t="str">
        <f t="shared" si="25"/>
        <v>D</v>
      </c>
      <c r="DD12" s="120">
        <f t="shared" si="26"/>
        <v>1</v>
      </c>
      <c r="DE12" s="120" t="str">
        <f t="shared" si="27"/>
        <v>1.0</v>
      </c>
      <c r="DF12" s="128"/>
      <c r="DG12" s="128"/>
      <c r="DH12" s="105">
        <v>8</v>
      </c>
      <c r="DI12" s="126">
        <v>6</v>
      </c>
      <c r="DJ12" s="126"/>
      <c r="DK12" s="105">
        <f t="shared" si="28"/>
        <v>6.8</v>
      </c>
      <c r="DL12" s="120">
        <f t="shared" si="29"/>
        <v>6.8</v>
      </c>
      <c r="DM12" s="120" t="str">
        <f t="shared" si="30"/>
        <v>6.8</v>
      </c>
      <c r="DN12" s="127" t="str">
        <f t="shared" si="31"/>
        <v>C+</v>
      </c>
      <c r="DO12" s="120">
        <f t="shared" si="32"/>
        <v>2.5</v>
      </c>
      <c r="DP12" s="120" t="str">
        <f t="shared" si="33"/>
        <v>2.5</v>
      </c>
      <c r="DQ12" s="128"/>
      <c r="DR12" s="128"/>
      <c r="DS12" s="120">
        <f t="shared" si="34"/>
        <v>5.6999999999999993</v>
      </c>
      <c r="DT12" s="120" t="str">
        <f t="shared" si="35"/>
        <v>5.7</v>
      </c>
      <c r="DU12" s="127" t="str">
        <f t="shared" si="36"/>
        <v>C</v>
      </c>
      <c r="DV12" s="120">
        <f t="shared" si="37"/>
        <v>2</v>
      </c>
      <c r="DW12" s="120" t="str">
        <f t="shared" si="38"/>
        <v>2.0</v>
      </c>
      <c r="DX12" s="128">
        <v>3</v>
      </c>
      <c r="DY12" s="128">
        <v>3</v>
      </c>
      <c r="DZ12" s="105">
        <v>6.1</v>
      </c>
      <c r="EA12" s="103">
        <v>6</v>
      </c>
      <c r="EB12" s="104"/>
      <c r="EC12" s="105">
        <f t="shared" si="39"/>
        <v>6</v>
      </c>
      <c r="ED12" s="120">
        <f t="shared" si="40"/>
        <v>6</v>
      </c>
      <c r="EE12" s="120" t="str">
        <f t="shared" si="41"/>
        <v>6.0</v>
      </c>
      <c r="EF12" s="127" t="str">
        <f t="shared" si="42"/>
        <v>C</v>
      </c>
      <c r="EG12" s="151">
        <f t="shared" si="43"/>
        <v>2</v>
      </c>
      <c r="EH12" s="131" t="str">
        <f t="shared" si="44"/>
        <v>2.0</v>
      </c>
      <c r="EI12" s="128">
        <v>3</v>
      </c>
      <c r="EJ12" s="128">
        <v>3</v>
      </c>
      <c r="EK12" s="105">
        <v>6.7</v>
      </c>
      <c r="EL12" s="103">
        <v>5</v>
      </c>
      <c r="EM12" s="104"/>
      <c r="EN12" s="105">
        <f t="shared" si="174"/>
        <v>5.7</v>
      </c>
      <c r="EO12" s="120">
        <f t="shared" si="175"/>
        <v>5.7</v>
      </c>
      <c r="EP12" s="120" t="str">
        <f t="shared" si="176"/>
        <v>5.7</v>
      </c>
      <c r="EQ12" s="127" t="str">
        <f t="shared" si="177"/>
        <v>C</v>
      </c>
      <c r="ER12" s="120">
        <f t="shared" si="178"/>
        <v>2</v>
      </c>
      <c r="ES12" s="131" t="str">
        <f t="shared" si="179"/>
        <v>2.0</v>
      </c>
      <c r="ET12" s="128">
        <v>3</v>
      </c>
      <c r="EU12" s="128">
        <v>3</v>
      </c>
      <c r="EV12" s="208">
        <v>8.6999999999999993</v>
      </c>
      <c r="EW12" s="168">
        <v>9</v>
      </c>
      <c r="EX12" s="169"/>
      <c r="EY12" s="66">
        <f t="shared" si="45"/>
        <v>8.9</v>
      </c>
      <c r="EZ12" s="67">
        <f t="shared" si="46"/>
        <v>8.9</v>
      </c>
      <c r="FA12" s="67" t="str">
        <f t="shared" si="47"/>
        <v>8.9</v>
      </c>
      <c r="FB12" s="51" t="str">
        <f t="shared" si="48"/>
        <v>A</v>
      </c>
      <c r="FC12" s="60">
        <f t="shared" si="49"/>
        <v>4</v>
      </c>
      <c r="FD12" s="53" t="str">
        <f t="shared" si="50"/>
        <v>4.0</v>
      </c>
      <c r="FE12" s="63">
        <v>2</v>
      </c>
      <c r="FF12" s="199">
        <v>2</v>
      </c>
      <c r="FG12" s="105">
        <v>8</v>
      </c>
      <c r="FH12" s="103">
        <v>6</v>
      </c>
      <c r="FI12" s="104"/>
      <c r="FJ12" s="66">
        <f t="shared" si="51"/>
        <v>6.8</v>
      </c>
      <c r="FK12" s="67">
        <f t="shared" si="52"/>
        <v>6.8</v>
      </c>
      <c r="FL12" s="67" t="str">
        <f t="shared" si="53"/>
        <v>6.8</v>
      </c>
      <c r="FM12" s="51" t="str">
        <f t="shared" si="54"/>
        <v>C+</v>
      </c>
      <c r="FN12" s="60">
        <f t="shared" si="55"/>
        <v>2.5</v>
      </c>
      <c r="FO12" s="53" t="str">
        <f t="shared" si="56"/>
        <v>2.5</v>
      </c>
      <c r="FP12" s="63">
        <v>2</v>
      </c>
      <c r="FQ12" s="199">
        <v>2</v>
      </c>
      <c r="FR12" s="105">
        <v>7.6</v>
      </c>
      <c r="FS12" s="103">
        <v>6</v>
      </c>
      <c r="FT12" s="104"/>
      <c r="FU12" s="66"/>
      <c r="FV12" s="67">
        <f t="shared" si="57"/>
        <v>6.6</v>
      </c>
      <c r="FW12" s="67" t="str">
        <f t="shared" si="58"/>
        <v>6.6</v>
      </c>
      <c r="FX12" s="51" t="str">
        <f t="shared" si="59"/>
        <v>C+</v>
      </c>
      <c r="FY12" s="60">
        <f t="shared" si="60"/>
        <v>2.5</v>
      </c>
      <c r="FZ12" s="53" t="str">
        <f t="shared" si="61"/>
        <v>2.5</v>
      </c>
      <c r="GA12" s="63">
        <v>2</v>
      </c>
      <c r="GB12" s="199">
        <v>2</v>
      </c>
      <c r="GC12" s="105">
        <v>6.1</v>
      </c>
      <c r="GD12" s="103">
        <v>6</v>
      </c>
      <c r="GE12" s="104"/>
      <c r="GF12" s="105"/>
      <c r="GG12" s="67">
        <f t="shared" si="180"/>
        <v>6</v>
      </c>
      <c r="GH12" s="67" t="str">
        <f t="shared" si="181"/>
        <v>6.0</v>
      </c>
      <c r="GI12" s="51" t="str">
        <f t="shared" si="182"/>
        <v>C</v>
      </c>
      <c r="GJ12" s="60">
        <f t="shared" si="183"/>
        <v>2</v>
      </c>
      <c r="GK12" s="53" t="str">
        <f t="shared" si="184"/>
        <v>2.0</v>
      </c>
      <c r="GL12" s="63">
        <v>3</v>
      </c>
      <c r="GM12" s="199">
        <v>3</v>
      </c>
      <c r="GN12" s="203">
        <f t="shared" si="185"/>
        <v>18</v>
      </c>
      <c r="GO12" s="153">
        <f t="shared" si="186"/>
        <v>6.3777777777777773</v>
      </c>
      <c r="GP12" s="155">
        <f t="shared" si="187"/>
        <v>2.3333333333333335</v>
      </c>
      <c r="GQ12" s="154" t="str">
        <f t="shared" si="62"/>
        <v>2.33</v>
      </c>
      <c r="GR12" s="5" t="str">
        <f t="shared" si="63"/>
        <v>Lên lớp</v>
      </c>
      <c r="GS12" s="5"/>
      <c r="GT12" s="204">
        <f t="shared" si="188"/>
        <v>18</v>
      </c>
      <c r="GU12" s="205">
        <f t="shared" si="64"/>
        <v>6.3777777777777773</v>
      </c>
      <c r="GV12" s="206">
        <f t="shared" si="189"/>
        <v>2.3333333333333335</v>
      </c>
      <c r="GW12" s="207">
        <f t="shared" si="190"/>
        <v>35</v>
      </c>
      <c r="GX12" s="203">
        <f t="shared" si="191"/>
        <v>35</v>
      </c>
      <c r="GY12" s="154">
        <f t="shared" si="192"/>
        <v>6.6228571428571428</v>
      </c>
      <c r="GZ12" s="155">
        <f t="shared" si="193"/>
        <v>2.5142857142857142</v>
      </c>
      <c r="HA12" s="154" t="str">
        <f t="shared" si="65"/>
        <v>2.51</v>
      </c>
      <c r="HB12" s="5" t="str">
        <f t="shared" si="66"/>
        <v>Lên lớp</v>
      </c>
      <c r="HC12" s="105">
        <v>6</v>
      </c>
      <c r="HD12" s="103">
        <v>5</v>
      </c>
      <c r="HE12" s="104"/>
      <c r="HF12" s="105"/>
      <c r="HG12" s="67">
        <f t="shared" si="194"/>
        <v>5.4</v>
      </c>
      <c r="HH12" s="67" t="str">
        <f t="shared" si="195"/>
        <v>5.4</v>
      </c>
      <c r="HI12" s="51" t="str">
        <f t="shared" si="196"/>
        <v>D+</v>
      </c>
      <c r="HJ12" s="60">
        <f t="shared" si="197"/>
        <v>1.5</v>
      </c>
      <c r="HK12" s="53" t="str">
        <f t="shared" si="198"/>
        <v>1.5</v>
      </c>
      <c r="HL12" s="63">
        <v>3</v>
      </c>
      <c r="HM12" s="199">
        <v>3</v>
      </c>
      <c r="HN12" s="202">
        <v>5.3</v>
      </c>
      <c r="HO12" s="57">
        <v>4</v>
      </c>
      <c r="HP12" s="58"/>
      <c r="HQ12" s="66">
        <f t="shared" si="67"/>
        <v>4.5</v>
      </c>
      <c r="HR12" s="110">
        <f t="shared" si="68"/>
        <v>4.5</v>
      </c>
      <c r="HS12" s="67" t="str">
        <f t="shared" si="69"/>
        <v>4.5</v>
      </c>
      <c r="HT12" s="111" t="str">
        <f t="shared" si="70"/>
        <v>D</v>
      </c>
      <c r="HU12" s="112">
        <f t="shared" si="71"/>
        <v>1</v>
      </c>
      <c r="HV12" s="113" t="str">
        <f t="shared" si="72"/>
        <v>1.0</v>
      </c>
      <c r="HW12" s="63">
        <v>1</v>
      </c>
      <c r="HX12" s="199">
        <v>1</v>
      </c>
      <c r="HY12" s="66">
        <f t="shared" si="240"/>
        <v>1.4</v>
      </c>
      <c r="HZ12" s="163">
        <f t="shared" si="240"/>
        <v>5.0999999999999996</v>
      </c>
      <c r="IA12" s="53" t="str">
        <f t="shared" si="74"/>
        <v>5.1</v>
      </c>
      <c r="IB12" s="51" t="str">
        <f t="shared" si="75"/>
        <v>D+</v>
      </c>
      <c r="IC12" s="60">
        <f t="shared" si="76"/>
        <v>1.5</v>
      </c>
      <c r="ID12" s="53" t="str">
        <f t="shared" si="77"/>
        <v>1.5</v>
      </c>
      <c r="IE12" s="212">
        <v>4</v>
      </c>
      <c r="IF12" s="213">
        <v>4</v>
      </c>
      <c r="IG12" s="202">
        <v>7.3</v>
      </c>
      <c r="IH12" s="57">
        <v>4</v>
      </c>
      <c r="II12" s="58"/>
      <c r="IJ12" s="66">
        <f t="shared" si="199"/>
        <v>5.3</v>
      </c>
      <c r="IK12" s="67">
        <f t="shared" si="200"/>
        <v>5.3</v>
      </c>
      <c r="IL12" s="67" t="str">
        <f t="shared" si="201"/>
        <v>5.3</v>
      </c>
      <c r="IM12" s="51" t="str">
        <f t="shared" si="202"/>
        <v>D+</v>
      </c>
      <c r="IN12" s="60">
        <f t="shared" si="203"/>
        <v>1.5</v>
      </c>
      <c r="IO12" s="53" t="str">
        <f t="shared" si="204"/>
        <v>1.5</v>
      </c>
      <c r="IP12" s="63">
        <v>2</v>
      </c>
      <c r="IQ12" s="199">
        <v>2</v>
      </c>
      <c r="IR12" s="202">
        <v>7.5</v>
      </c>
      <c r="IS12" s="57">
        <v>4</v>
      </c>
      <c r="IT12" s="58"/>
      <c r="IU12" s="66">
        <f t="shared" si="78"/>
        <v>5.4</v>
      </c>
      <c r="IV12" s="67">
        <f t="shared" si="79"/>
        <v>5.4</v>
      </c>
      <c r="IW12" s="67" t="str">
        <f t="shared" si="80"/>
        <v>5.4</v>
      </c>
      <c r="IX12" s="51" t="str">
        <f t="shared" si="81"/>
        <v>D+</v>
      </c>
      <c r="IY12" s="60">
        <f t="shared" si="82"/>
        <v>1.5</v>
      </c>
      <c r="IZ12" s="53" t="str">
        <f t="shared" si="83"/>
        <v>1.5</v>
      </c>
      <c r="JA12" s="63">
        <v>3</v>
      </c>
      <c r="JB12" s="199">
        <v>3</v>
      </c>
      <c r="JC12" s="245">
        <v>6.4</v>
      </c>
      <c r="JD12" s="122">
        <v>2</v>
      </c>
      <c r="JE12" s="123">
        <v>6</v>
      </c>
      <c r="JF12" s="166">
        <f t="shared" si="84"/>
        <v>3.8</v>
      </c>
      <c r="JG12" s="67">
        <f t="shared" si="85"/>
        <v>6.2</v>
      </c>
      <c r="JH12" s="50" t="str">
        <f t="shared" si="86"/>
        <v>6.2</v>
      </c>
      <c r="JI12" s="51" t="str">
        <f t="shared" si="87"/>
        <v>C</v>
      </c>
      <c r="JJ12" s="60">
        <f t="shared" si="88"/>
        <v>2</v>
      </c>
      <c r="JK12" s="53" t="str">
        <f t="shared" si="89"/>
        <v>2.0</v>
      </c>
      <c r="JL12" s="61">
        <v>2</v>
      </c>
      <c r="JM12" s="62">
        <v>2</v>
      </c>
      <c r="JN12" s="65">
        <v>7.6</v>
      </c>
      <c r="JO12" s="57">
        <v>5</v>
      </c>
      <c r="JP12" s="58"/>
      <c r="JQ12" s="66">
        <f t="shared" si="90"/>
        <v>6</v>
      </c>
      <c r="JR12" s="67">
        <f t="shared" si="91"/>
        <v>6</v>
      </c>
      <c r="JS12" s="50" t="str">
        <f t="shared" si="92"/>
        <v>6.0</v>
      </c>
      <c r="JT12" s="51" t="str">
        <f t="shared" si="93"/>
        <v>C</v>
      </c>
      <c r="JU12" s="60">
        <f t="shared" si="94"/>
        <v>2</v>
      </c>
      <c r="JV12" s="53" t="str">
        <f t="shared" si="95"/>
        <v>2.0</v>
      </c>
      <c r="JW12" s="61">
        <v>1</v>
      </c>
      <c r="JX12" s="62">
        <v>1</v>
      </c>
      <c r="JY12" s="65">
        <v>6.7</v>
      </c>
      <c r="JZ12" s="57">
        <v>6</v>
      </c>
      <c r="KA12" s="58"/>
      <c r="KB12" s="66">
        <f t="shared" si="96"/>
        <v>6.3</v>
      </c>
      <c r="KC12" s="67">
        <f t="shared" si="97"/>
        <v>6.3</v>
      </c>
      <c r="KD12" s="50" t="str">
        <f t="shared" si="98"/>
        <v>6.3</v>
      </c>
      <c r="KE12" s="51" t="str">
        <f t="shared" si="99"/>
        <v>C</v>
      </c>
      <c r="KF12" s="60">
        <f t="shared" si="100"/>
        <v>2</v>
      </c>
      <c r="KG12" s="53" t="str">
        <f t="shared" si="101"/>
        <v>2.0</v>
      </c>
      <c r="KH12" s="61">
        <v>2</v>
      </c>
      <c r="KI12" s="62">
        <v>2</v>
      </c>
      <c r="KJ12" s="202">
        <v>8</v>
      </c>
      <c r="KK12" s="133">
        <v>6.5</v>
      </c>
      <c r="KL12" s="58"/>
      <c r="KM12" s="66">
        <f t="shared" si="205"/>
        <v>7.1</v>
      </c>
      <c r="KN12" s="67">
        <f t="shared" si="206"/>
        <v>7.1</v>
      </c>
      <c r="KO12" s="67" t="str">
        <f t="shared" si="207"/>
        <v>7.1</v>
      </c>
      <c r="KP12" s="51" t="str">
        <f t="shared" si="208"/>
        <v>B</v>
      </c>
      <c r="KQ12" s="60">
        <f t="shared" si="209"/>
        <v>3</v>
      </c>
      <c r="KR12" s="53" t="str">
        <f t="shared" si="210"/>
        <v>3.0</v>
      </c>
      <c r="KS12" s="63">
        <v>1</v>
      </c>
      <c r="KT12" s="199">
        <v>1</v>
      </c>
      <c r="KU12" s="202">
        <v>9</v>
      </c>
      <c r="KV12" s="133">
        <v>6.5</v>
      </c>
      <c r="KW12" s="58"/>
      <c r="KX12" s="66">
        <f t="shared" si="211"/>
        <v>7.5</v>
      </c>
      <c r="KY12" s="67">
        <f t="shared" si="212"/>
        <v>7.5</v>
      </c>
      <c r="KZ12" s="67" t="str">
        <f t="shared" si="213"/>
        <v>7.5</v>
      </c>
      <c r="LA12" s="51" t="str">
        <f t="shared" si="214"/>
        <v>B</v>
      </c>
      <c r="LB12" s="60">
        <f t="shared" si="215"/>
        <v>3</v>
      </c>
      <c r="LC12" s="53" t="str">
        <f t="shared" si="216"/>
        <v>3.0</v>
      </c>
      <c r="LD12" s="63">
        <v>1</v>
      </c>
      <c r="LE12" s="199">
        <v>1</v>
      </c>
      <c r="LF12" s="202">
        <v>8</v>
      </c>
      <c r="LG12" s="133">
        <v>6.3</v>
      </c>
      <c r="LH12" s="58"/>
      <c r="LI12" s="66">
        <f t="shared" si="217"/>
        <v>7</v>
      </c>
      <c r="LJ12" s="67">
        <f t="shared" si="218"/>
        <v>7</v>
      </c>
      <c r="LK12" s="67" t="str">
        <f t="shared" si="219"/>
        <v>7.0</v>
      </c>
      <c r="LL12" s="51" t="str">
        <f t="shared" si="220"/>
        <v>B</v>
      </c>
      <c r="LM12" s="60">
        <f t="shared" si="221"/>
        <v>3</v>
      </c>
      <c r="LN12" s="53" t="str">
        <f t="shared" si="222"/>
        <v>3.0</v>
      </c>
      <c r="LO12" s="63">
        <v>2</v>
      </c>
      <c r="LP12" s="199">
        <v>2</v>
      </c>
      <c r="LQ12" s="202">
        <v>8</v>
      </c>
      <c r="LR12" s="133">
        <v>5.7</v>
      </c>
      <c r="LS12" s="58"/>
      <c r="LT12" s="66">
        <f t="shared" si="223"/>
        <v>6.6</v>
      </c>
      <c r="LU12" s="67">
        <f t="shared" si="224"/>
        <v>6.6</v>
      </c>
      <c r="LV12" s="67" t="str">
        <f t="shared" si="225"/>
        <v>6.6</v>
      </c>
      <c r="LW12" s="51" t="str">
        <f t="shared" si="226"/>
        <v>C+</v>
      </c>
      <c r="LX12" s="60">
        <f t="shared" si="227"/>
        <v>2.5</v>
      </c>
      <c r="LY12" s="53" t="str">
        <f t="shared" si="228"/>
        <v>2.5</v>
      </c>
      <c r="LZ12" s="63">
        <v>1</v>
      </c>
      <c r="MA12" s="199">
        <v>1</v>
      </c>
      <c r="MB12" s="66">
        <f t="shared" si="229"/>
        <v>7</v>
      </c>
      <c r="MC12" s="163">
        <f t="shared" si="230"/>
        <v>7</v>
      </c>
      <c r="MD12" s="53" t="str">
        <f t="shared" si="231"/>
        <v>7.0</v>
      </c>
      <c r="ME12" s="51" t="str">
        <f t="shared" si="232"/>
        <v>B</v>
      </c>
      <c r="MF12" s="60">
        <f t="shared" si="233"/>
        <v>3</v>
      </c>
      <c r="MG12" s="53" t="str">
        <f t="shared" si="234"/>
        <v>3.0</v>
      </c>
      <c r="MH12" s="212">
        <v>5</v>
      </c>
      <c r="MI12" s="213">
        <v>5</v>
      </c>
      <c r="MJ12" s="203">
        <f t="shared" si="235"/>
        <v>19</v>
      </c>
      <c r="MK12" s="153">
        <f t="shared" si="236"/>
        <v>5.9842105263157892</v>
      </c>
      <c r="ML12" s="155">
        <f t="shared" si="237"/>
        <v>1.9736842105263157</v>
      </c>
      <c r="MM12" s="154" t="str">
        <f t="shared" si="238"/>
        <v>1.97</v>
      </c>
      <c r="MN12" s="5" t="str">
        <f t="shared" si="239"/>
        <v>Lên lớp</v>
      </c>
    </row>
    <row r="13" spans="1:352" s="8" customFormat="1" ht="18">
      <c r="A13" s="5">
        <v>12</v>
      </c>
      <c r="B13" s="9" t="s">
        <v>11</v>
      </c>
      <c r="C13" s="10" t="s">
        <v>306</v>
      </c>
      <c r="D13" s="11" t="s">
        <v>307</v>
      </c>
      <c r="E13" s="12" t="s">
        <v>308</v>
      </c>
      <c r="G13" s="47" t="s">
        <v>541</v>
      </c>
      <c r="H13" s="132" t="s">
        <v>410</v>
      </c>
      <c r="I13" s="140" t="s">
        <v>576</v>
      </c>
      <c r="J13" s="48" t="s">
        <v>501</v>
      </c>
      <c r="K13" s="98">
        <v>6.7</v>
      </c>
      <c r="L13" s="67" t="str">
        <f t="shared" si="133"/>
        <v>6.7</v>
      </c>
      <c r="M13" s="51" t="str">
        <f t="shared" si="134"/>
        <v>C+</v>
      </c>
      <c r="N13" s="52">
        <f t="shared" si="135"/>
        <v>2.5</v>
      </c>
      <c r="O13" s="53" t="str">
        <f t="shared" si="136"/>
        <v>2.5</v>
      </c>
      <c r="P13" s="63">
        <v>2</v>
      </c>
      <c r="Q13" s="49">
        <v>6</v>
      </c>
      <c r="R13" s="67" t="str">
        <f t="shared" si="137"/>
        <v>6.0</v>
      </c>
      <c r="S13" s="51" t="str">
        <f t="shared" si="138"/>
        <v>C</v>
      </c>
      <c r="T13" s="52">
        <f t="shared" si="139"/>
        <v>2</v>
      </c>
      <c r="U13" s="53" t="str">
        <f t="shared" si="140"/>
        <v>2.0</v>
      </c>
      <c r="V13" s="63">
        <v>3</v>
      </c>
      <c r="W13" s="147">
        <v>8.1999999999999993</v>
      </c>
      <c r="X13" s="124">
        <v>0</v>
      </c>
      <c r="Y13" s="125">
        <v>7</v>
      </c>
      <c r="Z13" s="66">
        <f t="shared" si="4"/>
        <v>3.3</v>
      </c>
      <c r="AA13" s="67">
        <f t="shared" si="5"/>
        <v>7.5</v>
      </c>
      <c r="AB13" s="67" t="str">
        <f t="shared" si="141"/>
        <v>7.5</v>
      </c>
      <c r="AC13" s="51" t="str">
        <f t="shared" si="6"/>
        <v>B</v>
      </c>
      <c r="AD13" s="60">
        <f t="shared" si="142"/>
        <v>3</v>
      </c>
      <c r="AE13" s="53" t="str">
        <f t="shared" si="143"/>
        <v>3.0</v>
      </c>
      <c r="AF13" s="63">
        <v>4</v>
      </c>
      <c r="AG13" s="199">
        <v>4</v>
      </c>
      <c r="AH13" s="105">
        <v>8</v>
      </c>
      <c r="AI13" s="103">
        <v>6</v>
      </c>
      <c r="AJ13" s="104"/>
      <c r="AK13" s="66">
        <f t="shared" si="8"/>
        <v>6.8</v>
      </c>
      <c r="AL13" s="67">
        <f t="shared" si="9"/>
        <v>6.8</v>
      </c>
      <c r="AM13" s="67" t="str">
        <f t="shared" si="144"/>
        <v>6.8</v>
      </c>
      <c r="AN13" s="51" t="str">
        <f t="shared" si="145"/>
        <v>C+</v>
      </c>
      <c r="AO13" s="60">
        <f t="shared" si="146"/>
        <v>2.5</v>
      </c>
      <c r="AP13" s="53" t="str">
        <f t="shared" si="147"/>
        <v>2.5</v>
      </c>
      <c r="AQ13" s="63">
        <v>2</v>
      </c>
      <c r="AR13" s="199">
        <v>2</v>
      </c>
      <c r="AS13" s="105">
        <v>5.9</v>
      </c>
      <c r="AT13" s="103">
        <v>5</v>
      </c>
      <c r="AU13" s="104"/>
      <c r="AV13" s="66">
        <f t="shared" si="148"/>
        <v>5.4</v>
      </c>
      <c r="AW13" s="67">
        <f t="shared" si="149"/>
        <v>5.4</v>
      </c>
      <c r="AX13" s="67" t="str">
        <f t="shared" si="150"/>
        <v>5.4</v>
      </c>
      <c r="AY13" s="51" t="str">
        <f t="shared" si="151"/>
        <v>D+</v>
      </c>
      <c r="AZ13" s="60">
        <f t="shared" si="152"/>
        <v>1.5</v>
      </c>
      <c r="BA13" s="53" t="str">
        <f t="shared" si="153"/>
        <v>1.5</v>
      </c>
      <c r="BB13" s="63">
        <v>3</v>
      </c>
      <c r="BC13" s="199">
        <v>3</v>
      </c>
      <c r="BD13" s="105">
        <v>6.8</v>
      </c>
      <c r="BE13" s="103">
        <v>6</v>
      </c>
      <c r="BF13" s="104"/>
      <c r="BG13" s="66">
        <f t="shared" si="154"/>
        <v>6.3</v>
      </c>
      <c r="BH13" s="67">
        <f t="shared" si="155"/>
        <v>6.3</v>
      </c>
      <c r="BI13" s="67" t="str">
        <f t="shared" si="156"/>
        <v>6.3</v>
      </c>
      <c r="BJ13" s="51" t="str">
        <f t="shared" si="157"/>
        <v>C</v>
      </c>
      <c r="BK13" s="60">
        <f t="shared" si="158"/>
        <v>2</v>
      </c>
      <c r="BL13" s="53" t="str">
        <f t="shared" si="159"/>
        <v>2.0</v>
      </c>
      <c r="BM13" s="63">
        <v>3</v>
      </c>
      <c r="BN13" s="199">
        <v>3</v>
      </c>
      <c r="BO13" s="105">
        <v>7.2</v>
      </c>
      <c r="BP13" s="103">
        <v>5</v>
      </c>
      <c r="BQ13" s="104"/>
      <c r="BR13" s="66">
        <f t="shared" si="12"/>
        <v>5.9</v>
      </c>
      <c r="BS13" s="67">
        <f t="shared" si="13"/>
        <v>5.9</v>
      </c>
      <c r="BT13" s="67" t="str">
        <f t="shared" si="160"/>
        <v>5.9</v>
      </c>
      <c r="BU13" s="51" t="str">
        <f t="shared" si="14"/>
        <v>C</v>
      </c>
      <c r="BV13" s="68">
        <f t="shared" si="15"/>
        <v>2</v>
      </c>
      <c r="BW13" s="53" t="str">
        <f t="shared" si="161"/>
        <v>2.0</v>
      </c>
      <c r="BX13" s="63">
        <v>2</v>
      </c>
      <c r="BY13" s="199">
        <v>2</v>
      </c>
      <c r="BZ13" s="105">
        <v>6.5</v>
      </c>
      <c r="CA13" s="103">
        <v>8</v>
      </c>
      <c r="CB13" s="104"/>
      <c r="CC13" s="105"/>
      <c r="CD13" s="67">
        <f t="shared" si="162"/>
        <v>7.4</v>
      </c>
      <c r="CE13" s="67" t="str">
        <f t="shared" si="163"/>
        <v>7.4</v>
      </c>
      <c r="CF13" s="51" t="str">
        <f t="shared" si="164"/>
        <v>B</v>
      </c>
      <c r="CG13" s="60">
        <f t="shared" si="165"/>
        <v>3</v>
      </c>
      <c r="CH13" s="53" t="str">
        <f t="shared" si="166"/>
        <v>3.0</v>
      </c>
      <c r="CI13" s="63">
        <v>3</v>
      </c>
      <c r="CJ13" s="199">
        <v>3</v>
      </c>
      <c r="CK13" s="200">
        <f t="shared" si="167"/>
        <v>17</v>
      </c>
      <c r="CL13" s="72">
        <f t="shared" si="16"/>
        <v>6.6294117647058828</v>
      </c>
      <c r="CM13" s="93" t="str">
        <f t="shared" si="168"/>
        <v>6.63</v>
      </c>
      <c r="CN13" s="72">
        <f t="shared" si="17"/>
        <v>2.3823529411764706</v>
      </c>
      <c r="CO13" s="93" t="str">
        <f t="shared" si="169"/>
        <v>2.38</v>
      </c>
      <c r="CP13" s="258" t="str">
        <f t="shared" si="170"/>
        <v>Lên lớp</v>
      </c>
      <c r="CQ13" s="258">
        <f t="shared" si="18"/>
        <v>17</v>
      </c>
      <c r="CR13" s="72">
        <f t="shared" si="19"/>
        <v>6.6294117647058828</v>
      </c>
      <c r="CS13" s="258" t="str">
        <f t="shared" si="171"/>
        <v>6.63</v>
      </c>
      <c r="CT13" s="72">
        <f t="shared" si="20"/>
        <v>2.3823529411764706</v>
      </c>
      <c r="CU13" s="258" t="str">
        <f t="shared" si="172"/>
        <v>2.38</v>
      </c>
      <c r="CV13" s="258" t="str">
        <f t="shared" si="173"/>
        <v>Lên lớp</v>
      </c>
      <c r="CW13" s="166">
        <v>6.6</v>
      </c>
      <c r="CX13" s="145">
        <v>2</v>
      </c>
      <c r="CY13" s="145">
        <v>6</v>
      </c>
      <c r="CZ13" s="66">
        <f t="shared" si="22"/>
        <v>3.8</v>
      </c>
      <c r="DA13" s="67">
        <f t="shared" si="23"/>
        <v>6.2</v>
      </c>
      <c r="DB13" s="60" t="str">
        <f t="shared" si="24"/>
        <v>6.2</v>
      </c>
      <c r="DC13" s="51" t="str">
        <f t="shared" si="25"/>
        <v>C</v>
      </c>
      <c r="DD13" s="60">
        <f t="shared" si="26"/>
        <v>2</v>
      </c>
      <c r="DE13" s="60" t="str">
        <f t="shared" si="27"/>
        <v>2.0</v>
      </c>
      <c r="DF13" s="63"/>
      <c r="DG13" s="201"/>
      <c r="DH13" s="105">
        <v>7</v>
      </c>
      <c r="DI13" s="126">
        <v>3</v>
      </c>
      <c r="DJ13" s="126"/>
      <c r="DK13" s="66">
        <f t="shared" si="28"/>
        <v>4.5999999999999996</v>
      </c>
      <c r="DL13" s="67">
        <f t="shared" si="29"/>
        <v>4.5999999999999996</v>
      </c>
      <c r="DM13" s="60" t="str">
        <f t="shared" si="30"/>
        <v>4.6</v>
      </c>
      <c r="DN13" s="51" t="str">
        <f t="shared" si="31"/>
        <v>D</v>
      </c>
      <c r="DO13" s="60">
        <f t="shared" si="32"/>
        <v>1</v>
      </c>
      <c r="DP13" s="60" t="str">
        <f t="shared" si="33"/>
        <v>1.0</v>
      </c>
      <c r="DQ13" s="63"/>
      <c r="DR13" s="201"/>
      <c r="DS13" s="67">
        <f t="shared" si="34"/>
        <v>5.4</v>
      </c>
      <c r="DT13" s="60" t="str">
        <f t="shared" si="35"/>
        <v>5.4</v>
      </c>
      <c r="DU13" s="51" t="str">
        <f t="shared" si="36"/>
        <v>D+</v>
      </c>
      <c r="DV13" s="60">
        <f t="shared" si="37"/>
        <v>1.5</v>
      </c>
      <c r="DW13" s="60" t="str">
        <f t="shared" si="38"/>
        <v>1.5</v>
      </c>
      <c r="DX13" s="63">
        <v>3</v>
      </c>
      <c r="DY13" s="201">
        <v>3</v>
      </c>
      <c r="DZ13" s="202">
        <v>5</v>
      </c>
      <c r="EA13" s="57">
        <v>5</v>
      </c>
      <c r="EB13" s="58"/>
      <c r="EC13" s="66">
        <f t="shared" si="39"/>
        <v>5</v>
      </c>
      <c r="ED13" s="67">
        <f t="shared" si="40"/>
        <v>5</v>
      </c>
      <c r="EE13" s="67" t="str">
        <f t="shared" si="41"/>
        <v>5.0</v>
      </c>
      <c r="EF13" s="51" t="str">
        <f t="shared" si="42"/>
        <v>D+</v>
      </c>
      <c r="EG13" s="68">
        <f t="shared" si="43"/>
        <v>1.5</v>
      </c>
      <c r="EH13" s="53" t="str">
        <f t="shared" si="44"/>
        <v>1.5</v>
      </c>
      <c r="EI13" s="63">
        <v>3</v>
      </c>
      <c r="EJ13" s="199">
        <v>3</v>
      </c>
      <c r="EK13" s="202">
        <v>6</v>
      </c>
      <c r="EL13" s="57">
        <v>3</v>
      </c>
      <c r="EM13" s="58"/>
      <c r="EN13" s="66">
        <f t="shared" si="174"/>
        <v>4.2</v>
      </c>
      <c r="EO13" s="67">
        <f t="shared" si="175"/>
        <v>4.2</v>
      </c>
      <c r="EP13" s="67" t="str">
        <f t="shared" si="176"/>
        <v>4.2</v>
      </c>
      <c r="EQ13" s="51" t="str">
        <f t="shared" si="177"/>
        <v>D</v>
      </c>
      <c r="ER13" s="60">
        <f t="shared" si="178"/>
        <v>1</v>
      </c>
      <c r="ES13" s="53" t="str">
        <f t="shared" si="179"/>
        <v>1.0</v>
      </c>
      <c r="ET13" s="63">
        <v>3</v>
      </c>
      <c r="EU13" s="199">
        <v>3</v>
      </c>
      <c r="EV13" s="208">
        <v>6</v>
      </c>
      <c r="EW13" s="168">
        <v>4</v>
      </c>
      <c r="EX13" s="169"/>
      <c r="EY13" s="66">
        <f t="shared" si="45"/>
        <v>4.8</v>
      </c>
      <c r="EZ13" s="67">
        <f t="shared" si="46"/>
        <v>4.8</v>
      </c>
      <c r="FA13" s="67" t="str">
        <f t="shared" si="47"/>
        <v>4.8</v>
      </c>
      <c r="FB13" s="51" t="str">
        <f t="shared" si="48"/>
        <v>D</v>
      </c>
      <c r="FC13" s="60">
        <f t="shared" si="49"/>
        <v>1</v>
      </c>
      <c r="FD13" s="53" t="str">
        <f t="shared" si="50"/>
        <v>1.0</v>
      </c>
      <c r="FE13" s="63">
        <v>2</v>
      </c>
      <c r="FF13" s="199">
        <v>2</v>
      </c>
      <c r="FG13" s="105">
        <v>7.7</v>
      </c>
      <c r="FH13" s="103">
        <v>7</v>
      </c>
      <c r="FI13" s="104"/>
      <c r="FJ13" s="66">
        <f t="shared" si="51"/>
        <v>7.3</v>
      </c>
      <c r="FK13" s="67">
        <f t="shared" si="52"/>
        <v>7.3</v>
      </c>
      <c r="FL13" s="67" t="str">
        <f t="shared" si="53"/>
        <v>7.3</v>
      </c>
      <c r="FM13" s="51" t="str">
        <f t="shared" si="54"/>
        <v>B</v>
      </c>
      <c r="FN13" s="60">
        <f t="shared" si="55"/>
        <v>3</v>
      </c>
      <c r="FO13" s="53" t="str">
        <f t="shared" si="56"/>
        <v>3.0</v>
      </c>
      <c r="FP13" s="63">
        <v>2</v>
      </c>
      <c r="FQ13" s="199">
        <v>2</v>
      </c>
      <c r="FR13" s="146">
        <v>0</v>
      </c>
      <c r="FS13" s="70"/>
      <c r="FT13" s="121"/>
      <c r="FU13" s="146"/>
      <c r="FV13" s="67">
        <f t="shared" si="57"/>
        <v>0</v>
      </c>
      <c r="FW13" s="67" t="str">
        <f t="shared" si="58"/>
        <v>0.0</v>
      </c>
      <c r="FX13" s="51" t="str">
        <f t="shared" si="59"/>
        <v>F</v>
      </c>
      <c r="FY13" s="60">
        <f t="shared" si="60"/>
        <v>0</v>
      </c>
      <c r="FZ13" s="53" t="str">
        <f t="shared" si="61"/>
        <v>0.0</v>
      </c>
      <c r="GA13" s="63">
        <v>2</v>
      </c>
      <c r="GB13" s="199"/>
      <c r="GC13" s="146">
        <v>5.0999999999999996</v>
      </c>
      <c r="GD13" s="70">
        <v>0</v>
      </c>
      <c r="GE13" s="121">
        <v>1</v>
      </c>
      <c r="GF13" s="146"/>
      <c r="GG13" s="67">
        <f t="shared" si="180"/>
        <v>2.6</v>
      </c>
      <c r="GH13" s="67" t="str">
        <f t="shared" si="181"/>
        <v>2.6</v>
      </c>
      <c r="GI13" s="51" t="str">
        <f t="shared" si="182"/>
        <v>F</v>
      </c>
      <c r="GJ13" s="60">
        <f t="shared" si="183"/>
        <v>0</v>
      </c>
      <c r="GK13" s="53" t="str">
        <f t="shared" si="184"/>
        <v>0.0</v>
      </c>
      <c r="GL13" s="63">
        <v>3</v>
      </c>
      <c r="GM13" s="199"/>
      <c r="GN13" s="203">
        <f t="shared" si="185"/>
        <v>18</v>
      </c>
      <c r="GO13" s="153">
        <f t="shared" si="186"/>
        <v>4.2111111111111112</v>
      </c>
      <c r="GP13" s="155">
        <f t="shared" si="187"/>
        <v>1.1111111111111112</v>
      </c>
      <c r="GQ13" s="154" t="str">
        <f t="shared" si="62"/>
        <v>1.11</v>
      </c>
      <c r="GR13" s="5" t="str">
        <f t="shared" si="63"/>
        <v>Lên lớp</v>
      </c>
      <c r="GS13" s="5"/>
      <c r="GT13" s="204">
        <f t="shared" si="188"/>
        <v>13</v>
      </c>
      <c r="GU13" s="205">
        <f t="shared" si="64"/>
        <v>5.2307692307692308</v>
      </c>
      <c r="GV13" s="206">
        <f t="shared" si="189"/>
        <v>1.5384615384615385</v>
      </c>
      <c r="GW13" s="207">
        <f t="shared" si="190"/>
        <v>35</v>
      </c>
      <c r="GX13" s="203">
        <f t="shared" si="191"/>
        <v>30</v>
      </c>
      <c r="GY13" s="154">
        <f t="shared" si="192"/>
        <v>6.0233333333333325</v>
      </c>
      <c r="GZ13" s="155">
        <f t="shared" si="193"/>
        <v>2.0166666666666666</v>
      </c>
      <c r="HA13" s="154" t="str">
        <f t="shared" si="65"/>
        <v>2.02</v>
      </c>
      <c r="HB13" s="5" t="str">
        <f t="shared" si="66"/>
        <v>Lên lớp</v>
      </c>
      <c r="HC13" s="166">
        <v>5.3</v>
      </c>
      <c r="HD13" s="122">
        <v>2</v>
      </c>
      <c r="HE13" s="123">
        <v>5</v>
      </c>
      <c r="HF13" s="166"/>
      <c r="HG13" s="67">
        <f t="shared" si="194"/>
        <v>5.0999999999999996</v>
      </c>
      <c r="HH13" s="67" t="str">
        <f t="shared" si="195"/>
        <v>5.1</v>
      </c>
      <c r="HI13" s="51" t="str">
        <f t="shared" si="196"/>
        <v>D+</v>
      </c>
      <c r="HJ13" s="60">
        <f t="shared" si="197"/>
        <v>1.5</v>
      </c>
      <c r="HK13" s="53" t="str">
        <f t="shared" si="198"/>
        <v>1.5</v>
      </c>
      <c r="HL13" s="63">
        <v>3</v>
      </c>
      <c r="HM13" s="199">
        <v>3</v>
      </c>
      <c r="HN13" s="166">
        <v>5.3</v>
      </c>
      <c r="HO13" s="122">
        <v>1</v>
      </c>
      <c r="HP13" s="123">
        <v>5</v>
      </c>
      <c r="HQ13" s="166">
        <f t="shared" si="67"/>
        <v>2.7</v>
      </c>
      <c r="HR13" s="110">
        <f t="shared" si="68"/>
        <v>5.0999999999999996</v>
      </c>
      <c r="HS13" s="67" t="str">
        <f t="shared" si="69"/>
        <v>5.1</v>
      </c>
      <c r="HT13" s="111" t="str">
        <f t="shared" si="70"/>
        <v>D+</v>
      </c>
      <c r="HU13" s="112">
        <f t="shared" si="71"/>
        <v>1.5</v>
      </c>
      <c r="HV13" s="113" t="str">
        <f t="shared" si="72"/>
        <v>1.5</v>
      </c>
      <c r="HW13" s="63">
        <v>1</v>
      </c>
      <c r="HX13" s="199">
        <v>1</v>
      </c>
      <c r="HY13" s="66">
        <f t="shared" si="240"/>
        <v>0.8</v>
      </c>
      <c r="HZ13" s="163">
        <f t="shared" si="240"/>
        <v>5.0999999999999996</v>
      </c>
      <c r="IA13" s="53" t="str">
        <f t="shared" si="74"/>
        <v>5.1</v>
      </c>
      <c r="IB13" s="51" t="str">
        <f t="shared" si="75"/>
        <v>D+</v>
      </c>
      <c r="IC13" s="60">
        <f t="shared" si="76"/>
        <v>1.5</v>
      </c>
      <c r="ID13" s="53" t="str">
        <f t="shared" si="77"/>
        <v>1.5</v>
      </c>
      <c r="IE13" s="212">
        <v>4</v>
      </c>
      <c r="IF13" s="213">
        <v>4</v>
      </c>
      <c r="IG13" s="202">
        <v>7</v>
      </c>
      <c r="IH13" s="57">
        <v>4</v>
      </c>
      <c r="II13" s="58"/>
      <c r="IJ13" s="66">
        <f t="shared" si="199"/>
        <v>5.2</v>
      </c>
      <c r="IK13" s="67">
        <f t="shared" si="200"/>
        <v>5.2</v>
      </c>
      <c r="IL13" s="67" t="str">
        <f t="shared" si="201"/>
        <v>5.2</v>
      </c>
      <c r="IM13" s="51" t="str">
        <f t="shared" si="202"/>
        <v>D+</v>
      </c>
      <c r="IN13" s="60">
        <f t="shared" si="203"/>
        <v>1.5</v>
      </c>
      <c r="IO13" s="53" t="str">
        <f t="shared" si="204"/>
        <v>1.5</v>
      </c>
      <c r="IP13" s="63">
        <v>2</v>
      </c>
      <c r="IQ13" s="199">
        <v>2</v>
      </c>
      <c r="IR13" s="202">
        <v>7.5</v>
      </c>
      <c r="IS13" s="57">
        <v>5</v>
      </c>
      <c r="IT13" s="58"/>
      <c r="IU13" s="66">
        <f t="shared" si="78"/>
        <v>6</v>
      </c>
      <c r="IV13" s="67">
        <f t="shared" si="79"/>
        <v>6</v>
      </c>
      <c r="IW13" s="67" t="str">
        <f t="shared" si="80"/>
        <v>6.0</v>
      </c>
      <c r="IX13" s="51" t="str">
        <f t="shared" si="81"/>
        <v>C</v>
      </c>
      <c r="IY13" s="60">
        <f t="shared" si="82"/>
        <v>2</v>
      </c>
      <c r="IZ13" s="53" t="str">
        <f t="shared" si="83"/>
        <v>2.0</v>
      </c>
      <c r="JA13" s="63">
        <v>3</v>
      </c>
      <c r="JB13" s="199">
        <v>3</v>
      </c>
      <c r="JC13" s="65">
        <v>6</v>
      </c>
      <c r="JD13" s="57">
        <v>5</v>
      </c>
      <c r="JE13" s="58"/>
      <c r="JF13" s="66">
        <f t="shared" si="84"/>
        <v>5.4</v>
      </c>
      <c r="JG13" s="67">
        <f t="shared" si="85"/>
        <v>5.4</v>
      </c>
      <c r="JH13" s="50" t="str">
        <f t="shared" si="86"/>
        <v>5.4</v>
      </c>
      <c r="JI13" s="51" t="str">
        <f t="shared" si="87"/>
        <v>D+</v>
      </c>
      <c r="JJ13" s="60">
        <f t="shared" si="88"/>
        <v>1.5</v>
      </c>
      <c r="JK13" s="53" t="str">
        <f t="shared" si="89"/>
        <v>1.5</v>
      </c>
      <c r="JL13" s="61">
        <v>2</v>
      </c>
      <c r="JM13" s="62">
        <v>2</v>
      </c>
      <c r="JN13" s="251">
        <v>5</v>
      </c>
      <c r="JO13" s="124">
        <v>3</v>
      </c>
      <c r="JP13" s="125">
        <v>5</v>
      </c>
      <c r="JQ13" s="147">
        <f t="shared" si="90"/>
        <v>3.8</v>
      </c>
      <c r="JR13" s="67">
        <f t="shared" si="91"/>
        <v>5</v>
      </c>
      <c r="JS13" s="50" t="str">
        <f t="shared" si="92"/>
        <v>5.0</v>
      </c>
      <c r="JT13" s="51" t="str">
        <f t="shared" si="93"/>
        <v>D+</v>
      </c>
      <c r="JU13" s="60">
        <f t="shared" si="94"/>
        <v>1.5</v>
      </c>
      <c r="JV13" s="53" t="str">
        <f t="shared" si="95"/>
        <v>1.5</v>
      </c>
      <c r="JW13" s="61">
        <v>1</v>
      </c>
      <c r="JX13" s="62">
        <v>1</v>
      </c>
      <c r="JY13" s="65">
        <v>6.7</v>
      </c>
      <c r="JZ13" s="57">
        <v>6</v>
      </c>
      <c r="KA13" s="58"/>
      <c r="KB13" s="66">
        <f t="shared" si="96"/>
        <v>6.3</v>
      </c>
      <c r="KC13" s="67">
        <f t="shared" si="97"/>
        <v>6.3</v>
      </c>
      <c r="KD13" s="50" t="str">
        <f t="shared" si="98"/>
        <v>6.3</v>
      </c>
      <c r="KE13" s="51" t="str">
        <f t="shared" si="99"/>
        <v>C</v>
      </c>
      <c r="KF13" s="60">
        <f t="shared" si="100"/>
        <v>2</v>
      </c>
      <c r="KG13" s="53" t="str">
        <f t="shared" si="101"/>
        <v>2.0</v>
      </c>
      <c r="KH13" s="61">
        <v>2</v>
      </c>
      <c r="KI13" s="62">
        <v>2</v>
      </c>
      <c r="KJ13" s="202">
        <v>5</v>
      </c>
      <c r="KK13" s="133">
        <v>6.3</v>
      </c>
      <c r="KL13" s="58"/>
      <c r="KM13" s="66">
        <f t="shared" si="205"/>
        <v>5.8</v>
      </c>
      <c r="KN13" s="67">
        <f t="shared" si="206"/>
        <v>5.8</v>
      </c>
      <c r="KO13" s="67" t="str">
        <f t="shared" si="207"/>
        <v>5.8</v>
      </c>
      <c r="KP13" s="51" t="str">
        <f t="shared" si="208"/>
        <v>C</v>
      </c>
      <c r="KQ13" s="60">
        <f t="shared" si="209"/>
        <v>2</v>
      </c>
      <c r="KR13" s="53" t="str">
        <f t="shared" si="210"/>
        <v>2.0</v>
      </c>
      <c r="KS13" s="63">
        <v>1</v>
      </c>
      <c r="KT13" s="199">
        <v>1</v>
      </c>
      <c r="KU13" s="202">
        <v>8</v>
      </c>
      <c r="KV13" s="133">
        <v>7</v>
      </c>
      <c r="KW13" s="58"/>
      <c r="KX13" s="66">
        <f t="shared" si="211"/>
        <v>7.4</v>
      </c>
      <c r="KY13" s="67">
        <f t="shared" si="212"/>
        <v>7.4</v>
      </c>
      <c r="KZ13" s="67" t="str">
        <f t="shared" si="213"/>
        <v>7.4</v>
      </c>
      <c r="LA13" s="51" t="str">
        <f t="shared" si="214"/>
        <v>B</v>
      </c>
      <c r="LB13" s="60">
        <f t="shared" si="215"/>
        <v>3</v>
      </c>
      <c r="LC13" s="53" t="str">
        <f t="shared" si="216"/>
        <v>3.0</v>
      </c>
      <c r="LD13" s="63">
        <v>1</v>
      </c>
      <c r="LE13" s="199">
        <v>1</v>
      </c>
      <c r="LF13" s="202">
        <v>3</v>
      </c>
      <c r="LG13" s="133"/>
      <c r="LH13" s="58"/>
      <c r="LI13" s="66">
        <f t="shared" si="217"/>
        <v>1.2</v>
      </c>
      <c r="LJ13" s="67">
        <f t="shared" si="218"/>
        <v>1.2</v>
      </c>
      <c r="LK13" s="67" t="str">
        <f t="shared" si="219"/>
        <v>1.2</v>
      </c>
      <c r="LL13" s="51" t="str">
        <f t="shared" si="220"/>
        <v>F</v>
      </c>
      <c r="LM13" s="60">
        <f t="shared" si="221"/>
        <v>0</v>
      </c>
      <c r="LN13" s="53" t="str">
        <f t="shared" si="222"/>
        <v>0.0</v>
      </c>
      <c r="LO13" s="63">
        <v>2</v>
      </c>
      <c r="LP13" s="199">
        <v>2</v>
      </c>
      <c r="LQ13" s="202">
        <v>2</v>
      </c>
      <c r="LR13" s="133"/>
      <c r="LS13" s="58"/>
      <c r="LT13" s="66">
        <f t="shared" si="223"/>
        <v>0.8</v>
      </c>
      <c r="LU13" s="67">
        <f t="shared" si="224"/>
        <v>0.8</v>
      </c>
      <c r="LV13" s="67" t="str">
        <f t="shared" si="225"/>
        <v>0.8</v>
      </c>
      <c r="LW13" s="51" t="str">
        <f t="shared" si="226"/>
        <v>F</v>
      </c>
      <c r="LX13" s="60">
        <f t="shared" si="227"/>
        <v>0</v>
      </c>
      <c r="LY13" s="53" t="str">
        <f t="shared" si="228"/>
        <v>0.0</v>
      </c>
      <c r="LZ13" s="63">
        <v>1</v>
      </c>
      <c r="MA13" s="199">
        <v>1</v>
      </c>
      <c r="MB13" s="66">
        <f t="shared" si="229"/>
        <v>3.3</v>
      </c>
      <c r="MC13" s="163">
        <f t="shared" si="230"/>
        <v>3.3</v>
      </c>
      <c r="MD13" s="53" t="str">
        <f t="shared" si="231"/>
        <v>3.3</v>
      </c>
      <c r="ME13" s="51" t="str">
        <f t="shared" si="232"/>
        <v>F</v>
      </c>
      <c r="MF13" s="60">
        <f t="shared" si="233"/>
        <v>0</v>
      </c>
      <c r="MG13" s="53" t="str">
        <f t="shared" si="234"/>
        <v>0.0</v>
      </c>
      <c r="MH13" s="212">
        <v>5</v>
      </c>
      <c r="MI13" s="213">
        <v>5</v>
      </c>
      <c r="MJ13" s="203">
        <f t="shared" si="235"/>
        <v>19</v>
      </c>
      <c r="MK13" s="153">
        <f t="shared" si="236"/>
        <v>4.9263157894736835</v>
      </c>
      <c r="ML13" s="155">
        <f t="shared" si="237"/>
        <v>1.5</v>
      </c>
      <c r="MM13" s="154" t="str">
        <f t="shared" si="238"/>
        <v>1.50</v>
      </c>
      <c r="MN13" s="5" t="str">
        <f t="shared" si="239"/>
        <v>Lên lớp</v>
      </c>
    </row>
    <row r="14" spans="1:352" s="8" customFormat="1" ht="18">
      <c r="A14" s="5">
        <v>13</v>
      </c>
      <c r="B14" s="9" t="s">
        <v>11</v>
      </c>
      <c r="C14" s="10" t="s">
        <v>309</v>
      </c>
      <c r="D14" s="11" t="s">
        <v>310</v>
      </c>
      <c r="E14" s="12" t="s">
        <v>311</v>
      </c>
      <c r="F14" s="6"/>
      <c r="G14" s="47" t="s">
        <v>542</v>
      </c>
      <c r="H14" s="132" t="s">
        <v>410</v>
      </c>
      <c r="I14" s="132" t="s">
        <v>577</v>
      </c>
      <c r="J14" s="48" t="s">
        <v>598</v>
      </c>
      <c r="K14" s="105">
        <v>7</v>
      </c>
      <c r="L14" s="67" t="str">
        <f t="shared" si="133"/>
        <v>7.0</v>
      </c>
      <c r="M14" s="51" t="str">
        <f t="shared" si="134"/>
        <v>B</v>
      </c>
      <c r="N14" s="52">
        <f t="shared" si="135"/>
        <v>3</v>
      </c>
      <c r="O14" s="53" t="str">
        <f t="shared" si="136"/>
        <v>3.0</v>
      </c>
      <c r="P14" s="63">
        <v>2</v>
      </c>
      <c r="Q14" s="49">
        <v>7</v>
      </c>
      <c r="R14" s="67" t="str">
        <f t="shared" si="137"/>
        <v>7.0</v>
      </c>
      <c r="S14" s="51" t="str">
        <f t="shared" si="138"/>
        <v>B</v>
      </c>
      <c r="T14" s="52">
        <f t="shared" si="139"/>
        <v>3</v>
      </c>
      <c r="U14" s="53" t="str">
        <f t="shared" si="140"/>
        <v>3.0</v>
      </c>
      <c r="V14" s="63">
        <v>3</v>
      </c>
      <c r="W14" s="105">
        <v>8</v>
      </c>
      <c r="X14" s="103">
        <v>9</v>
      </c>
      <c r="Y14" s="104"/>
      <c r="Z14" s="66">
        <f t="shared" si="4"/>
        <v>8.6</v>
      </c>
      <c r="AA14" s="67">
        <f t="shared" si="5"/>
        <v>8.6</v>
      </c>
      <c r="AB14" s="67" t="str">
        <f t="shared" si="141"/>
        <v>8.6</v>
      </c>
      <c r="AC14" s="51" t="str">
        <f t="shared" si="6"/>
        <v>A</v>
      </c>
      <c r="AD14" s="60">
        <f t="shared" si="142"/>
        <v>4</v>
      </c>
      <c r="AE14" s="53" t="str">
        <f t="shared" si="143"/>
        <v>4.0</v>
      </c>
      <c r="AF14" s="63">
        <v>4</v>
      </c>
      <c r="AG14" s="199">
        <v>4</v>
      </c>
      <c r="AH14" s="105">
        <v>8.3000000000000007</v>
      </c>
      <c r="AI14" s="103">
        <v>9</v>
      </c>
      <c r="AJ14" s="104"/>
      <c r="AK14" s="66">
        <f t="shared" si="8"/>
        <v>8.6999999999999993</v>
      </c>
      <c r="AL14" s="67">
        <f t="shared" si="9"/>
        <v>8.6999999999999993</v>
      </c>
      <c r="AM14" s="67" t="str">
        <f t="shared" si="144"/>
        <v>8.7</v>
      </c>
      <c r="AN14" s="51" t="str">
        <f t="shared" si="145"/>
        <v>A</v>
      </c>
      <c r="AO14" s="60">
        <f t="shared" si="146"/>
        <v>4</v>
      </c>
      <c r="AP14" s="53" t="str">
        <f t="shared" si="147"/>
        <v>4.0</v>
      </c>
      <c r="AQ14" s="63">
        <v>2</v>
      </c>
      <c r="AR14" s="199">
        <v>2</v>
      </c>
      <c r="AS14" s="105">
        <v>5.9</v>
      </c>
      <c r="AT14" s="103">
        <v>3</v>
      </c>
      <c r="AU14" s="104"/>
      <c r="AV14" s="66">
        <f t="shared" si="148"/>
        <v>4.2</v>
      </c>
      <c r="AW14" s="67">
        <f t="shared" si="149"/>
        <v>4.2</v>
      </c>
      <c r="AX14" s="67" t="str">
        <f t="shared" si="150"/>
        <v>4.2</v>
      </c>
      <c r="AY14" s="51" t="str">
        <f t="shared" si="151"/>
        <v>D</v>
      </c>
      <c r="AZ14" s="60">
        <f t="shared" si="152"/>
        <v>1</v>
      </c>
      <c r="BA14" s="53" t="str">
        <f t="shared" si="153"/>
        <v>1.0</v>
      </c>
      <c r="BB14" s="63">
        <v>3</v>
      </c>
      <c r="BC14" s="199">
        <v>3</v>
      </c>
      <c r="BD14" s="105">
        <v>5</v>
      </c>
      <c r="BE14" s="103">
        <v>5</v>
      </c>
      <c r="BF14" s="104"/>
      <c r="BG14" s="66">
        <f t="shared" si="154"/>
        <v>5</v>
      </c>
      <c r="BH14" s="67">
        <f t="shared" si="155"/>
        <v>5</v>
      </c>
      <c r="BI14" s="67" t="str">
        <f t="shared" si="156"/>
        <v>5.0</v>
      </c>
      <c r="BJ14" s="51" t="str">
        <f t="shared" si="157"/>
        <v>D+</v>
      </c>
      <c r="BK14" s="60">
        <f t="shared" si="158"/>
        <v>1.5</v>
      </c>
      <c r="BL14" s="53" t="str">
        <f t="shared" si="159"/>
        <v>1.5</v>
      </c>
      <c r="BM14" s="63">
        <v>3</v>
      </c>
      <c r="BN14" s="199">
        <v>3</v>
      </c>
      <c r="BO14" s="105">
        <v>6.8</v>
      </c>
      <c r="BP14" s="103">
        <v>6</v>
      </c>
      <c r="BQ14" s="104"/>
      <c r="BR14" s="66">
        <f t="shared" si="12"/>
        <v>6.3</v>
      </c>
      <c r="BS14" s="67">
        <f t="shared" si="13"/>
        <v>6.3</v>
      </c>
      <c r="BT14" s="67" t="str">
        <f t="shared" si="160"/>
        <v>6.3</v>
      </c>
      <c r="BU14" s="51" t="str">
        <f t="shared" si="14"/>
        <v>C</v>
      </c>
      <c r="BV14" s="68">
        <f t="shared" si="15"/>
        <v>2</v>
      </c>
      <c r="BW14" s="53" t="str">
        <f t="shared" si="161"/>
        <v>2.0</v>
      </c>
      <c r="BX14" s="63">
        <v>2</v>
      </c>
      <c r="BY14" s="199">
        <v>2</v>
      </c>
      <c r="BZ14" s="105">
        <v>6.3</v>
      </c>
      <c r="CA14" s="103">
        <v>8</v>
      </c>
      <c r="CB14" s="104"/>
      <c r="CC14" s="105"/>
      <c r="CD14" s="67">
        <f t="shared" si="162"/>
        <v>7.3</v>
      </c>
      <c r="CE14" s="67" t="str">
        <f t="shared" si="163"/>
        <v>7.3</v>
      </c>
      <c r="CF14" s="51" t="str">
        <f t="shared" si="164"/>
        <v>B</v>
      </c>
      <c r="CG14" s="60">
        <f t="shared" si="165"/>
        <v>3</v>
      </c>
      <c r="CH14" s="53" t="str">
        <f t="shared" si="166"/>
        <v>3.0</v>
      </c>
      <c r="CI14" s="63">
        <v>3</v>
      </c>
      <c r="CJ14" s="199">
        <v>3</v>
      </c>
      <c r="CK14" s="200">
        <f t="shared" si="167"/>
        <v>17</v>
      </c>
      <c r="CL14" s="72">
        <f t="shared" si="16"/>
        <v>6.7</v>
      </c>
      <c r="CM14" s="93" t="str">
        <f t="shared" si="168"/>
        <v>6.70</v>
      </c>
      <c r="CN14" s="72">
        <f t="shared" si="17"/>
        <v>2.6176470588235294</v>
      </c>
      <c r="CO14" s="93" t="str">
        <f t="shared" si="169"/>
        <v>2.62</v>
      </c>
      <c r="CP14" s="258" t="str">
        <f t="shared" si="170"/>
        <v>Lên lớp</v>
      </c>
      <c r="CQ14" s="258">
        <f t="shared" si="18"/>
        <v>17</v>
      </c>
      <c r="CR14" s="72">
        <f t="shared" si="19"/>
        <v>6.7</v>
      </c>
      <c r="CS14" s="258" t="str">
        <f t="shared" si="171"/>
        <v>6.70</v>
      </c>
      <c r="CT14" s="72">
        <f t="shared" si="20"/>
        <v>2.6176470588235294</v>
      </c>
      <c r="CU14" s="258" t="str">
        <f t="shared" si="172"/>
        <v>2.62</v>
      </c>
      <c r="CV14" s="258" t="str">
        <f t="shared" si="173"/>
        <v>Lên lớp</v>
      </c>
      <c r="CW14" s="66">
        <v>5.6</v>
      </c>
      <c r="CX14" s="258">
        <v>4</v>
      </c>
      <c r="CY14" s="258"/>
      <c r="CZ14" s="66">
        <f t="shared" si="22"/>
        <v>4.5999999999999996</v>
      </c>
      <c r="DA14" s="67">
        <f t="shared" si="23"/>
        <v>4.5999999999999996</v>
      </c>
      <c r="DB14" s="60" t="str">
        <f t="shared" si="24"/>
        <v>4.6</v>
      </c>
      <c r="DC14" s="51" t="str">
        <f t="shared" si="25"/>
        <v>D</v>
      </c>
      <c r="DD14" s="60">
        <f t="shared" si="26"/>
        <v>1</v>
      </c>
      <c r="DE14" s="60" t="str">
        <f t="shared" si="27"/>
        <v>1.0</v>
      </c>
      <c r="DF14" s="63"/>
      <c r="DG14" s="201"/>
      <c r="DH14" s="105">
        <v>6.8</v>
      </c>
      <c r="DI14" s="126">
        <v>6</v>
      </c>
      <c r="DJ14" s="126"/>
      <c r="DK14" s="66">
        <f t="shared" si="28"/>
        <v>6.3</v>
      </c>
      <c r="DL14" s="67">
        <f t="shared" si="29"/>
        <v>6.3</v>
      </c>
      <c r="DM14" s="60" t="str">
        <f t="shared" si="30"/>
        <v>6.3</v>
      </c>
      <c r="DN14" s="51" t="str">
        <f t="shared" si="31"/>
        <v>C</v>
      </c>
      <c r="DO14" s="60">
        <f t="shared" si="32"/>
        <v>2</v>
      </c>
      <c r="DP14" s="60" t="str">
        <f t="shared" si="33"/>
        <v>2.0</v>
      </c>
      <c r="DQ14" s="63"/>
      <c r="DR14" s="201"/>
      <c r="DS14" s="67">
        <f t="shared" si="34"/>
        <v>5.4499999999999993</v>
      </c>
      <c r="DT14" s="60" t="str">
        <f t="shared" si="35"/>
        <v>5.5</v>
      </c>
      <c r="DU14" s="51" t="str">
        <f t="shared" si="36"/>
        <v>D+</v>
      </c>
      <c r="DV14" s="60">
        <f t="shared" si="37"/>
        <v>1.5</v>
      </c>
      <c r="DW14" s="60" t="str">
        <f t="shared" si="38"/>
        <v>1.5</v>
      </c>
      <c r="DX14" s="63">
        <v>3</v>
      </c>
      <c r="DY14" s="201">
        <v>3</v>
      </c>
      <c r="DZ14" s="202">
        <v>6.1</v>
      </c>
      <c r="EA14" s="57">
        <v>6</v>
      </c>
      <c r="EB14" s="58"/>
      <c r="EC14" s="66">
        <f t="shared" si="39"/>
        <v>6</v>
      </c>
      <c r="ED14" s="67">
        <f t="shared" si="40"/>
        <v>6</v>
      </c>
      <c r="EE14" s="67" t="str">
        <f t="shared" si="41"/>
        <v>6.0</v>
      </c>
      <c r="EF14" s="51" t="str">
        <f t="shared" si="42"/>
        <v>C</v>
      </c>
      <c r="EG14" s="68">
        <f t="shared" si="43"/>
        <v>2</v>
      </c>
      <c r="EH14" s="53" t="str">
        <f t="shared" si="44"/>
        <v>2.0</v>
      </c>
      <c r="EI14" s="63">
        <v>3</v>
      </c>
      <c r="EJ14" s="199">
        <v>3</v>
      </c>
      <c r="EK14" s="202">
        <v>6.5</v>
      </c>
      <c r="EL14" s="57">
        <v>5</v>
      </c>
      <c r="EM14" s="58"/>
      <c r="EN14" s="66">
        <f t="shared" si="174"/>
        <v>5.6</v>
      </c>
      <c r="EO14" s="67">
        <f t="shared" si="175"/>
        <v>5.6</v>
      </c>
      <c r="EP14" s="67" t="str">
        <f t="shared" si="176"/>
        <v>5.6</v>
      </c>
      <c r="EQ14" s="51" t="str">
        <f t="shared" si="177"/>
        <v>C</v>
      </c>
      <c r="ER14" s="60">
        <f t="shared" si="178"/>
        <v>2</v>
      </c>
      <c r="ES14" s="53" t="str">
        <f t="shared" si="179"/>
        <v>2.0</v>
      </c>
      <c r="ET14" s="63">
        <v>3</v>
      </c>
      <c r="EU14" s="199">
        <v>3</v>
      </c>
      <c r="EV14" s="208">
        <v>6</v>
      </c>
      <c r="EW14" s="168">
        <v>8</v>
      </c>
      <c r="EX14" s="169"/>
      <c r="EY14" s="66">
        <f t="shared" si="45"/>
        <v>7.2</v>
      </c>
      <c r="EZ14" s="67">
        <f t="shared" si="46"/>
        <v>7.2</v>
      </c>
      <c r="FA14" s="67" t="str">
        <f t="shared" si="47"/>
        <v>7.2</v>
      </c>
      <c r="FB14" s="51" t="str">
        <f t="shared" si="48"/>
        <v>B</v>
      </c>
      <c r="FC14" s="60">
        <f t="shared" si="49"/>
        <v>3</v>
      </c>
      <c r="FD14" s="53" t="str">
        <f t="shared" si="50"/>
        <v>3.0</v>
      </c>
      <c r="FE14" s="63">
        <v>2</v>
      </c>
      <c r="FF14" s="199">
        <v>2</v>
      </c>
      <c r="FG14" s="105">
        <v>8</v>
      </c>
      <c r="FH14" s="103">
        <v>7</v>
      </c>
      <c r="FI14" s="104"/>
      <c r="FJ14" s="66">
        <f t="shared" si="51"/>
        <v>7.4</v>
      </c>
      <c r="FK14" s="67">
        <f t="shared" si="52"/>
        <v>7.4</v>
      </c>
      <c r="FL14" s="67" t="str">
        <f t="shared" si="53"/>
        <v>7.4</v>
      </c>
      <c r="FM14" s="51" t="str">
        <f t="shared" si="54"/>
        <v>B</v>
      </c>
      <c r="FN14" s="60">
        <f t="shared" si="55"/>
        <v>3</v>
      </c>
      <c r="FO14" s="53" t="str">
        <f t="shared" si="56"/>
        <v>3.0</v>
      </c>
      <c r="FP14" s="63">
        <v>2</v>
      </c>
      <c r="FQ14" s="199">
        <v>2</v>
      </c>
      <c r="FR14" s="105">
        <v>5.6</v>
      </c>
      <c r="FS14" s="103">
        <v>6</v>
      </c>
      <c r="FT14" s="104"/>
      <c r="FU14" s="66"/>
      <c r="FV14" s="67">
        <f t="shared" si="57"/>
        <v>5.8</v>
      </c>
      <c r="FW14" s="67" t="str">
        <f t="shared" si="58"/>
        <v>5.8</v>
      </c>
      <c r="FX14" s="51" t="str">
        <f t="shared" si="59"/>
        <v>C</v>
      </c>
      <c r="FY14" s="60">
        <f t="shared" si="60"/>
        <v>2</v>
      </c>
      <c r="FZ14" s="53" t="str">
        <f t="shared" si="61"/>
        <v>2.0</v>
      </c>
      <c r="GA14" s="63">
        <v>2</v>
      </c>
      <c r="GB14" s="199">
        <v>2</v>
      </c>
      <c r="GC14" s="208">
        <v>6.4</v>
      </c>
      <c r="GD14" s="168">
        <v>1</v>
      </c>
      <c r="GE14" s="169">
        <v>4</v>
      </c>
      <c r="GF14" s="105"/>
      <c r="GG14" s="67">
        <f t="shared" si="180"/>
        <v>5</v>
      </c>
      <c r="GH14" s="67" t="str">
        <f t="shared" si="181"/>
        <v>5.0</v>
      </c>
      <c r="GI14" s="51" t="str">
        <f t="shared" si="182"/>
        <v>D+</v>
      </c>
      <c r="GJ14" s="60">
        <f t="shared" si="183"/>
        <v>1.5</v>
      </c>
      <c r="GK14" s="53" t="str">
        <f t="shared" si="184"/>
        <v>1.5</v>
      </c>
      <c r="GL14" s="63">
        <v>3</v>
      </c>
      <c r="GM14" s="199">
        <v>3</v>
      </c>
      <c r="GN14" s="203">
        <f t="shared" si="185"/>
        <v>18</v>
      </c>
      <c r="GO14" s="153">
        <f t="shared" si="186"/>
        <v>5.9416666666666664</v>
      </c>
      <c r="GP14" s="155">
        <f t="shared" si="187"/>
        <v>2.0555555555555554</v>
      </c>
      <c r="GQ14" s="154" t="str">
        <f t="shared" si="62"/>
        <v>2.06</v>
      </c>
      <c r="GR14" s="5" t="str">
        <f t="shared" si="63"/>
        <v>Lên lớp</v>
      </c>
      <c r="GS14" s="5"/>
      <c r="GT14" s="204">
        <f t="shared" si="188"/>
        <v>18</v>
      </c>
      <c r="GU14" s="205">
        <f t="shared" si="64"/>
        <v>5.9416666666666664</v>
      </c>
      <c r="GV14" s="206">
        <f t="shared" si="189"/>
        <v>2.0555555555555554</v>
      </c>
      <c r="GW14" s="207">
        <f t="shared" si="190"/>
        <v>35</v>
      </c>
      <c r="GX14" s="203">
        <f t="shared" si="191"/>
        <v>35</v>
      </c>
      <c r="GY14" s="154">
        <f t="shared" si="192"/>
        <v>6.31</v>
      </c>
      <c r="GZ14" s="155">
        <f t="shared" si="193"/>
        <v>2.3285714285714287</v>
      </c>
      <c r="HA14" s="154" t="str">
        <f t="shared" si="65"/>
        <v>2.33</v>
      </c>
      <c r="HB14" s="5" t="str">
        <f t="shared" si="66"/>
        <v>Lên lớp</v>
      </c>
      <c r="HC14" s="105">
        <v>5.9</v>
      </c>
      <c r="HD14" s="103">
        <v>3</v>
      </c>
      <c r="HE14" s="104"/>
      <c r="HF14" s="105"/>
      <c r="HG14" s="67">
        <f t="shared" si="194"/>
        <v>4.2</v>
      </c>
      <c r="HH14" s="67" t="str">
        <f t="shared" si="195"/>
        <v>4.2</v>
      </c>
      <c r="HI14" s="51" t="str">
        <f t="shared" si="196"/>
        <v>D</v>
      </c>
      <c r="HJ14" s="60">
        <f t="shared" si="197"/>
        <v>1</v>
      </c>
      <c r="HK14" s="53" t="str">
        <f t="shared" si="198"/>
        <v>1.0</v>
      </c>
      <c r="HL14" s="63">
        <v>3</v>
      </c>
      <c r="HM14" s="199">
        <v>3</v>
      </c>
      <c r="HN14" s="202">
        <v>7</v>
      </c>
      <c r="HO14" s="57">
        <v>2</v>
      </c>
      <c r="HP14" s="58"/>
      <c r="HQ14" s="66">
        <f t="shared" si="67"/>
        <v>4</v>
      </c>
      <c r="HR14" s="110">
        <f t="shared" si="68"/>
        <v>4</v>
      </c>
      <c r="HS14" s="67" t="str">
        <f t="shared" si="69"/>
        <v>4.0</v>
      </c>
      <c r="HT14" s="111" t="str">
        <f t="shared" si="70"/>
        <v>D</v>
      </c>
      <c r="HU14" s="112">
        <f t="shared" si="71"/>
        <v>1</v>
      </c>
      <c r="HV14" s="113" t="str">
        <f t="shared" si="72"/>
        <v>1.0</v>
      </c>
      <c r="HW14" s="63">
        <v>1</v>
      </c>
      <c r="HX14" s="199">
        <v>1</v>
      </c>
      <c r="HY14" s="66">
        <f t="shared" si="240"/>
        <v>1.2</v>
      </c>
      <c r="HZ14" s="163">
        <f t="shared" si="240"/>
        <v>4.0999999999999996</v>
      </c>
      <c r="IA14" s="53" t="str">
        <f t="shared" si="74"/>
        <v>4.1</v>
      </c>
      <c r="IB14" s="51" t="str">
        <f t="shared" si="75"/>
        <v>D</v>
      </c>
      <c r="IC14" s="60">
        <f t="shared" si="76"/>
        <v>1</v>
      </c>
      <c r="ID14" s="53" t="str">
        <f t="shared" si="77"/>
        <v>1.0</v>
      </c>
      <c r="IE14" s="212">
        <v>4</v>
      </c>
      <c r="IF14" s="213">
        <v>4</v>
      </c>
      <c r="IG14" s="202">
        <v>7</v>
      </c>
      <c r="IH14" s="57">
        <v>6</v>
      </c>
      <c r="II14" s="58"/>
      <c r="IJ14" s="66">
        <f t="shared" si="199"/>
        <v>6.4</v>
      </c>
      <c r="IK14" s="67">
        <f t="shared" si="200"/>
        <v>6.4</v>
      </c>
      <c r="IL14" s="67" t="str">
        <f t="shared" si="201"/>
        <v>6.4</v>
      </c>
      <c r="IM14" s="51" t="str">
        <f t="shared" si="202"/>
        <v>C</v>
      </c>
      <c r="IN14" s="60">
        <f t="shared" si="203"/>
        <v>2</v>
      </c>
      <c r="IO14" s="53" t="str">
        <f t="shared" si="204"/>
        <v>2.0</v>
      </c>
      <c r="IP14" s="63">
        <v>2</v>
      </c>
      <c r="IQ14" s="199">
        <v>2</v>
      </c>
      <c r="IR14" s="202">
        <v>7.2</v>
      </c>
      <c r="IS14" s="57">
        <v>4</v>
      </c>
      <c r="IT14" s="58"/>
      <c r="IU14" s="66">
        <f t="shared" si="78"/>
        <v>5.3</v>
      </c>
      <c r="IV14" s="67">
        <f t="shared" si="79"/>
        <v>5.3</v>
      </c>
      <c r="IW14" s="67" t="str">
        <f t="shared" si="80"/>
        <v>5.3</v>
      </c>
      <c r="IX14" s="51" t="str">
        <f t="shared" si="81"/>
        <v>D+</v>
      </c>
      <c r="IY14" s="60">
        <f t="shared" si="82"/>
        <v>1.5</v>
      </c>
      <c r="IZ14" s="53" t="str">
        <f t="shared" si="83"/>
        <v>1.5</v>
      </c>
      <c r="JA14" s="63">
        <v>3</v>
      </c>
      <c r="JB14" s="199">
        <v>3</v>
      </c>
      <c r="JC14" s="65">
        <v>5.6</v>
      </c>
      <c r="JD14" s="57">
        <v>8</v>
      </c>
      <c r="JE14" s="58"/>
      <c r="JF14" s="66">
        <f t="shared" si="84"/>
        <v>7</v>
      </c>
      <c r="JG14" s="67">
        <f t="shared" si="85"/>
        <v>7</v>
      </c>
      <c r="JH14" s="50" t="str">
        <f t="shared" si="86"/>
        <v>7.0</v>
      </c>
      <c r="JI14" s="51" t="str">
        <f t="shared" si="87"/>
        <v>B</v>
      </c>
      <c r="JJ14" s="60">
        <f t="shared" si="88"/>
        <v>3</v>
      </c>
      <c r="JK14" s="53" t="str">
        <f t="shared" si="89"/>
        <v>3.0</v>
      </c>
      <c r="JL14" s="61">
        <v>2</v>
      </c>
      <c r="JM14" s="62">
        <v>2</v>
      </c>
      <c r="JN14" s="65">
        <v>5.2</v>
      </c>
      <c r="JO14" s="57">
        <v>5</v>
      </c>
      <c r="JP14" s="58"/>
      <c r="JQ14" s="66">
        <f t="shared" si="90"/>
        <v>5.0999999999999996</v>
      </c>
      <c r="JR14" s="67">
        <f t="shared" si="91"/>
        <v>5.0999999999999996</v>
      </c>
      <c r="JS14" s="50" t="str">
        <f t="shared" si="92"/>
        <v>5.1</v>
      </c>
      <c r="JT14" s="51" t="str">
        <f t="shared" si="93"/>
        <v>D+</v>
      </c>
      <c r="JU14" s="60">
        <f t="shared" si="94"/>
        <v>1.5</v>
      </c>
      <c r="JV14" s="53" t="str">
        <f t="shared" si="95"/>
        <v>1.5</v>
      </c>
      <c r="JW14" s="61">
        <v>1</v>
      </c>
      <c r="JX14" s="62">
        <v>1</v>
      </c>
      <c r="JY14" s="65">
        <v>6</v>
      </c>
      <c r="JZ14" s="57">
        <v>6</v>
      </c>
      <c r="KA14" s="58"/>
      <c r="KB14" s="66">
        <f t="shared" si="96"/>
        <v>6</v>
      </c>
      <c r="KC14" s="67">
        <f t="shared" si="97"/>
        <v>6</v>
      </c>
      <c r="KD14" s="50" t="str">
        <f t="shared" si="98"/>
        <v>6.0</v>
      </c>
      <c r="KE14" s="51" t="str">
        <f t="shared" si="99"/>
        <v>C</v>
      </c>
      <c r="KF14" s="60">
        <f t="shared" si="100"/>
        <v>2</v>
      </c>
      <c r="KG14" s="53" t="str">
        <f t="shared" si="101"/>
        <v>2.0</v>
      </c>
      <c r="KH14" s="61">
        <v>2</v>
      </c>
      <c r="KI14" s="62">
        <v>2</v>
      </c>
      <c r="KJ14" s="202">
        <v>2</v>
      </c>
      <c r="KK14" s="133"/>
      <c r="KL14" s="58"/>
      <c r="KM14" s="66">
        <f t="shared" si="205"/>
        <v>0.8</v>
      </c>
      <c r="KN14" s="67">
        <f t="shared" si="206"/>
        <v>0.8</v>
      </c>
      <c r="KO14" s="67" t="str">
        <f t="shared" si="207"/>
        <v>0.8</v>
      </c>
      <c r="KP14" s="51" t="str">
        <f t="shared" si="208"/>
        <v>F</v>
      </c>
      <c r="KQ14" s="60">
        <f t="shared" si="209"/>
        <v>0</v>
      </c>
      <c r="KR14" s="53" t="str">
        <f t="shared" si="210"/>
        <v>0.0</v>
      </c>
      <c r="KS14" s="63">
        <v>1</v>
      </c>
      <c r="KT14" s="199">
        <v>1</v>
      </c>
      <c r="KU14" s="202">
        <v>7</v>
      </c>
      <c r="KV14" s="133">
        <v>6.5</v>
      </c>
      <c r="KW14" s="58"/>
      <c r="KX14" s="66">
        <f t="shared" si="211"/>
        <v>6.7</v>
      </c>
      <c r="KY14" s="67">
        <f t="shared" si="212"/>
        <v>6.7</v>
      </c>
      <c r="KZ14" s="67" t="str">
        <f t="shared" si="213"/>
        <v>6.7</v>
      </c>
      <c r="LA14" s="51" t="str">
        <f t="shared" si="214"/>
        <v>C+</v>
      </c>
      <c r="LB14" s="60">
        <f t="shared" si="215"/>
        <v>2.5</v>
      </c>
      <c r="LC14" s="53" t="str">
        <f t="shared" si="216"/>
        <v>2.5</v>
      </c>
      <c r="LD14" s="63">
        <v>1</v>
      </c>
      <c r="LE14" s="199">
        <v>1</v>
      </c>
      <c r="LF14" s="202">
        <v>2</v>
      </c>
      <c r="LG14" s="133"/>
      <c r="LH14" s="58"/>
      <c r="LI14" s="66">
        <f t="shared" si="217"/>
        <v>0.8</v>
      </c>
      <c r="LJ14" s="67">
        <f t="shared" si="218"/>
        <v>0.8</v>
      </c>
      <c r="LK14" s="67" t="str">
        <f t="shared" si="219"/>
        <v>0.8</v>
      </c>
      <c r="LL14" s="51" t="str">
        <f t="shared" si="220"/>
        <v>F</v>
      </c>
      <c r="LM14" s="60">
        <f t="shared" si="221"/>
        <v>0</v>
      </c>
      <c r="LN14" s="53" t="str">
        <f t="shared" si="222"/>
        <v>0.0</v>
      </c>
      <c r="LO14" s="63">
        <v>2</v>
      </c>
      <c r="LP14" s="199">
        <v>2</v>
      </c>
      <c r="LQ14" s="202">
        <v>2</v>
      </c>
      <c r="LR14" s="133"/>
      <c r="LS14" s="58"/>
      <c r="LT14" s="66">
        <f t="shared" si="223"/>
        <v>0.8</v>
      </c>
      <c r="LU14" s="67">
        <f t="shared" si="224"/>
        <v>0.8</v>
      </c>
      <c r="LV14" s="67" t="str">
        <f t="shared" si="225"/>
        <v>0.8</v>
      </c>
      <c r="LW14" s="51" t="str">
        <f t="shared" si="226"/>
        <v>F</v>
      </c>
      <c r="LX14" s="60">
        <f t="shared" si="227"/>
        <v>0</v>
      </c>
      <c r="LY14" s="53" t="str">
        <f t="shared" si="228"/>
        <v>0.0</v>
      </c>
      <c r="LZ14" s="63">
        <v>1</v>
      </c>
      <c r="MA14" s="199">
        <v>1</v>
      </c>
      <c r="MB14" s="66">
        <f t="shared" si="229"/>
        <v>2</v>
      </c>
      <c r="MC14" s="163">
        <f t="shared" si="230"/>
        <v>2</v>
      </c>
      <c r="MD14" s="53" t="str">
        <f t="shared" si="231"/>
        <v>2.0</v>
      </c>
      <c r="ME14" s="51" t="str">
        <f t="shared" si="232"/>
        <v>F</v>
      </c>
      <c r="MF14" s="60">
        <f t="shared" si="233"/>
        <v>0</v>
      </c>
      <c r="MG14" s="53" t="str">
        <f t="shared" si="234"/>
        <v>0.0</v>
      </c>
      <c r="MH14" s="212">
        <v>5</v>
      </c>
      <c r="MI14" s="213">
        <v>5</v>
      </c>
      <c r="MJ14" s="203">
        <f t="shared" si="235"/>
        <v>19</v>
      </c>
      <c r="MK14" s="153">
        <f t="shared" si="236"/>
        <v>4.542105263157894</v>
      </c>
      <c r="ML14" s="155">
        <f t="shared" si="237"/>
        <v>1.3947368421052631</v>
      </c>
      <c r="MM14" s="154" t="str">
        <f t="shared" si="238"/>
        <v>1.39</v>
      </c>
      <c r="MN14" s="5" t="str">
        <f t="shared" si="239"/>
        <v>Lên lớp</v>
      </c>
    </row>
    <row r="15" spans="1:352" s="8" customFormat="1" ht="18">
      <c r="A15" s="5">
        <v>14</v>
      </c>
      <c r="B15" s="9" t="s">
        <v>11</v>
      </c>
      <c r="C15" s="10" t="s">
        <v>312</v>
      </c>
      <c r="D15" s="11" t="s">
        <v>313</v>
      </c>
      <c r="E15" s="12" t="s">
        <v>314</v>
      </c>
      <c r="F15" s="6"/>
      <c r="G15" s="47" t="s">
        <v>543</v>
      </c>
      <c r="H15" s="132" t="s">
        <v>410</v>
      </c>
      <c r="I15" s="132" t="s">
        <v>578</v>
      </c>
      <c r="J15" s="48" t="s">
        <v>599</v>
      </c>
      <c r="K15" s="98">
        <v>7</v>
      </c>
      <c r="L15" s="67" t="str">
        <f t="shared" si="133"/>
        <v>7.0</v>
      </c>
      <c r="M15" s="51" t="str">
        <f t="shared" si="134"/>
        <v>B</v>
      </c>
      <c r="N15" s="52">
        <f t="shared" si="135"/>
        <v>3</v>
      </c>
      <c r="O15" s="53" t="str">
        <f t="shared" si="136"/>
        <v>3.0</v>
      </c>
      <c r="P15" s="63">
        <v>2</v>
      </c>
      <c r="Q15" s="49">
        <v>6</v>
      </c>
      <c r="R15" s="67" t="str">
        <f t="shared" si="137"/>
        <v>6.0</v>
      </c>
      <c r="S15" s="51" t="str">
        <f t="shared" si="138"/>
        <v>C</v>
      </c>
      <c r="T15" s="52">
        <f t="shared" si="139"/>
        <v>2</v>
      </c>
      <c r="U15" s="53" t="str">
        <f t="shared" si="140"/>
        <v>2.0</v>
      </c>
      <c r="V15" s="63">
        <v>3</v>
      </c>
      <c r="W15" s="105">
        <v>8.1999999999999993</v>
      </c>
      <c r="X15" s="103">
        <v>6</v>
      </c>
      <c r="Y15" s="104"/>
      <c r="Z15" s="66">
        <f t="shared" si="4"/>
        <v>6.9</v>
      </c>
      <c r="AA15" s="67">
        <f t="shared" si="5"/>
        <v>6.9</v>
      </c>
      <c r="AB15" s="67" t="str">
        <f t="shared" si="141"/>
        <v>6.9</v>
      </c>
      <c r="AC15" s="51" t="str">
        <f t="shared" si="6"/>
        <v>C+</v>
      </c>
      <c r="AD15" s="60">
        <f t="shared" si="142"/>
        <v>2.5</v>
      </c>
      <c r="AE15" s="53" t="str">
        <f t="shared" si="143"/>
        <v>2.5</v>
      </c>
      <c r="AF15" s="63">
        <v>4</v>
      </c>
      <c r="AG15" s="199">
        <v>4</v>
      </c>
      <c r="AH15" s="105">
        <v>7.7</v>
      </c>
      <c r="AI15" s="103">
        <v>7</v>
      </c>
      <c r="AJ15" s="104"/>
      <c r="AK15" s="66">
        <f t="shared" si="8"/>
        <v>7.3</v>
      </c>
      <c r="AL15" s="67">
        <f t="shared" si="9"/>
        <v>7.3</v>
      </c>
      <c r="AM15" s="67" t="str">
        <f t="shared" si="144"/>
        <v>7.3</v>
      </c>
      <c r="AN15" s="51" t="str">
        <f t="shared" si="145"/>
        <v>B</v>
      </c>
      <c r="AO15" s="60">
        <f t="shared" si="146"/>
        <v>3</v>
      </c>
      <c r="AP15" s="53" t="str">
        <f t="shared" si="147"/>
        <v>3.0</v>
      </c>
      <c r="AQ15" s="63">
        <v>2</v>
      </c>
      <c r="AR15" s="199">
        <v>2</v>
      </c>
      <c r="AS15" s="105">
        <v>6.3</v>
      </c>
      <c r="AT15" s="103">
        <v>3</v>
      </c>
      <c r="AU15" s="104"/>
      <c r="AV15" s="66">
        <f t="shared" si="148"/>
        <v>4.3</v>
      </c>
      <c r="AW15" s="67">
        <f t="shared" si="149"/>
        <v>4.3</v>
      </c>
      <c r="AX15" s="67" t="str">
        <f t="shared" si="150"/>
        <v>4.3</v>
      </c>
      <c r="AY15" s="51" t="str">
        <f t="shared" si="151"/>
        <v>D</v>
      </c>
      <c r="AZ15" s="60">
        <f t="shared" si="152"/>
        <v>1</v>
      </c>
      <c r="BA15" s="53" t="str">
        <f t="shared" si="153"/>
        <v>1.0</v>
      </c>
      <c r="BB15" s="63">
        <v>3</v>
      </c>
      <c r="BC15" s="199">
        <v>3</v>
      </c>
      <c r="BD15" s="105">
        <v>6.4</v>
      </c>
      <c r="BE15" s="103">
        <v>5</v>
      </c>
      <c r="BF15" s="104"/>
      <c r="BG15" s="66">
        <f t="shared" si="154"/>
        <v>5.6</v>
      </c>
      <c r="BH15" s="67">
        <f t="shared" si="155"/>
        <v>5.6</v>
      </c>
      <c r="BI15" s="67" t="str">
        <f t="shared" si="156"/>
        <v>5.6</v>
      </c>
      <c r="BJ15" s="51" t="str">
        <f t="shared" si="157"/>
        <v>C</v>
      </c>
      <c r="BK15" s="60">
        <f t="shared" si="158"/>
        <v>2</v>
      </c>
      <c r="BL15" s="53" t="str">
        <f t="shared" si="159"/>
        <v>2.0</v>
      </c>
      <c r="BM15" s="63">
        <v>3</v>
      </c>
      <c r="BN15" s="199">
        <v>3</v>
      </c>
      <c r="BO15" s="105">
        <v>6.5</v>
      </c>
      <c r="BP15" s="103">
        <v>5</v>
      </c>
      <c r="BQ15" s="104"/>
      <c r="BR15" s="66">
        <f t="shared" si="12"/>
        <v>5.6</v>
      </c>
      <c r="BS15" s="67">
        <f t="shared" si="13"/>
        <v>5.6</v>
      </c>
      <c r="BT15" s="67" t="str">
        <f t="shared" si="160"/>
        <v>5.6</v>
      </c>
      <c r="BU15" s="51" t="str">
        <f t="shared" si="14"/>
        <v>C</v>
      </c>
      <c r="BV15" s="68">
        <f t="shared" si="15"/>
        <v>2</v>
      </c>
      <c r="BW15" s="53" t="str">
        <f t="shared" si="161"/>
        <v>2.0</v>
      </c>
      <c r="BX15" s="63">
        <v>2</v>
      </c>
      <c r="BY15" s="199">
        <v>2</v>
      </c>
      <c r="BZ15" s="105">
        <v>6.3</v>
      </c>
      <c r="CA15" s="103">
        <v>8</v>
      </c>
      <c r="CB15" s="104"/>
      <c r="CC15" s="105"/>
      <c r="CD15" s="67">
        <f t="shared" si="162"/>
        <v>7.3</v>
      </c>
      <c r="CE15" s="67" t="str">
        <f t="shared" si="163"/>
        <v>7.3</v>
      </c>
      <c r="CF15" s="51" t="str">
        <f t="shared" si="164"/>
        <v>B</v>
      </c>
      <c r="CG15" s="60">
        <f t="shared" si="165"/>
        <v>3</v>
      </c>
      <c r="CH15" s="53" t="str">
        <f t="shared" si="166"/>
        <v>3.0</v>
      </c>
      <c r="CI15" s="63">
        <v>3</v>
      </c>
      <c r="CJ15" s="199">
        <v>3</v>
      </c>
      <c r="CK15" s="200">
        <f t="shared" si="167"/>
        <v>17</v>
      </c>
      <c r="CL15" s="72">
        <f t="shared" si="16"/>
        <v>6.1764705882352944</v>
      </c>
      <c r="CM15" s="93" t="str">
        <f t="shared" si="168"/>
        <v>6.18</v>
      </c>
      <c r="CN15" s="72">
        <f t="shared" si="17"/>
        <v>2.2352941176470589</v>
      </c>
      <c r="CO15" s="93" t="str">
        <f t="shared" si="169"/>
        <v>2.24</v>
      </c>
      <c r="CP15" s="258" t="str">
        <f t="shared" si="170"/>
        <v>Lên lớp</v>
      </c>
      <c r="CQ15" s="258">
        <f t="shared" si="18"/>
        <v>17</v>
      </c>
      <c r="CR15" s="72">
        <f t="shared" si="19"/>
        <v>6.1764705882352944</v>
      </c>
      <c r="CS15" s="258" t="str">
        <f t="shared" si="171"/>
        <v>6.18</v>
      </c>
      <c r="CT15" s="72">
        <f t="shared" si="20"/>
        <v>2.2352941176470589</v>
      </c>
      <c r="CU15" s="258" t="str">
        <f t="shared" si="172"/>
        <v>2.24</v>
      </c>
      <c r="CV15" s="258" t="str">
        <f t="shared" si="173"/>
        <v>Lên lớp</v>
      </c>
      <c r="CW15" s="66">
        <v>5.8</v>
      </c>
      <c r="CX15" s="258">
        <v>4</v>
      </c>
      <c r="CY15" s="258"/>
      <c r="CZ15" s="66">
        <f t="shared" si="22"/>
        <v>4.7</v>
      </c>
      <c r="DA15" s="67">
        <f t="shared" si="23"/>
        <v>4.7</v>
      </c>
      <c r="DB15" s="60" t="str">
        <f t="shared" si="24"/>
        <v>4.7</v>
      </c>
      <c r="DC15" s="51" t="str">
        <f t="shared" si="25"/>
        <v>D</v>
      </c>
      <c r="DD15" s="60">
        <f t="shared" si="26"/>
        <v>1</v>
      </c>
      <c r="DE15" s="60" t="str">
        <f t="shared" si="27"/>
        <v>1.0</v>
      </c>
      <c r="DF15" s="63"/>
      <c r="DG15" s="201"/>
      <c r="DH15" s="105">
        <v>7.8</v>
      </c>
      <c r="DI15" s="126">
        <v>3</v>
      </c>
      <c r="DJ15" s="126"/>
      <c r="DK15" s="66">
        <f t="shared" si="28"/>
        <v>4.9000000000000004</v>
      </c>
      <c r="DL15" s="67">
        <f t="shared" si="29"/>
        <v>4.9000000000000004</v>
      </c>
      <c r="DM15" s="60" t="str">
        <f t="shared" si="30"/>
        <v>4.9</v>
      </c>
      <c r="DN15" s="51" t="str">
        <f t="shared" si="31"/>
        <v>D</v>
      </c>
      <c r="DO15" s="60">
        <f t="shared" si="32"/>
        <v>1</v>
      </c>
      <c r="DP15" s="60" t="str">
        <f t="shared" si="33"/>
        <v>1.0</v>
      </c>
      <c r="DQ15" s="63"/>
      <c r="DR15" s="201"/>
      <c r="DS15" s="67">
        <f t="shared" si="34"/>
        <v>4.8000000000000007</v>
      </c>
      <c r="DT15" s="60" t="str">
        <f t="shared" si="35"/>
        <v>4.8</v>
      </c>
      <c r="DU15" s="51" t="str">
        <f t="shared" si="36"/>
        <v>D</v>
      </c>
      <c r="DV15" s="60">
        <f t="shared" si="37"/>
        <v>1</v>
      </c>
      <c r="DW15" s="60" t="str">
        <f t="shared" si="38"/>
        <v>1.0</v>
      </c>
      <c r="DX15" s="63">
        <v>3</v>
      </c>
      <c r="DY15" s="201">
        <v>3</v>
      </c>
      <c r="DZ15" s="202">
        <v>6.1</v>
      </c>
      <c r="EA15" s="57">
        <v>3</v>
      </c>
      <c r="EB15" s="58"/>
      <c r="EC15" s="66">
        <f t="shared" si="39"/>
        <v>4.2</v>
      </c>
      <c r="ED15" s="67">
        <f t="shared" si="40"/>
        <v>4.2</v>
      </c>
      <c r="EE15" s="67" t="str">
        <f t="shared" si="41"/>
        <v>4.2</v>
      </c>
      <c r="EF15" s="51" t="str">
        <f t="shared" si="42"/>
        <v>D</v>
      </c>
      <c r="EG15" s="68">
        <f t="shared" si="43"/>
        <v>1</v>
      </c>
      <c r="EH15" s="53" t="str">
        <f t="shared" si="44"/>
        <v>1.0</v>
      </c>
      <c r="EI15" s="63">
        <v>3</v>
      </c>
      <c r="EJ15" s="199">
        <v>3</v>
      </c>
      <c r="EK15" s="202">
        <v>5.7</v>
      </c>
      <c r="EL15" s="57">
        <v>8</v>
      </c>
      <c r="EM15" s="58"/>
      <c r="EN15" s="66">
        <f t="shared" si="174"/>
        <v>7.1</v>
      </c>
      <c r="EO15" s="67">
        <f t="shared" si="175"/>
        <v>7.1</v>
      </c>
      <c r="EP15" s="67" t="str">
        <f t="shared" si="176"/>
        <v>7.1</v>
      </c>
      <c r="EQ15" s="51" t="str">
        <f t="shared" si="177"/>
        <v>B</v>
      </c>
      <c r="ER15" s="60">
        <f t="shared" si="178"/>
        <v>3</v>
      </c>
      <c r="ES15" s="53" t="str">
        <f t="shared" si="179"/>
        <v>3.0</v>
      </c>
      <c r="ET15" s="63">
        <v>3</v>
      </c>
      <c r="EU15" s="199">
        <v>3</v>
      </c>
      <c r="EV15" s="208">
        <v>5.7</v>
      </c>
      <c r="EW15" s="168">
        <v>4</v>
      </c>
      <c r="EX15" s="169"/>
      <c r="EY15" s="66">
        <f t="shared" si="45"/>
        <v>4.7</v>
      </c>
      <c r="EZ15" s="67">
        <f t="shared" si="46"/>
        <v>4.7</v>
      </c>
      <c r="FA15" s="67" t="str">
        <f t="shared" si="47"/>
        <v>4.7</v>
      </c>
      <c r="FB15" s="51" t="str">
        <f t="shared" si="48"/>
        <v>D</v>
      </c>
      <c r="FC15" s="60">
        <f t="shared" si="49"/>
        <v>1</v>
      </c>
      <c r="FD15" s="53" t="str">
        <f t="shared" si="50"/>
        <v>1.0</v>
      </c>
      <c r="FE15" s="63">
        <v>2</v>
      </c>
      <c r="FF15" s="199">
        <v>2</v>
      </c>
      <c r="FG15" s="105">
        <v>8</v>
      </c>
      <c r="FH15" s="103">
        <v>8</v>
      </c>
      <c r="FI15" s="104"/>
      <c r="FJ15" s="66">
        <f t="shared" si="51"/>
        <v>8</v>
      </c>
      <c r="FK15" s="67">
        <f t="shared" si="52"/>
        <v>8</v>
      </c>
      <c r="FL15" s="67" t="str">
        <f t="shared" si="53"/>
        <v>8.0</v>
      </c>
      <c r="FM15" s="51" t="str">
        <f t="shared" si="54"/>
        <v>B+</v>
      </c>
      <c r="FN15" s="60">
        <f t="shared" si="55"/>
        <v>3.5</v>
      </c>
      <c r="FO15" s="53" t="str">
        <f t="shared" si="56"/>
        <v>3.5</v>
      </c>
      <c r="FP15" s="63">
        <v>2</v>
      </c>
      <c r="FQ15" s="199">
        <v>2</v>
      </c>
      <c r="FR15" s="146">
        <v>0</v>
      </c>
      <c r="FS15" s="70"/>
      <c r="FT15" s="121"/>
      <c r="FU15" s="146"/>
      <c r="FV15" s="67">
        <f t="shared" si="57"/>
        <v>0</v>
      </c>
      <c r="FW15" s="67" t="str">
        <f t="shared" si="58"/>
        <v>0.0</v>
      </c>
      <c r="FX15" s="51" t="str">
        <f t="shared" si="59"/>
        <v>F</v>
      </c>
      <c r="FY15" s="60">
        <f t="shared" si="60"/>
        <v>0</v>
      </c>
      <c r="FZ15" s="53" t="str">
        <f t="shared" si="61"/>
        <v>0.0</v>
      </c>
      <c r="GA15" s="63">
        <v>2</v>
      </c>
      <c r="GB15" s="199"/>
      <c r="GC15" s="105">
        <v>3.4</v>
      </c>
      <c r="GD15" s="103">
        <v>0</v>
      </c>
      <c r="GE15" s="104"/>
      <c r="GF15" s="105"/>
      <c r="GG15" s="67">
        <f t="shared" si="180"/>
        <v>1.4</v>
      </c>
      <c r="GH15" s="67" t="str">
        <f t="shared" si="181"/>
        <v>1.4</v>
      </c>
      <c r="GI15" s="51" t="str">
        <f t="shared" si="182"/>
        <v>F</v>
      </c>
      <c r="GJ15" s="60">
        <f t="shared" si="183"/>
        <v>0</v>
      </c>
      <c r="GK15" s="53" t="str">
        <f t="shared" si="184"/>
        <v>0.0</v>
      </c>
      <c r="GL15" s="63">
        <v>3</v>
      </c>
      <c r="GM15" s="199"/>
      <c r="GN15" s="203">
        <f t="shared" si="185"/>
        <v>18</v>
      </c>
      <c r="GO15" s="153">
        <f t="shared" si="186"/>
        <v>4.3277777777777775</v>
      </c>
      <c r="GP15" s="155">
        <f t="shared" si="187"/>
        <v>1.3333333333333333</v>
      </c>
      <c r="GQ15" s="154" t="str">
        <f t="shared" si="62"/>
        <v>1.33</v>
      </c>
      <c r="GR15" s="5" t="str">
        <f t="shared" si="63"/>
        <v>Lên lớp</v>
      </c>
      <c r="GS15" s="5"/>
      <c r="GT15" s="204">
        <f t="shared" si="188"/>
        <v>13</v>
      </c>
      <c r="GU15" s="205">
        <f t="shared" si="64"/>
        <v>5.6692307692307686</v>
      </c>
      <c r="GV15" s="206">
        <f t="shared" si="189"/>
        <v>1.8461538461538463</v>
      </c>
      <c r="GW15" s="207">
        <f t="shared" si="190"/>
        <v>35</v>
      </c>
      <c r="GX15" s="203">
        <f t="shared" si="191"/>
        <v>30</v>
      </c>
      <c r="GY15" s="154">
        <f t="shared" si="192"/>
        <v>5.9566666666666661</v>
      </c>
      <c r="GZ15" s="155">
        <f t="shared" si="193"/>
        <v>2.0666666666666669</v>
      </c>
      <c r="HA15" s="154" t="str">
        <f t="shared" si="65"/>
        <v>2.07</v>
      </c>
      <c r="HB15" s="5" t="str">
        <f t="shared" si="66"/>
        <v>Lên lớp</v>
      </c>
      <c r="HC15" s="146">
        <v>2.7</v>
      </c>
      <c r="HD15" s="70"/>
      <c r="HE15" s="121"/>
      <c r="HF15" s="146"/>
      <c r="HG15" s="67">
        <f t="shared" si="194"/>
        <v>1.1000000000000001</v>
      </c>
      <c r="HH15" s="67" t="str">
        <f t="shared" si="195"/>
        <v>1.1</v>
      </c>
      <c r="HI15" s="51" t="str">
        <f t="shared" si="196"/>
        <v>F</v>
      </c>
      <c r="HJ15" s="60">
        <f t="shared" si="197"/>
        <v>0</v>
      </c>
      <c r="HK15" s="53" t="str">
        <f t="shared" si="198"/>
        <v>0.0</v>
      </c>
      <c r="HL15" s="63">
        <v>3</v>
      </c>
      <c r="HM15" s="199">
        <v>3</v>
      </c>
      <c r="HN15" s="202">
        <v>5</v>
      </c>
      <c r="HO15" s="57">
        <v>5</v>
      </c>
      <c r="HP15" s="58"/>
      <c r="HQ15" s="66">
        <f t="shared" si="67"/>
        <v>5</v>
      </c>
      <c r="HR15" s="110">
        <f t="shared" si="68"/>
        <v>5</v>
      </c>
      <c r="HS15" s="67" t="str">
        <f t="shared" si="69"/>
        <v>5.0</v>
      </c>
      <c r="HT15" s="111" t="str">
        <f t="shared" si="70"/>
        <v>D+</v>
      </c>
      <c r="HU15" s="112">
        <f t="shared" si="71"/>
        <v>1.5</v>
      </c>
      <c r="HV15" s="113" t="str">
        <f t="shared" si="72"/>
        <v>1.5</v>
      </c>
      <c r="HW15" s="63">
        <v>1</v>
      </c>
      <c r="HX15" s="199">
        <v>1</v>
      </c>
      <c r="HY15" s="66">
        <f t="shared" si="240"/>
        <v>1.5</v>
      </c>
      <c r="HZ15" s="163">
        <f t="shared" si="240"/>
        <v>2.2999999999999998</v>
      </c>
      <c r="IA15" s="53" t="str">
        <f t="shared" si="74"/>
        <v>2.3</v>
      </c>
      <c r="IB15" s="51" t="str">
        <f t="shared" si="75"/>
        <v>F</v>
      </c>
      <c r="IC15" s="60">
        <f t="shared" si="76"/>
        <v>0</v>
      </c>
      <c r="ID15" s="53" t="str">
        <f t="shared" si="77"/>
        <v>0.0</v>
      </c>
      <c r="IE15" s="212">
        <v>4</v>
      </c>
      <c r="IF15" s="213">
        <v>4</v>
      </c>
      <c r="IG15" s="202">
        <v>6.7</v>
      </c>
      <c r="IH15" s="57">
        <v>7</v>
      </c>
      <c r="II15" s="58"/>
      <c r="IJ15" s="66">
        <f t="shared" si="199"/>
        <v>6.9</v>
      </c>
      <c r="IK15" s="67">
        <f t="shared" si="200"/>
        <v>6.9</v>
      </c>
      <c r="IL15" s="67" t="str">
        <f t="shared" si="201"/>
        <v>6.9</v>
      </c>
      <c r="IM15" s="51" t="str">
        <f t="shared" si="202"/>
        <v>C+</v>
      </c>
      <c r="IN15" s="60">
        <f t="shared" si="203"/>
        <v>2.5</v>
      </c>
      <c r="IO15" s="53" t="str">
        <f t="shared" si="204"/>
        <v>2.5</v>
      </c>
      <c r="IP15" s="63">
        <v>2</v>
      </c>
      <c r="IQ15" s="199">
        <v>2</v>
      </c>
      <c r="IR15" s="202">
        <v>7.7</v>
      </c>
      <c r="IS15" s="57">
        <v>6</v>
      </c>
      <c r="IT15" s="58"/>
      <c r="IU15" s="66">
        <f t="shared" si="78"/>
        <v>6.7</v>
      </c>
      <c r="IV15" s="67">
        <f t="shared" si="79"/>
        <v>6.7</v>
      </c>
      <c r="IW15" s="67" t="str">
        <f t="shared" si="80"/>
        <v>6.7</v>
      </c>
      <c r="IX15" s="51" t="str">
        <f t="shared" si="81"/>
        <v>C+</v>
      </c>
      <c r="IY15" s="60">
        <f t="shared" si="82"/>
        <v>2.5</v>
      </c>
      <c r="IZ15" s="53" t="str">
        <f t="shared" si="83"/>
        <v>2.5</v>
      </c>
      <c r="JA15" s="63">
        <v>3</v>
      </c>
      <c r="JB15" s="199">
        <v>3</v>
      </c>
      <c r="JC15" s="65">
        <v>6.4</v>
      </c>
      <c r="JD15" s="57">
        <v>8</v>
      </c>
      <c r="JE15" s="58"/>
      <c r="JF15" s="66">
        <f t="shared" si="84"/>
        <v>7.4</v>
      </c>
      <c r="JG15" s="67">
        <f t="shared" si="85"/>
        <v>7.4</v>
      </c>
      <c r="JH15" s="50" t="str">
        <f t="shared" si="86"/>
        <v>7.4</v>
      </c>
      <c r="JI15" s="51" t="str">
        <f t="shared" si="87"/>
        <v>B</v>
      </c>
      <c r="JJ15" s="60">
        <f t="shared" si="88"/>
        <v>3</v>
      </c>
      <c r="JK15" s="53" t="str">
        <f t="shared" si="89"/>
        <v>3.0</v>
      </c>
      <c r="JL15" s="61">
        <v>2</v>
      </c>
      <c r="JM15" s="62">
        <v>2</v>
      </c>
      <c r="JN15" s="65">
        <v>6.8</v>
      </c>
      <c r="JO15" s="57">
        <v>3</v>
      </c>
      <c r="JP15" s="58"/>
      <c r="JQ15" s="66">
        <f t="shared" si="90"/>
        <v>4.5</v>
      </c>
      <c r="JR15" s="67">
        <f t="shared" si="91"/>
        <v>4.5</v>
      </c>
      <c r="JS15" s="50" t="str">
        <f t="shared" si="92"/>
        <v>4.5</v>
      </c>
      <c r="JT15" s="51" t="str">
        <f t="shared" si="93"/>
        <v>D</v>
      </c>
      <c r="JU15" s="60">
        <f t="shared" si="94"/>
        <v>1</v>
      </c>
      <c r="JV15" s="53" t="str">
        <f t="shared" si="95"/>
        <v>1.0</v>
      </c>
      <c r="JW15" s="61">
        <v>1</v>
      </c>
      <c r="JX15" s="62">
        <v>1</v>
      </c>
      <c r="JY15" s="245">
        <v>6.7</v>
      </c>
      <c r="JZ15" s="122">
        <v>2</v>
      </c>
      <c r="KA15" s="123">
        <v>4</v>
      </c>
      <c r="KB15" s="166">
        <f t="shared" si="96"/>
        <v>3.9</v>
      </c>
      <c r="KC15" s="67">
        <f t="shared" si="97"/>
        <v>5.0999999999999996</v>
      </c>
      <c r="KD15" s="50" t="str">
        <f t="shared" si="98"/>
        <v>5.1</v>
      </c>
      <c r="KE15" s="51" t="str">
        <f t="shared" si="99"/>
        <v>D+</v>
      </c>
      <c r="KF15" s="60">
        <f t="shared" si="100"/>
        <v>1.5</v>
      </c>
      <c r="KG15" s="53" t="str">
        <f t="shared" si="101"/>
        <v>1.5</v>
      </c>
      <c r="KH15" s="61">
        <v>2</v>
      </c>
      <c r="KI15" s="62">
        <v>2</v>
      </c>
      <c r="KJ15" s="202">
        <v>6</v>
      </c>
      <c r="KK15" s="133">
        <v>5.3</v>
      </c>
      <c r="KL15" s="58"/>
      <c r="KM15" s="66">
        <f t="shared" si="205"/>
        <v>5.6</v>
      </c>
      <c r="KN15" s="67">
        <f t="shared" si="206"/>
        <v>5.6</v>
      </c>
      <c r="KO15" s="67" t="str">
        <f t="shared" si="207"/>
        <v>5.6</v>
      </c>
      <c r="KP15" s="51" t="str">
        <f t="shared" si="208"/>
        <v>C</v>
      </c>
      <c r="KQ15" s="60">
        <f t="shared" si="209"/>
        <v>2</v>
      </c>
      <c r="KR15" s="53" t="str">
        <f t="shared" si="210"/>
        <v>2.0</v>
      </c>
      <c r="KS15" s="63">
        <v>1</v>
      </c>
      <c r="KT15" s="199">
        <v>1</v>
      </c>
      <c r="KU15" s="202">
        <v>7</v>
      </c>
      <c r="KV15" s="133">
        <v>6</v>
      </c>
      <c r="KW15" s="58"/>
      <c r="KX15" s="66">
        <f t="shared" si="211"/>
        <v>6.4</v>
      </c>
      <c r="KY15" s="67">
        <f t="shared" si="212"/>
        <v>6.4</v>
      </c>
      <c r="KZ15" s="67" t="str">
        <f t="shared" si="213"/>
        <v>6.4</v>
      </c>
      <c r="LA15" s="51" t="str">
        <f t="shared" si="214"/>
        <v>C</v>
      </c>
      <c r="LB15" s="60">
        <f t="shared" si="215"/>
        <v>2</v>
      </c>
      <c r="LC15" s="53" t="str">
        <f t="shared" si="216"/>
        <v>2.0</v>
      </c>
      <c r="LD15" s="63">
        <v>1</v>
      </c>
      <c r="LE15" s="199">
        <v>1</v>
      </c>
      <c r="LF15" s="202">
        <v>3</v>
      </c>
      <c r="LG15" s="133"/>
      <c r="LH15" s="58"/>
      <c r="LI15" s="66">
        <f t="shared" si="217"/>
        <v>1.2</v>
      </c>
      <c r="LJ15" s="67">
        <f t="shared" si="218"/>
        <v>1.2</v>
      </c>
      <c r="LK15" s="67" t="str">
        <f t="shared" si="219"/>
        <v>1.2</v>
      </c>
      <c r="LL15" s="51" t="str">
        <f t="shared" si="220"/>
        <v>F</v>
      </c>
      <c r="LM15" s="60">
        <f t="shared" si="221"/>
        <v>0</v>
      </c>
      <c r="LN15" s="53" t="str">
        <f t="shared" si="222"/>
        <v>0.0</v>
      </c>
      <c r="LO15" s="63">
        <v>2</v>
      </c>
      <c r="LP15" s="199">
        <v>2</v>
      </c>
      <c r="LQ15" s="202">
        <v>2</v>
      </c>
      <c r="LR15" s="133"/>
      <c r="LS15" s="58"/>
      <c r="LT15" s="66">
        <f t="shared" si="223"/>
        <v>0.8</v>
      </c>
      <c r="LU15" s="67">
        <f t="shared" si="224"/>
        <v>0.8</v>
      </c>
      <c r="LV15" s="67" t="str">
        <f t="shared" si="225"/>
        <v>0.8</v>
      </c>
      <c r="LW15" s="51" t="str">
        <f t="shared" si="226"/>
        <v>F</v>
      </c>
      <c r="LX15" s="60">
        <f t="shared" si="227"/>
        <v>0</v>
      </c>
      <c r="LY15" s="53" t="str">
        <f t="shared" si="228"/>
        <v>0.0</v>
      </c>
      <c r="LZ15" s="63">
        <v>1</v>
      </c>
      <c r="MA15" s="199">
        <v>1</v>
      </c>
      <c r="MB15" s="66">
        <f t="shared" si="229"/>
        <v>3</v>
      </c>
      <c r="MC15" s="163">
        <f t="shared" si="230"/>
        <v>3</v>
      </c>
      <c r="MD15" s="53" t="str">
        <f t="shared" si="231"/>
        <v>3.0</v>
      </c>
      <c r="ME15" s="51" t="str">
        <f t="shared" si="232"/>
        <v>F</v>
      </c>
      <c r="MF15" s="60">
        <f t="shared" si="233"/>
        <v>0</v>
      </c>
      <c r="MG15" s="53" t="str">
        <f t="shared" si="234"/>
        <v>0.0</v>
      </c>
      <c r="MH15" s="212">
        <v>5</v>
      </c>
      <c r="MI15" s="213">
        <v>5</v>
      </c>
      <c r="MJ15" s="203">
        <f t="shared" si="235"/>
        <v>19</v>
      </c>
      <c r="MK15" s="153">
        <f t="shared" si="236"/>
        <v>4.5736842105263165</v>
      </c>
      <c r="ML15" s="155">
        <f t="shared" si="237"/>
        <v>1.4736842105263157</v>
      </c>
      <c r="MM15" s="154" t="str">
        <f t="shared" si="238"/>
        <v>1.47</v>
      </c>
      <c r="MN15" s="5" t="str">
        <f t="shared" si="239"/>
        <v>Lên lớp</v>
      </c>
    </row>
    <row r="16" spans="1:352" s="8" customFormat="1" ht="18">
      <c r="A16" s="5">
        <v>15</v>
      </c>
      <c r="B16" s="9" t="s">
        <v>11</v>
      </c>
      <c r="C16" s="10" t="s">
        <v>315</v>
      </c>
      <c r="D16" s="11" t="s">
        <v>316</v>
      </c>
      <c r="E16" s="12" t="s">
        <v>317</v>
      </c>
      <c r="F16" s="6"/>
      <c r="G16" s="47" t="s">
        <v>544</v>
      </c>
      <c r="H16" s="132" t="s">
        <v>410</v>
      </c>
      <c r="I16" s="132" t="s">
        <v>579</v>
      </c>
      <c r="J16" s="88" t="s">
        <v>579</v>
      </c>
      <c r="K16" s="98">
        <v>0</v>
      </c>
      <c r="L16" s="67" t="str">
        <f t="shared" si="133"/>
        <v>0.0</v>
      </c>
      <c r="M16" s="51" t="str">
        <f t="shared" si="134"/>
        <v>F</v>
      </c>
      <c r="N16" s="52">
        <f t="shared" si="135"/>
        <v>0</v>
      </c>
      <c r="O16" s="53" t="str">
        <f t="shared" si="136"/>
        <v>0.0</v>
      </c>
      <c r="P16" s="63"/>
      <c r="Q16" s="49">
        <v>6</v>
      </c>
      <c r="R16" s="67" t="str">
        <f t="shared" si="137"/>
        <v>6.0</v>
      </c>
      <c r="S16" s="51" t="str">
        <f t="shared" si="138"/>
        <v>C</v>
      </c>
      <c r="T16" s="52">
        <f t="shared" si="139"/>
        <v>2</v>
      </c>
      <c r="U16" s="53" t="str">
        <f t="shared" si="140"/>
        <v>2.0</v>
      </c>
      <c r="V16" s="63">
        <v>3</v>
      </c>
      <c r="W16" s="105">
        <v>8.1999999999999993</v>
      </c>
      <c r="X16" s="103">
        <v>8</v>
      </c>
      <c r="Y16" s="104"/>
      <c r="Z16" s="66">
        <f t="shared" si="4"/>
        <v>8.1</v>
      </c>
      <c r="AA16" s="67">
        <f t="shared" si="5"/>
        <v>8.1</v>
      </c>
      <c r="AB16" s="67" t="str">
        <f t="shared" si="141"/>
        <v>8.1</v>
      </c>
      <c r="AC16" s="51" t="str">
        <f t="shared" si="6"/>
        <v>B+</v>
      </c>
      <c r="AD16" s="60">
        <f t="shared" si="142"/>
        <v>3.5</v>
      </c>
      <c r="AE16" s="53" t="str">
        <f t="shared" si="143"/>
        <v>3.5</v>
      </c>
      <c r="AF16" s="63">
        <v>4</v>
      </c>
      <c r="AG16" s="199">
        <v>4</v>
      </c>
      <c r="AH16" s="105">
        <v>8</v>
      </c>
      <c r="AI16" s="103">
        <v>7</v>
      </c>
      <c r="AJ16" s="104"/>
      <c r="AK16" s="66">
        <f t="shared" si="8"/>
        <v>7.4</v>
      </c>
      <c r="AL16" s="67">
        <f t="shared" si="9"/>
        <v>7.4</v>
      </c>
      <c r="AM16" s="67" t="str">
        <f t="shared" si="144"/>
        <v>7.4</v>
      </c>
      <c r="AN16" s="51" t="str">
        <f t="shared" si="145"/>
        <v>B</v>
      </c>
      <c r="AO16" s="60">
        <f t="shared" si="146"/>
        <v>3</v>
      </c>
      <c r="AP16" s="53" t="str">
        <f t="shared" si="147"/>
        <v>3.0</v>
      </c>
      <c r="AQ16" s="63">
        <v>2</v>
      </c>
      <c r="AR16" s="199">
        <v>2</v>
      </c>
      <c r="AS16" s="166">
        <v>5</v>
      </c>
      <c r="AT16" s="122">
        <v>2</v>
      </c>
      <c r="AU16" s="123">
        <v>4</v>
      </c>
      <c r="AV16" s="66">
        <f t="shared" si="148"/>
        <v>3.2</v>
      </c>
      <c r="AW16" s="67">
        <f t="shared" si="149"/>
        <v>4.4000000000000004</v>
      </c>
      <c r="AX16" s="67" t="str">
        <f t="shared" si="150"/>
        <v>4.4</v>
      </c>
      <c r="AY16" s="51" t="str">
        <f t="shared" si="151"/>
        <v>D</v>
      </c>
      <c r="AZ16" s="60">
        <f t="shared" si="152"/>
        <v>1</v>
      </c>
      <c r="BA16" s="53" t="str">
        <f t="shared" si="153"/>
        <v>1.0</v>
      </c>
      <c r="BB16" s="63">
        <v>3</v>
      </c>
      <c r="BC16" s="199">
        <v>3</v>
      </c>
      <c r="BD16" s="105">
        <v>6.3</v>
      </c>
      <c r="BE16" s="103">
        <v>8</v>
      </c>
      <c r="BF16" s="104"/>
      <c r="BG16" s="66">
        <f t="shared" si="154"/>
        <v>7.3</v>
      </c>
      <c r="BH16" s="67">
        <f t="shared" si="155"/>
        <v>7.3</v>
      </c>
      <c r="BI16" s="67" t="str">
        <f t="shared" si="156"/>
        <v>7.3</v>
      </c>
      <c r="BJ16" s="51" t="str">
        <f t="shared" si="157"/>
        <v>B</v>
      </c>
      <c r="BK16" s="60">
        <f t="shared" si="158"/>
        <v>3</v>
      </c>
      <c r="BL16" s="53" t="str">
        <f t="shared" si="159"/>
        <v>3.0</v>
      </c>
      <c r="BM16" s="63">
        <v>3</v>
      </c>
      <c r="BN16" s="199">
        <v>3</v>
      </c>
      <c r="BO16" s="105">
        <v>7.2</v>
      </c>
      <c r="BP16" s="103">
        <v>4</v>
      </c>
      <c r="BQ16" s="104"/>
      <c r="BR16" s="66">
        <f t="shared" si="12"/>
        <v>5.3</v>
      </c>
      <c r="BS16" s="67">
        <f t="shared" si="13"/>
        <v>5.3</v>
      </c>
      <c r="BT16" s="67" t="str">
        <f t="shared" si="160"/>
        <v>5.3</v>
      </c>
      <c r="BU16" s="51" t="str">
        <f t="shared" si="14"/>
        <v>D+</v>
      </c>
      <c r="BV16" s="68">
        <f t="shared" si="15"/>
        <v>1.5</v>
      </c>
      <c r="BW16" s="53" t="str">
        <f t="shared" si="161"/>
        <v>1.5</v>
      </c>
      <c r="BX16" s="63">
        <v>2</v>
      </c>
      <c r="BY16" s="199">
        <v>2</v>
      </c>
      <c r="BZ16" s="105">
        <v>7.2</v>
      </c>
      <c r="CA16" s="103">
        <v>7</v>
      </c>
      <c r="CB16" s="104"/>
      <c r="CC16" s="105"/>
      <c r="CD16" s="67">
        <f t="shared" si="162"/>
        <v>7.1</v>
      </c>
      <c r="CE16" s="67" t="str">
        <f t="shared" si="163"/>
        <v>7.1</v>
      </c>
      <c r="CF16" s="51" t="str">
        <f t="shared" si="164"/>
        <v>B</v>
      </c>
      <c r="CG16" s="60">
        <f t="shared" si="165"/>
        <v>3</v>
      </c>
      <c r="CH16" s="53" t="str">
        <f t="shared" si="166"/>
        <v>3.0</v>
      </c>
      <c r="CI16" s="63">
        <v>3</v>
      </c>
      <c r="CJ16" s="199">
        <v>3</v>
      </c>
      <c r="CK16" s="200">
        <f t="shared" si="167"/>
        <v>17</v>
      </c>
      <c r="CL16" s="72">
        <f t="shared" si="16"/>
        <v>6.7176470588235295</v>
      </c>
      <c r="CM16" s="93" t="str">
        <f t="shared" si="168"/>
        <v>6.72</v>
      </c>
      <c r="CN16" s="72">
        <f t="shared" si="17"/>
        <v>2.5882352941176472</v>
      </c>
      <c r="CO16" s="93" t="str">
        <f t="shared" si="169"/>
        <v>2.59</v>
      </c>
      <c r="CP16" s="258" t="str">
        <f t="shared" si="170"/>
        <v>Lên lớp</v>
      </c>
      <c r="CQ16" s="258">
        <f t="shared" si="18"/>
        <v>17</v>
      </c>
      <c r="CR16" s="72">
        <f t="shared" si="19"/>
        <v>6.7176470588235295</v>
      </c>
      <c r="CS16" s="258" t="str">
        <f t="shared" si="171"/>
        <v>6.72</v>
      </c>
      <c r="CT16" s="72">
        <f t="shared" si="20"/>
        <v>2.5882352941176472</v>
      </c>
      <c r="CU16" s="258" t="str">
        <f t="shared" si="172"/>
        <v>2.59</v>
      </c>
      <c r="CV16" s="258" t="str">
        <f t="shared" si="173"/>
        <v>Lên lớp</v>
      </c>
      <c r="CW16" s="66">
        <v>5.4</v>
      </c>
      <c r="CX16" s="258">
        <v>3</v>
      </c>
      <c r="CY16" s="258"/>
      <c r="CZ16" s="66">
        <f t="shared" si="22"/>
        <v>4</v>
      </c>
      <c r="DA16" s="67">
        <f t="shared" si="23"/>
        <v>4</v>
      </c>
      <c r="DB16" s="60" t="str">
        <f t="shared" si="24"/>
        <v>4.0</v>
      </c>
      <c r="DC16" s="51" t="str">
        <f t="shared" si="25"/>
        <v>D</v>
      </c>
      <c r="DD16" s="60">
        <f t="shared" si="26"/>
        <v>1</v>
      </c>
      <c r="DE16" s="60" t="str">
        <f t="shared" si="27"/>
        <v>1.0</v>
      </c>
      <c r="DF16" s="63"/>
      <c r="DG16" s="201"/>
      <c r="DH16" s="105">
        <v>6.6</v>
      </c>
      <c r="DI16" s="126">
        <v>4</v>
      </c>
      <c r="DJ16" s="126"/>
      <c r="DK16" s="66">
        <f t="shared" si="28"/>
        <v>5</v>
      </c>
      <c r="DL16" s="67">
        <f t="shared" si="29"/>
        <v>5</v>
      </c>
      <c r="DM16" s="60" t="str">
        <f t="shared" si="30"/>
        <v>5.0</v>
      </c>
      <c r="DN16" s="51" t="str">
        <f t="shared" si="31"/>
        <v>D+</v>
      </c>
      <c r="DO16" s="60">
        <f t="shared" si="32"/>
        <v>1.5</v>
      </c>
      <c r="DP16" s="60" t="str">
        <f t="shared" si="33"/>
        <v>1.5</v>
      </c>
      <c r="DQ16" s="63"/>
      <c r="DR16" s="201"/>
      <c r="DS16" s="67">
        <f t="shared" si="34"/>
        <v>4.5</v>
      </c>
      <c r="DT16" s="60" t="str">
        <f t="shared" si="35"/>
        <v>4.5</v>
      </c>
      <c r="DU16" s="51" t="str">
        <f t="shared" si="36"/>
        <v>D</v>
      </c>
      <c r="DV16" s="60">
        <f t="shared" si="37"/>
        <v>1</v>
      </c>
      <c r="DW16" s="60" t="str">
        <f t="shared" si="38"/>
        <v>1.0</v>
      </c>
      <c r="DX16" s="63">
        <v>3</v>
      </c>
      <c r="DY16" s="201">
        <v>3</v>
      </c>
      <c r="DZ16" s="146">
        <v>0</v>
      </c>
      <c r="EA16" s="70"/>
      <c r="EB16" s="121"/>
      <c r="EC16" s="66">
        <f t="shared" si="39"/>
        <v>0</v>
      </c>
      <c r="ED16" s="67">
        <f t="shared" si="40"/>
        <v>0</v>
      </c>
      <c r="EE16" s="67" t="str">
        <f t="shared" si="41"/>
        <v>0.0</v>
      </c>
      <c r="EF16" s="51" t="str">
        <f t="shared" si="42"/>
        <v>F</v>
      </c>
      <c r="EG16" s="68">
        <f t="shared" si="43"/>
        <v>0</v>
      </c>
      <c r="EH16" s="53" t="str">
        <f t="shared" si="44"/>
        <v>0.0</v>
      </c>
      <c r="EI16" s="63">
        <v>3</v>
      </c>
      <c r="EJ16" s="199"/>
      <c r="EK16" s="146">
        <v>1</v>
      </c>
      <c r="EL16" s="70"/>
      <c r="EM16" s="121"/>
      <c r="EN16" s="66">
        <f t="shared" si="174"/>
        <v>0.4</v>
      </c>
      <c r="EO16" s="67">
        <f t="shared" si="175"/>
        <v>0.4</v>
      </c>
      <c r="EP16" s="67" t="str">
        <f t="shared" si="176"/>
        <v>0.4</v>
      </c>
      <c r="EQ16" s="51" t="str">
        <f t="shared" si="177"/>
        <v>F</v>
      </c>
      <c r="ER16" s="60">
        <f t="shared" si="178"/>
        <v>0</v>
      </c>
      <c r="ES16" s="53" t="str">
        <f t="shared" si="179"/>
        <v>0.0</v>
      </c>
      <c r="ET16" s="63">
        <v>3</v>
      </c>
      <c r="EU16" s="199"/>
      <c r="EV16" s="208">
        <v>6.7</v>
      </c>
      <c r="EW16" s="168"/>
      <c r="EX16" s="169">
        <v>4</v>
      </c>
      <c r="EY16" s="66">
        <f t="shared" si="45"/>
        <v>2.7</v>
      </c>
      <c r="EZ16" s="67">
        <f t="shared" si="46"/>
        <v>5.0999999999999996</v>
      </c>
      <c r="FA16" s="67" t="str">
        <f t="shared" si="47"/>
        <v>5.1</v>
      </c>
      <c r="FB16" s="51" t="str">
        <f t="shared" si="48"/>
        <v>D+</v>
      </c>
      <c r="FC16" s="60">
        <f t="shared" si="49"/>
        <v>1.5</v>
      </c>
      <c r="FD16" s="53" t="str">
        <f t="shared" si="50"/>
        <v>1.5</v>
      </c>
      <c r="FE16" s="63">
        <v>2</v>
      </c>
      <c r="FF16" s="199">
        <v>2</v>
      </c>
      <c r="FG16" s="105">
        <v>8</v>
      </c>
      <c r="FH16" s="103">
        <v>8</v>
      </c>
      <c r="FI16" s="104"/>
      <c r="FJ16" s="66">
        <f t="shared" si="51"/>
        <v>8</v>
      </c>
      <c r="FK16" s="67">
        <f t="shared" si="52"/>
        <v>8</v>
      </c>
      <c r="FL16" s="67" t="str">
        <f t="shared" si="53"/>
        <v>8.0</v>
      </c>
      <c r="FM16" s="51" t="str">
        <f t="shared" si="54"/>
        <v>B+</v>
      </c>
      <c r="FN16" s="60">
        <f t="shared" si="55"/>
        <v>3.5</v>
      </c>
      <c r="FO16" s="53" t="str">
        <f t="shared" si="56"/>
        <v>3.5</v>
      </c>
      <c r="FP16" s="63">
        <v>2</v>
      </c>
      <c r="FQ16" s="199">
        <v>2</v>
      </c>
      <c r="FR16" s="146">
        <v>1</v>
      </c>
      <c r="FS16" s="70"/>
      <c r="FT16" s="121"/>
      <c r="FU16" s="146"/>
      <c r="FV16" s="67">
        <f t="shared" si="57"/>
        <v>0.4</v>
      </c>
      <c r="FW16" s="67" t="str">
        <f t="shared" si="58"/>
        <v>0.4</v>
      </c>
      <c r="FX16" s="51" t="str">
        <f t="shared" si="59"/>
        <v>F</v>
      </c>
      <c r="FY16" s="60">
        <f t="shared" si="60"/>
        <v>0</v>
      </c>
      <c r="FZ16" s="53" t="str">
        <f t="shared" si="61"/>
        <v>0.0</v>
      </c>
      <c r="GA16" s="63">
        <v>2</v>
      </c>
      <c r="GB16" s="199"/>
      <c r="GC16" s="146">
        <v>0.6</v>
      </c>
      <c r="GD16" s="70"/>
      <c r="GE16" s="121"/>
      <c r="GF16" s="146"/>
      <c r="GG16" s="67">
        <f t="shared" si="180"/>
        <v>0.2</v>
      </c>
      <c r="GH16" s="67" t="str">
        <f t="shared" si="181"/>
        <v>0.2</v>
      </c>
      <c r="GI16" s="51" t="str">
        <f t="shared" si="182"/>
        <v>F</v>
      </c>
      <c r="GJ16" s="60">
        <f t="shared" si="183"/>
        <v>0</v>
      </c>
      <c r="GK16" s="53" t="str">
        <f t="shared" si="184"/>
        <v>0.0</v>
      </c>
      <c r="GL16" s="63">
        <v>3</v>
      </c>
      <c r="GM16" s="199"/>
      <c r="GN16" s="203">
        <f t="shared" si="185"/>
        <v>18</v>
      </c>
      <c r="GO16" s="153">
        <f t="shared" si="186"/>
        <v>2.3499999999999996</v>
      </c>
      <c r="GP16" s="155">
        <f t="shared" si="187"/>
        <v>0.72222222222222221</v>
      </c>
      <c r="GQ16" s="154" t="str">
        <f t="shared" si="62"/>
        <v>0.72</v>
      </c>
      <c r="GR16" s="5" t="str">
        <f t="shared" si="63"/>
        <v>Cảnh báo KQHT</v>
      </c>
      <c r="GS16" s="5" t="s">
        <v>898</v>
      </c>
      <c r="GT16" s="204">
        <f t="shared" si="188"/>
        <v>7</v>
      </c>
      <c r="GU16" s="205">
        <f t="shared" si="64"/>
        <v>5.6714285714285717</v>
      </c>
      <c r="GV16" s="206">
        <f t="shared" si="189"/>
        <v>1.8571428571428572</v>
      </c>
      <c r="GW16" s="207">
        <f t="shared" si="190"/>
        <v>35</v>
      </c>
      <c r="GX16" s="203">
        <f t="shared" si="191"/>
        <v>24</v>
      </c>
      <c r="GY16" s="154">
        <f t="shared" si="192"/>
        <v>6.4125000000000005</v>
      </c>
      <c r="GZ16" s="155">
        <f t="shared" si="193"/>
        <v>2.375</v>
      </c>
      <c r="HA16" s="154" t="str">
        <f t="shared" si="65"/>
        <v>2.38</v>
      </c>
      <c r="HB16" s="5" t="str">
        <f t="shared" si="66"/>
        <v>Lên lớp</v>
      </c>
      <c r="HC16" s="166">
        <v>5</v>
      </c>
      <c r="HD16" s="122">
        <v>2</v>
      </c>
      <c r="HE16" s="123"/>
      <c r="HF16" s="166"/>
      <c r="HG16" s="67">
        <f t="shared" si="194"/>
        <v>3.2</v>
      </c>
      <c r="HH16" s="67" t="str">
        <f t="shared" si="195"/>
        <v>3.2</v>
      </c>
      <c r="HI16" s="51" t="str">
        <f t="shared" si="196"/>
        <v>F</v>
      </c>
      <c r="HJ16" s="60">
        <f t="shared" si="197"/>
        <v>0</v>
      </c>
      <c r="HK16" s="53" t="str">
        <f t="shared" si="198"/>
        <v>0.0</v>
      </c>
      <c r="HL16" s="63">
        <v>3</v>
      </c>
      <c r="HM16" s="199">
        <v>3</v>
      </c>
      <c r="HN16" s="202">
        <v>5</v>
      </c>
      <c r="HO16" s="57">
        <v>4</v>
      </c>
      <c r="HP16" s="58"/>
      <c r="HQ16" s="66">
        <f t="shared" si="67"/>
        <v>4.4000000000000004</v>
      </c>
      <c r="HR16" s="110">
        <f t="shared" si="68"/>
        <v>4.4000000000000004</v>
      </c>
      <c r="HS16" s="67" t="str">
        <f t="shared" si="69"/>
        <v>4.4</v>
      </c>
      <c r="HT16" s="111" t="str">
        <f t="shared" si="70"/>
        <v>D</v>
      </c>
      <c r="HU16" s="112">
        <f t="shared" si="71"/>
        <v>1</v>
      </c>
      <c r="HV16" s="113" t="str">
        <f t="shared" si="72"/>
        <v>1.0</v>
      </c>
      <c r="HW16" s="63">
        <v>1</v>
      </c>
      <c r="HX16" s="199">
        <v>1</v>
      </c>
      <c r="HY16" s="66">
        <f t="shared" si="240"/>
        <v>1.3</v>
      </c>
      <c r="HZ16" s="163">
        <f t="shared" si="240"/>
        <v>3.6</v>
      </c>
      <c r="IA16" s="53" t="str">
        <f t="shared" si="74"/>
        <v>3.6</v>
      </c>
      <c r="IB16" s="51" t="str">
        <f t="shared" si="75"/>
        <v>F</v>
      </c>
      <c r="IC16" s="60">
        <f t="shared" si="76"/>
        <v>0</v>
      </c>
      <c r="ID16" s="53" t="str">
        <f t="shared" si="77"/>
        <v>0.0</v>
      </c>
      <c r="IE16" s="212">
        <v>4</v>
      </c>
      <c r="IF16" s="213">
        <v>4</v>
      </c>
      <c r="IG16" s="202">
        <v>7.3</v>
      </c>
      <c r="IH16" s="57">
        <v>5</v>
      </c>
      <c r="II16" s="58"/>
      <c r="IJ16" s="66">
        <f t="shared" si="199"/>
        <v>5.9</v>
      </c>
      <c r="IK16" s="67">
        <f t="shared" si="200"/>
        <v>5.9</v>
      </c>
      <c r="IL16" s="67" t="str">
        <f t="shared" si="201"/>
        <v>5.9</v>
      </c>
      <c r="IM16" s="51" t="str">
        <f t="shared" si="202"/>
        <v>C</v>
      </c>
      <c r="IN16" s="60">
        <f t="shared" si="203"/>
        <v>2</v>
      </c>
      <c r="IO16" s="53" t="str">
        <f t="shared" si="204"/>
        <v>2.0</v>
      </c>
      <c r="IP16" s="63">
        <v>2</v>
      </c>
      <c r="IQ16" s="199">
        <v>2</v>
      </c>
      <c r="IR16" s="202">
        <v>8.6999999999999993</v>
      </c>
      <c r="IS16" s="57">
        <v>3</v>
      </c>
      <c r="IT16" s="58"/>
      <c r="IU16" s="66">
        <f t="shared" si="78"/>
        <v>5.3</v>
      </c>
      <c r="IV16" s="67">
        <f t="shared" si="79"/>
        <v>5.3</v>
      </c>
      <c r="IW16" s="67" t="str">
        <f t="shared" si="80"/>
        <v>5.3</v>
      </c>
      <c r="IX16" s="51" t="str">
        <f t="shared" si="81"/>
        <v>D+</v>
      </c>
      <c r="IY16" s="60">
        <f t="shared" si="82"/>
        <v>1.5</v>
      </c>
      <c r="IZ16" s="53" t="str">
        <f t="shared" si="83"/>
        <v>1.5</v>
      </c>
      <c r="JA16" s="63">
        <v>3</v>
      </c>
      <c r="JB16" s="199">
        <v>3</v>
      </c>
      <c r="JC16" s="65">
        <v>6.8</v>
      </c>
      <c r="JD16" s="57">
        <v>4</v>
      </c>
      <c r="JE16" s="58"/>
      <c r="JF16" s="66">
        <f t="shared" si="84"/>
        <v>5.0999999999999996</v>
      </c>
      <c r="JG16" s="67">
        <f t="shared" si="85"/>
        <v>5.0999999999999996</v>
      </c>
      <c r="JH16" s="50" t="str">
        <f t="shared" si="86"/>
        <v>5.1</v>
      </c>
      <c r="JI16" s="51" t="str">
        <f t="shared" si="87"/>
        <v>D+</v>
      </c>
      <c r="JJ16" s="60">
        <f t="shared" si="88"/>
        <v>1.5</v>
      </c>
      <c r="JK16" s="53" t="str">
        <f t="shared" si="89"/>
        <v>1.5</v>
      </c>
      <c r="JL16" s="61">
        <v>2</v>
      </c>
      <c r="JM16" s="62">
        <v>2</v>
      </c>
      <c r="JN16" s="251">
        <v>6.6</v>
      </c>
      <c r="JO16" s="124"/>
      <c r="JP16" s="125">
        <v>5</v>
      </c>
      <c r="JQ16" s="147">
        <f t="shared" si="90"/>
        <v>2.6</v>
      </c>
      <c r="JR16" s="67">
        <f t="shared" si="91"/>
        <v>5.6</v>
      </c>
      <c r="JS16" s="50" t="str">
        <f t="shared" si="92"/>
        <v>5.6</v>
      </c>
      <c r="JT16" s="51" t="str">
        <f t="shared" si="93"/>
        <v>C</v>
      </c>
      <c r="JU16" s="60">
        <f t="shared" si="94"/>
        <v>2</v>
      </c>
      <c r="JV16" s="53" t="str">
        <f t="shared" si="95"/>
        <v>2.0</v>
      </c>
      <c r="JW16" s="61">
        <v>1</v>
      </c>
      <c r="JX16" s="62">
        <v>1</v>
      </c>
      <c r="JY16" s="65">
        <v>6</v>
      </c>
      <c r="JZ16" s="57">
        <v>5</v>
      </c>
      <c r="KA16" s="58"/>
      <c r="KB16" s="66">
        <f t="shared" si="96"/>
        <v>5.4</v>
      </c>
      <c r="KC16" s="67">
        <f t="shared" si="97"/>
        <v>5.4</v>
      </c>
      <c r="KD16" s="50" t="str">
        <f t="shared" si="98"/>
        <v>5.4</v>
      </c>
      <c r="KE16" s="51" t="str">
        <f t="shared" si="99"/>
        <v>D+</v>
      </c>
      <c r="KF16" s="60">
        <f t="shared" si="100"/>
        <v>1.5</v>
      </c>
      <c r="KG16" s="53" t="str">
        <f t="shared" si="101"/>
        <v>1.5</v>
      </c>
      <c r="KH16" s="61">
        <v>2</v>
      </c>
      <c r="KI16" s="62">
        <v>2</v>
      </c>
      <c r="KJ16" s="202">
        <v>5</v>
      </c>
      <c r="KK16" s="133">
        <v>6.3</v>
      </c>
      <c r="KL16" s="58"/>
      <c r="KM16" s="66">
        <f t="shared" si="205"/>
        <v>5.8</v>
      </c>
      <c r="KN16" s="67">
        <f t="shared" si="206"/>
        <v>5.8</v>
      </c>
      <c r="KO16" s="67" t="str">
        <f t="shared" si="207"/>
        <v>5.8</v>
      </c>
      <c r="KP16" s="51" t="str">
        <f t="shared" si="208"/>
        <v>C</v>
      </c>
      <c r="KQ16" s="60">
        <f t="shared" si="209"/>
        <v>2</v>
      </c>
      <c r="KR16" s="53" t="str">
        <f t="shared" si="210"/>
        <v>2.0</v>
      </c>
      <c r="KS16" s="63">
        <v>1</v>
      </c>
      <c r="KT16" s="199">
        <v>1</v>
      </c>
      <c r="KU16" s="202">
        <v>5</v>
      </c>
      <c r="KV16" s="133">
        <v>7.5</v>
      </c>
      <c r="KW16" s="58"/>
      <c r="KX16" s="66">
        <f t="shared" si="211"/>
        <v>6.5</v>
      </c>
      <c r="KY16" s="67">
        <f t="shared" si="212"/>
        <v>6.5</v>
      </c>
      <c r="KZ16" s="67" t="str">
        <f t="shared" si="213"/>
        <v>6.5</v>
      </c>
      <c r="LA16" s="51" t="str">
        <f t="shared" si="214"/>
        <v>C+</v>
      </c>
      <c r="LB16" s="60">
        <f t="shared" si="215"/>
        <v>2.5</v>
      </c>
      <c r="LC16" s="53" t="str">
        <f t="shared" si="216"/>
        <v>2.5</v>
      </c>
      <c r="LD16" s="63">
        <v>1</v>
      </c>
      <c r="LE16" s="199">
        <v>1</v>
      </c>
      <c r="LF16" s="202">
        <v>2</v>
      </c>
      <c r="LG16" s="133"/>
      <c r="LH16" s="58"/>
      <c r="LI16" s="66">
        <f t="shared" si="217"/>
        <v>0.8</v>
      </c>
      <c r="LJ16" s="67">
        <f t="shared" si="218"/>
        <v>0.8</v>
      </c>
      <c r="LK16" s="67" t="str">
        <f t="shared" si="219"/>
        <v>0.8</v>
      </c>
      <c r="LL16" s="51" t="str">
        <f t="shared" si="220"/>
        <v>F</v>
      </c>
      <c r="LM16" s="60">
        <f t="shared" si="221"/>
        <v>0</v>
      </c>
      <c r="LN16" s="53" t="str">
        <f t="shared" si="222"/>
        <v>0.0</v>
      </c>
      <c r="LO16" s="63">
        <v>2</v>
      </c>
      <c r="LP16" s="199">
        <v>2</v>
      </c>
      <c r="LQ16" s="202">
        <v>2</v>
      </c>
      <c r="LR16" s="133"/>
      <c r="LS16" s="58"/>
      <c r="LT16" s="66">
        <f t="shared" si="223"/>
        <v>0.8</v>
      </c>
      <c r="LU16" s="67">
        <f t="shared" si="224"/>
        <v>0.8</v>
      </c>
      <c r="LV16" s="67" t="str">
        <f t="shared" si="225"/>
        <v>0.8</v>
      </c>
      <c r="LW16" s="51" t="str">
        <f t="shared" si="226"/>
        <v>F</v>
      </c>
      <c r="LX16" s="60">
        <f t="shared" si="227"/>
        <v>0</v>
      </c>
      <c r="LY16" s="53" t="str">
        <f t="shared" si="228"/>
        <v>0.0</v>
      </c>
      <c r="LZ16" s="63">
        <v>1</v>
      </c>
      <c r="MA16" s="199">
        <v>1</v>
      </c>
      <c r="MB16" s="66">
        <f t="shared" si="229"/>
        <v>2.9</v>
      </c>
      <c r="MC16" s="163">
        <f t="shared" si="230"/>
        <v>2.9</v>
      </c>
      <c r="MD16" s="53" t="str">
        <f t="shared" si="231"/>
        <v>2.9</v>
      </c>
      <c r="ME16" s="51" t="str">
        <f t="shared" si="232"/>
        <v>F</v>
      </c>
      <c r="MF16" s="60">
        <f t="shared" si="233"/>
        <v>0</v>
      </c>
      <c r="MG16" s="53" t="str">
        <f t="shared" si="234"/>
        <v>0.0</v>
      </c>
      <c r="MH16" s="212">
        <v>5</v>
      </c>
      <c r="MI16" s="213">
        <v>5</v>
      </c>
      <c r="MJ16" s="203">
        <f t="shared" si="235"/>
        <v>19</v>
      </c>
      <c r="MK16" s="153">
        <f t="shared" si="236"/>
        <v>4.3684210526315788</v>
      </c>
      <c r="ML16" s="155">
        <f t="shared" si="237"/>
        <v>1.1578947368421053</v>
      </c>
      <c r="MM16" s="154" t="str">
        <f t="shared" si="238"/>
        <v>1.16</v>
      </c>
      <c r="MN16" s="5" t="str">
        <f t="shared" si="239"/>
        <v>Lên lớp</v>
      </c>
    </row>
    <row r="17" spans="1:352" s="8" customFormat="1" ht="18">
      <c r="A17" s="5">
        <v>16</v>
      </c>
      <c r="B17" s="9" t="s">
        <v>11</v>
      </c>
      <c r="C17" s="10" t="s">
        <v>318</v>
      </c>
      <c r="D17" s="11" t="s">
        <v>319</v>
      </c>
      <c r="E17" s="12" t="s">
        <v>320</v>
      </c>
      <c r="F17" s="6"/>
      <c r="G17" s="47" t="s">
        <v>545</v>
      </c>
      <c r="H17" s="132" t="s">
        <v>410</v>
      </c>
      <c r="I17" s="132" t="s">
        <v>580</v>
      </c>
      <c r="J17" s="48" t="s">
        <v>580</v>
      </c>
      <c r="K17" s="98">
        <v>6.7</v>
      </c>
      <c r="L17" s="67" t="str">
        <f t="shared" si="133"/>
        <v>6.7</v>
      </c>
      <c r="M17" s="51" t="str">
        <f t="shared" si="134"/>
        <v>C+</v>
      </c>
      <c r="N17" s="52">
        <f t="shared" si="135"/>
        <v>2.5</v>
      </c>
      <c r="O17" s="53" t="str">
        <f t="shared" si="136"/>
        <v>2.5</v>
      </c>
      <c r="P17" s="63">
        <v>2</v>
      </c>
      <c r="Q17" s="49">
        <v>5</v>
      </c>
      <c r="R17" s="67" t="str">
        <f t="shared" si="137"/>
        <v>5.0</v>
      </c>
      <c r="S17" s="51" t="str">
        <f t="shared" si="138"/>
        <v>D+</v>
      </c>
      <c r="T17" s="52">
        <f t="shared" si="139"/>
        <v>1.5</v>
      </c>
      <c r="U17" s="53" t="str">
        <f t="shared" si="140"/>
        <v>1.5</v>
      </c>
      <c r="V17" s="63">
        <v>3</v>
      </c>
      <c r="W17" s="105">
        <v>7.2</v>
      </c>
      <c r="X17" s="103">
        <v>6</v>
      </c>
      <c r="Y17" s="104"/>
      <c r="Z17" s="66">
        <f t="shared" si="4"/>
        <v>6.5</v>
      </c>
      <c r="AA17" s="67">
        <f t="shared" si="5"/>
        <v>6.5</v>
      </c>
      <c r="AB17" s="67" t="str">
        <f t="shared" si="141"/>
        <v>6.5</v>
      </c>
      <c r="AC17" s="51" t="str">
        <f t="shared" si="6"/>
        <v>C+</v>
      </c>
      <c r="AD17" s="60">
        <f t="shared" si="142"/>
        <v>2.5</v>
      </c>
      <c r="AE17" s="53" t="str">
        <f t="shared" si="143"/>
        <v>2.5</v>
      </c>
      <c r="AF17" s="63">
        <v>4</v>
      </c>
      <c r="AG17" s="199">
        <v>4</v>
      </c>
      <c r="AH17" s="105">
        <v>8</v>
      </c>
      <c r="AI17" s="103">
        <v>7</v>
      </c>
      <c r="AJ17" s="104"/>
      <c r="AK17" s="66">
        <f t="shared" si="8"/>
        <v>7.4</v>
      </c>
      <c r="AL17" s="67">
        <f t="shared" si="9"/>
        <v>7.4</v>
      </c>
      <c r="AM17" s="67" t="str">
        <f t="shared" si="144"/>
        <v>7.4</v>
      </c>
      <c r="AN17" s="51" t="str">
        <f t="shared" si="145"/>
        <v>B</v>
      </c>
      <c r="AO17" s="60">
        <f t="shared" si="146"/>
        <v>3</v>
      </c>
      <c r="AP17" s="53" t="str">
        <f t="shared" si="147"/>
        <v>3.0</v>
      </c>
      <c r="AQ17" s="63">
        <v>2</v>
      </c>
      <c r="AR17" s="199">
        <v>2</v>
      </c>
      <c r="AS17" s="105">
        <v>6.3</v>
      </c>
      <c r="AT17" s="103">
        <v>3</v>
      </c>
      <c r="AU17" s="104"/>
      <c r="AV17" s="66">
        <f t="shared" si="148"/>
        <v>4.3</v>
      </c>
      <c r="AW17" s="67">
        <f t="shared" si="149"/>
        <v>4.3</v>
      </c>
      <c r="AX17" s="67" t="str">
        <f t="shared" si="150"/>
        <v>4.3</v>
      </c>
      <c r="AY17" s="51" t="str">
        <f t="shared" si="151"/>
        <v>D</v>
      </c>
      <c r="AZ17" s="60">
        <f t="shared" si="152"/>
        <v>1</v>
      </c>
      <c r="BA17" s="53" t="str">
        <f t="shared" si="153"/>
        <v>1.0</v>
      </c>
      <c r="BB17" s="63">
        <v>3</v>
      </c>
      <c r="BC17" s="199">
        <v>3</v>
      </c>
      <c r="BD17" s="105">
        <v>5.4</v>
      </c>
      <c r="BE17" s="103">
        <v>5</v>
      </c>
      <c r="BF17" s="104"/>
      <c r="BG17" s="66">
        <f t="shared" si="154"/>
        <v>5.2</v>
      </c>
      <c r="BH17" s="67">
        <f t="shared" si="155"/>
        <v>5.2</v>
      </c>
      <c r="BI17" s="67" t="str">
        <f t="shared" si="156"/>
        <v>5.2</v>
      </c>
      <c r="BJ17" s="51" t="str">
        <f t="shared" si="157"/>
        <v>D+</v>
      </c>
      <c r="BK17" s="60">
        <f t="shared" si="158"/>
        <v>1.5</v>
      </c>
      <c r="BL17" s="53" t="str">
        <f t="shared" si="159"/>
        <v>1.5</v>
      </c>
      <c r="BM17" s="63">
        <v>3</v>
      </c>
      <c r="BN17" s="199">
        <v>3</v>
      </c>
      <c r="BO17" s="105">
        <v>6.3</v>
      </c>
      <c r="BP17" s="103">
        <v>5</v>
      </c>
      <c r="BQ17" s="104"/>
      <c r="BR17" s="66">
        <f t="shared" si="12"/>
        <v>5.5</v>
      </c>
      <c r="BS17" s="67">
        <f t="shared" si="13"/>
        <v>5.5</v>
      </c>
      <c r="BT17" s="67" t="str">
        <f t="shared" si="160"/>
        <v>5.5</v>
      </c>
      <c r="BU17" s="51" t="str">
        <f t="shared" si="14"/>
        <v>C</v>
      </c>
      <c r="BV17" s="68">
        <f t="shared" si="15"/>
        <v>2</v>
      </c>
      <c r="BW17" s="53" t="str">
        <f t="shared" si="161"/>
        <v>2.0</v>
      </c>
      <c r="BX17" s="63">
        <v>2</v>
      </c>
      <c r="BY17" s="199">
        <v>2</v>
      </c>
      <c r="BZ17" s="105">
        <v>7</v>
      </c>
      <c r="CA17" s="103">
        <v>6</v>
      </c>
      <c r="CB17" s="104"/>
      <c r="CC17" s="105"/>
      <c r="CD17" s="67">
        <f t="shared" si="162"/>
        <v>6.4</v>
      </c>
      <c r="CE17" s="67" t="str">
        <f t="shared" si="163"/>
        <v>6.4</v>
      </c>
      <c r="CF17" s="51" t="str">
        <f t="shared" si="164"/>
        <v>C</v>
      </c>
      <c r="CG17" s="60">
        <f t="shared" si="165"/>
        <v>2</v>
      </c>
      <c r="CH17" s="53" t="str">
        <f t="shared" si="166"/>
        <v>2.0</v>
      </c>
      <c r="CI17" s="63">
        <v>3</v>
      </c>
      <c r="CJ17" s="199">
        <v>3</v>
      </c>
      <c r="CK17" s="200">
        <f t="shared" si="167"/>
        <v>17</v>
      </c>
      <c r="CL17" s="72">
        <f t="shared" si="16"/>
        <v>5.8529411764705879</v>
      </c>
      <c r="CM17" s="93" t="str">
        <f t="shared" si="168"/>
        <v>5.85</v>
      </c>
      <c r="CN17" s="72">
        <f t="shared" si="17"/>
        <v>1.9705882352941178</v>
      </c>
      <c r="CO17" s="93" t="str">
        <f t="shared" si="169"/>
        <v>1.97</v>
      </c>
      <c r="CP17" s="258" t="str">
        <f t="shared" si="170"/>
        <v>Lên lớp</v>
      </c>
      <c r="CQ17" s="258">
        <f t="shared" si="18"/>
        <v>17</v>
      </c>
      <c r="CR17" s="72">
        <f t="shared" si="19"/>
        <v>5.8529411764705879</v>
      </c>
      <c r="CS17" s="258" t="str">
        <f t="shared" si="171"/>
        <v>5.85</v>
      </c>
      <c r="CT17" s="72">
        <f t="shared" si="20"/>
        <v>1.9705882352941178</v>
      </c>
      <c r="CU17" s="258" t="str">
        <f t="shared" si="172"/>
        <v>1.97</v>
      </c>
      <c r="CV17" s="258" t="str">
        <f t="shared" si="173"/>
        <v>Lên lớp</v>
      </c>
      <c r="CW17" s="66">
        <v>7</v>
      </c>
      <c r="CX17" s="258">
        <v>3</v>
      </c>
      <c r="CY17" s="258"/>
      <c r="CZ17" s="66">
        <f t="shared" si="22"/>
        <v>4.5999999999999996</v>
      </c>
      <c r="DA17" s="67">
        <f t="shared" si="23"/>
        <v>4.5999999999999996</v>
      </c>
      <c r="DB17" s="60" t="str">
        <f t="shared" si="24"/>
        <v>4.6</v>
      </c>
      <c r="DC17" s="51" t="str">
        <f t="shared" si="25"/>
        <v>D</v>
      </c>
      <c r="DD17" s="60">
        <f t="shared" si="26"/>
        <v>1</v>
      </c>
      <c r="DE17" s="60" t="str">
        <f t="shared" si="27"/>
        <v>1.0</v>
      </c>
      <c r="DF17" s="63"/>
      <c r="DG17" s="201"/>
      <c r="DH17" s="105">
        <v>6</v>
      </c>
      <c r="DI17" s="126">
        <v>4</v>
      </c>
      <c r="DJ17" s="126"/>
      <c r="DK17" s="66">
        <f t="shared" si="28"/>
        <v>4.8</v>
      </c>
      <c r="DL17" s="67">
        <f t="shared" si="29"/>
        <v>4.8</v>
      </c>
      <c r="DM17" s="60" t="str">
        <f t="shared" si="30"/>
        <v>4.8</v>
      </c>
      <c r="DN17" s="51" t="str">
        <f t="shared" si="31"/>
        <v>D</v>
      </c>
      <c r="DO17" s="60">
        <f t="shared" si="32"/>
        <v>1</v>
      </c>
      <c r="DP17" s="60" t="str">
        <f t="shared" si="33"/>
        <v>1.0</v>
      </c>
      <c r="DQ17" s="63"/>
      <c r="DR17" s="201"/>
      <c r="DS17" s="67">
        <f t="shared" si="34"/>
        <v>4.6999999999999993</v>
      </c>
      <c r="DT17" s="60" t="str">
        <f t="shared" si="35"/>
        <v>4.7</v>
      </c>
      <c r="DU17" s="51" t="str">
        <f t="shared" si="36"/>
        <v>D</v>
      </c>
      <c r="DV17" s="60">
        <f t="shared" si="37"/>
        <v>1</v>
      </c>
      <c r="DW17" s="60" t="str">
        <f t="shared" si="38"/>
        <v>1.0</v>
      </c>
      <c r="DX17" s="63">
        <v>3</v>
      </c>
      <c r="DY17" s="201">
        <v>3</v>
      </c>
      <c r="DZ17" s="202">
        <v>5.4</v>
      </c>
      <c r="EA17" s="57">
        <v>8</v>
      </c>
      <c r="EB17" s="58"/>
      <c r="EC17" s="66">
        <f t="shared" si="39"/>
        <v>7</v>
      </c>
      <c r="ED17" s="67">
        <f t="shared" si="40"/>
        <v>7</v>
      </c>
      <c r="EE17" s="67" t="str">
        <f t="shared" si="41"/>
        <v>7.0</v>
      </c>
      <c r="EF17" s="51" t="str">
        <f t="shared" si="42"/>
        <v>B</v>
      </c>
      <c r="EG17" s="68">
        <f t="shared" si="43"/>
        <v>3</v>
      </c>
      <c r="EH17" s="53" t="str">
        <f t="shared" si="44"/>
        <v>3.0</v>
      </c>
      <c r="EI17" s="63">
        <v>3</v>
      </c>
      <c r="EJ17" s="199">
        <v>3</v>
      </c>
      <c r="EK17" s="202">
        <v>7.7</v>
      </c>
      <c r="EL17" s="57">
        <v>5</v>
      </c>
      <c r="EM17" s="58"/>
      <c r="EN17" s="66">
        <f t="shared" si="174"/>
        <v>6.1</v>
      </c>
      <c r="EO17" s="67">
        <f t="shared" si="175"/>
        <v>6.1</v>
      </c>
      <c r="EP17" s="67" t="str">
        <f t="shared" si="176"/>
        <v>6.1</v>
      </c>
      <c r="EQ17" s="51" t="str">
        <f t="shared" si="177"/>
        <v>C</v>
      </c>
      <c r="ER17" s="60">
        <f t="shared" si="178"/>
        <v>2</v>
      </c>
      <c r="ES17" s="53" t="str">
        <f t="shared" si="179"/>
        <v>2.0</v>
      </c>
      <c r="ET17" s="63">
        <v>3</v>
      </c>
      <c r="EU17" s="199">
        <v>3</v>
      </c>
      <c r="EV17" s="208">
        <v>6.7</v>
      </c>
      <c r="EW17" s="168">
        <v>9</v>
      </c>
      <c r="EX17" s="169"/>
      <c r="EY17" s="66">
        <f t="shared" si="45"/>
        <v>8.1</v>
      </c>
      <c r="EZ17" s="67">
        <f t="shared" si="46"/>
        <v>8.1</v>
      </c>
      <c r="FA17" s="67" t="str">
        <f t="shared" si="47"/>
        <v>8.1</v>
      </c>
      <c r="FB17" s="51" t="str">
        <f t="shared" si="48"/>
        <v>B+</v>
      </c>
      <c r="FC17" s="60">
        <f t="shared" si="49"/>
        <v>3.5</v>
      </c>
      <c r="FD17" s="53" t="str">
        <f t="shared" si="50"/>
        <v>3.5</v>
      </c>
      <c r="FE17" s="63">
        <v>2</v>
      </c>
      <c r="FF17" s="199">
        <v>2</v>
      </c>
      <c r="FG17" s="105">
        <v>8</v>
      </c>
      <c r="FH17" s="103">
        <v>7</v>
      </c>
      <c r="FI17" s="104"/>
      <c r="FJ17" s="66">
        <f t="shared" si="51"/>
        <v>7.4</v>
      </c>
      <c r="FK17" s="67">
        <f t="shared" si="52"/>
        <v>7.4</v>
      </c>
      <c r="FL17" s="67" t="str">
        <f t="shared" si="53"/>
        <v>7.4</v>
      </c>
      <c r="FM17" s="51" t="str">
        <f t="shared" si="54"/>
        <v>B</v>
      </c>
      <c r="FN17" s="60">
        <f t="shared" si="55"/>
        <v>3</v>
      </c>
      <c r="FO17" s="53" t="str">
        <f t="shared" si="56"/>
        <v>3.0</v>
      </c>
      <c r="FP17" s="63">
        <v>2</v>
      </c>
      <c r="FQ17" s="199">
        <v>2</v>
      </c>
      <c r="FR17" s="105">
        <v>6</v>
      </c>
      <c r="FS17" s="103">
        <v>4</v>
      </c>
      <c r="FT17" s="104"/>
      <c r="FU17" s="66"/>
      <c r="FV17" s="67">
        <f t="shared" si="57"/>
        <v>4.8</v>
      </c>
      <c r="FW17" s="67" t="str">
        <f t="shared" si="58"/>
        <v>4.8</v>
      </c>
      <c r="FX17" s="51" t="str">
        <f t="shared" si="59"/>
        <v>D</v>
      </c>
      <c r="FY17" s="60">
        <f t="shared" si="60"/>
        <v>1</v>
      </c>
      <c r="FZ17" s="53" t="str">
        <f t="shared" si="61"/>
        <v>1.0</v>
      </c>
      <c r="GA17" s="63">
        <v>2</v>
      </c>
      <c r="GB17" s="199">
        <v>2</v>
      </c>
      <c r="GC17" s="208">
        <v>6</v>
      </c>
      <c r="GD17" s="168">
        <v>1</v>
      </c>
      <c r="GE17" s="169">
        <v>3</v>
      </c>
      <c r="GF17" s="105"/>
      <c r="GG17" s="67">
        <f t="shared" si="180"/>
        <v>4.2</v>
      </c>
      <c r="GH17" s="67" t="str">
        <f t="shared" si="181"/>
        <v>4.2</v>
      </c>
      <c r="GI17" s="51" t="str">
        <f t="shared" si="182"/>
        <v>D</v>
      </c>
      <c r="GJ17" s="60">
        <f t="shared" si="183"/>
        <v>1</v>
      </c>
      <c r="GK17" s="53" t="str">
        <f t="shared" si="184"/>
        <v>1.0</v>
      </c>
      <c r="GL17" s="63">
        <v>3</v>
      </c>
      <c r="GM17" s="199">
        <v>3</v>
      </c>
      <c r="GN17" s="203">
        <f t="shared" si="185"/>
        <v>18</v>
      </c>
      <c r="GO17" s="153">
        <f t="shared" si="186"/>
        <v>5.9222222222222216</v>
      </c>
      <c r="GP17" s="155">
        <f t="shared" si="187"/>
        <v>2</v>
      </c>
      <c r="GQ17" s="154" t="str">
        <f t="shared" si="62"/>
        <v>2.00</v>
      </c>
      <c r="GR17" s="5" t="str">
        <f t="shared" si="63"/>
        <v>Lên lớp</v>
      </c>
      <c r="GS17" s="5"/>
      <c r="GT17" s="204">
        <f t="shared" si="188"/>
        <v>18</v>
      </c>
      <c r="GU17" s="205">
        <f t="shared" si="64"/>
        <v>5.9222222222222216</v>
      </c>
      <c r="GV17" s="206">
        <f t="shared" si="189"/>
        <v>2</v>
      </c>
      <c r="GW17" s="207">
        <f t="shared" si="190"/>
        <v>35</v>
      </c>
      <c r="GX17" s="203">
        <f t="shared" si="191"/>
        <v>35</v>
      </c>
      <c r="GY17" s="154">
        <f t="shared" si="192"/>
        <v>5.8885714285714288</v>
      </c>
      <c r="GZ17" s="155">
        <f t="shared" si="193"/>
        <v>1.9857142857142858</v>
      </c>
      <c r="HA17" s="154" t="str">
        <f t="shared" si="65"/>
        <v>1.99</v>
      </c>
      <c r="HB17" s="5" t="str">
        <f t="shared" si="66"/>
        <v>Lên lớp</v>
      </c>
      <c r="HC17" s="166">
        <v>6.3</v>
      </c>
      <c r="HD17" s="122">
        <v>2</v>
      </c>
      <c r="HE17" s="123">
        <v>5</v>
      </c>
      <c r="HF17" s="166"/>
      <c r="HG17" s="67">
        <f t="shared" si="194"/>
        <v>5.5</v>
      </c>
      <c r="HH17" s="67" t="str">
        <f t="shared" si="195"/>
        <v>5.5</v>
      </c>
      <c r="HI17" s="51" t="str">
        <f t="shared" si="196"/>
        <v>C</v>
      </c>
      <c r="HJ17" s="60">
        <f t="shared" si="197"/>
        <v>2</v>
      </c>
      <c r="HK17" s="53" t="str">
        <f t="shared" si="198"/>
        <v>2.0</v>
      </c>
      <c r="HL17" s="63">
        <v>3</v>
      </c>
      <c r="HM17" s="199">
        <v>3</v>
      </c>
      <c r="HN17" s="202">
        <v>8</v>
      </c>
      <c r="HO17" s="57">
        <v>5</v>
      </c>
      <c r="HP17" s="58"/>
      <c r="HQ17" s="66">
        <f t="shared" si="67"/>
        <v>6.2</v>
      </c>
      <c r="HR17" s="110">
        <f t="shared" si="68"/>
        <v>6.2</v>
      </c>
      <c r="HS17" s="67" t="str">
        <f t="shared" si="69"/>
        <v>6.2</v>
      </c>
      <c r="HT17" s="111" t="str">
        <f t="shared" si="70"/>
        <v>C</v>
      </c>
      <c r="HU17" s="112">
        <f t="shared" si="71"/>
        <v>2</v>
      </c>
      <c r="HV17" s="113" t="str">
        <f t="shared" si="72"/>
        <v>2.0</v>
      </c>
      <c r="HW17" s="63">
        <v>1</v>
      </c>
      <c r="HX17" s="199">
        <v>1</v>
      </c>
      <c r="HY17" s="66">
        <f t="shared" si="240"/>
        <v>1.9</v>
      </c>
      <c r="HZ17" s="163">
        <f t="shared" si="240"/>
        <v>5.7</v>
      </c>
      <c r="IA17" s="53" t="str">
        <f t="shared" si="74"/>
        <v>5.7</v>
      </c>
      <c r="IB17" s="51" t="str">
        <f t="shared" si="75"/>
        <v>C</v>
      </c>
      <c r="IC17" s="60">
        <f t="shared" si="76"/>
        <v>2</v>
      </c>
      <c r="ID17" s="53" t="str">
        <f t="shared" si="77"/>
        <v>2.0</v>
      </c>
      <c r="IE17" s="212">
        <v>4</v>
      </c>
      <c r="IF17" s="213">
        <v>4</v>
      </c>
      <c r="IG17" s="202">
        <v>7.7</v>
      </c>
      <c r="IH17" s="57">
        <v>7</v>
      </c>
      <c r="II17" s="58"/>
      <c r="IJ17" s="66">
        <f t="shared" si="199"/>
        <v>7.3</v>
      </c>
      <c r="IK17" s="67">
        <f t="shared" si="200"/>
        <v>7.3</v>
      </c>
      <c r="IL17" s="67" t="str">
        <f t="shared" si="201"/>
        <v>7.3</v>
      </c>
      <c r="IM17" s="51" t="str">
        <f t="shared" si="202"/>
        <v>B</v>
      </c>
      <c r="IN17" s="60">
        <f t="shared" si="203"/>
        <v>3</v>
      </c>
      <c r="IO17" s="53" t="str">
        <f t="shared" si="204"/>
        <v>3.0</v>
      </c>
      <c r="IP17" s="63">
        <v>2</v>
      </c>
      <c r="IQ17" s="199">
        <v>2</v>
      </c>
      <c r="IR17" s="202">
        <v>7.7</v>
      </c>
      <c r="IS17" s="57">
        <v>4</v>
      </c>
      <c r="IT17" s="58"/>
      <c r="IU17" s="66">
        <f t="shared" si="78"/>
        <v>5.5</v>
      </c>
      <c r="IV17" s="67">
        <f t="shared" si="79"/>
        <v>5.5</v>
      </c>
      <c r="IW17" s="67" t="str">
        <f t="shared" si="80"/>
        <v>5.5</v>
      </c>
      <c r="IX17" s="51" t="str">
        <f t="shared" si="81"/>
        <v>C</v>
      </c>
      <c r="IY17" s="60">
        <f t="shared" si="82"/>
        <v>2</v>
      </c>
      <c r="IZ17" s="53" t="str">
        <f t="shared" si="83"/>
        <v>2.0</v>
      </c>
      <c r="JA17" s="63">
        <v>3</v>
      </c>
      <c r="JB17" s="199">
        <v>3</v>
      </c>
      <c r="JC17" s="65">
        <v>6.4</v>
      </c>
      <c r="JD17" s="57">
        <v>6</v>
      </c>
      <c r="JE17" s="58"/>
      <c r="JF17" s="66">
        <f t="shared" si="84"/>
        <v>6.2</v>
      </c>
      <c r="JG17" s="67">
        <f t="shared" si="85"/>
        <v>6.2</v>
      </c>
      <c r="JH17" s="50" t="str">
        <f t="shared" si="86"/>
        <v>6.2</v>
      </c>
      <c r="JI17" s="51" t="str">
        <f t="shared" si="87"/>
        <v>C</v>
      </c>
      <c r="JJ17" s="60">
        <f t="shared" si="88"/>
        <v>2</v>
      </c>
      <c r="JK17" s="53" t="str">
        <f t="shared" si="89"/>
        <v>2.0</v>
      </c>
      <c r="JL17" s="61">
        <v>2</v>
      </c>
      <c r="JM17" s="62">
        <v>2</v>
      </c>
      <c r="JN17" s="65">
        <v>5.4</v>
      </c>
      <c r="JO17" s="57">
        <v>5</v>
      </c>
      <c r="JP17" s="58"/>
      <c r="JQ17" s="66">
        <f t="shared" si="90"/>
        <v>5.2</v>
      </c>
      <c r="JR17" s="67">
        <f t="shared" si="91"/>
        <v>5.2</v>
      </c>
      <c r="JS17" s="50" t="str">
        <f t="shared" si="92"/>
        <v>5.2</v>
      </c>
      <c r="JT17" s="51" t="str">
        <f t="shared" si="93"/>
        <v>D+</v>
      </c>
      <c r="JU17" s="60">
        <f t="shared" si="94"/>
        <v>1.5</v>
      </c>
      <c r="JV17" s="53" t="str">
        <f t="shared" si="95"/>
        <v>1.5</v>
      </c>
      <c r="JW17" s="61">
        <v>1</v>
      </c>
      <c r="JX17" s="62">
        <v>1</v>
      </c>
      <c r="JY17" s="65">
        <v>7.7</v>
      </c>
      <c r="JZ17" s="57">
        <v>7</v>
      </c>
      <c r="KA17" s="58"/>
      <c r="KB17" s="66">
        <f t="shared" si="96"/>
        <v>7.3</v>
      </c>
      <c r="KC17" s="67">
        <f t="shared" si="97"/>
        <v>7.3</v>
      </c>
      <c r="KD17" s="50" t="str">
        <f t="shared" si="98"/>
        <v>7.3</v>
      </c>
      <c r="KE17" s="51" t="str">
        <f t="shared" si="99"/>
        <v>B</v>
      </c>
      <c r="KF17" s="60">
        <f t="shared" si="100"/>
        <v>3</v>
      </c>
      <c r="KG17" s="53" t="str">
        <f t="shared" si="101"/>
        <v>3.0</v>
      </c>
      <c r="KH17" s="61">
        <v>2</v>
      </c>
      <c r="KI17" s="62">
        <v>2</v>
      </c>
      <c r="KJ17" s="202">
        <v>5</v>
      </c>
      <c r="KK17" s="133">
        <v>5.5</v>
      </c>
      <c r="KL17" s="58"/>
      <c r="KM17" s="66">
        <f t="shared" si="205"/>
        <v>5.3</v>
      </c>
      <c r="KN17" s="67">
        <f t="shared" si="206"/>
        <v>5.3</v>
      </c>
      <c r="KO17" s="67" t="str">
        <f t="shared" si="207"/>
        <v>5.3</v>
      </c>
      <c r="KP17" s="51" t="str">
        <f t="shared" si="208"/>
        <v>D+</v>
      </c>
      <c r="KQ17" s="60">
        <f t="shared" si="209"/>
        <v>1.5</v>
      </c>
      <c r="KR17" s="53" t="str">
        <f t="shared" si="210"/>
        <v>1.5</v>
      </c>
      <c r="KS17" s="63">
        <v>1</v>
      </c>
      <c r="KT17" s="199">
        <v>1</v>
      </c>
      <c r="KU17" s="202">
        <v>8</v>
      </c>
      <c r="KV17" s="133">
        <v>6.5</v>
      </c>
      <c r="KW17" s="58"/>
      <c r="KX17" s="66">
        <f t="shared" si="211"/>
        <v>7.1</v>
      </c>
      <c r="KY17" s="67">
        <f t="shared" si="212"/>
        <v>7.1</v>
      </c>
      <c r="KZ17" s="67" t="str">
        <f t="shared" si="213"/>
        <v>7.1</v>
      </c>
      <c r="LA17" s="51" t="str">
        <f t="shared" si="214"/>
        <v>B</v>
      </c>
      <c r="LB17" s="60">
        <f t="shared" si="215"/>
        <v>3</v>
      </c>
      <c r="LC17" s="53" t="str">
        <f t="shared" si="216"/>
        <v>3.0</v>
      </c>
      <c r="LD17" s="63">
        <v>1</v>
      </c>
      <c r="LE17" s="199">
        <v>1</v>
      </c>
      <c r="LF17" s="202">
        <v>6</v>
      </c>
      <c r="LG17" s="133">
        <v>6.1</v>
      </c>
      <c r="LH17" s="58"/>
      <c r="LI17" s="66">
        <f t="shared" si="217"/>
        <v>6.1</v>
      </c>
      <c r="LJ17" s="67">
        <f t="shared" si="218"/>
        <v>6.1</v>
      </c>
      <c r="LK17" s="67" t="str">
        <f t="shared" si="219"/>
        <v>6.1</v>
      </c>
      <c r="LL17" s="51" t="str">
        <f t="shared" si="220"/>
        <v>C</v>
      </c>
      <c r="LM17" s="60">
        <f t="shared" si="221"/>
        <v>2</v>
      </c>
      <c r="LN17" s="53" t="str">
        <f t="shared" si="222"/>
        <v>2.0</v>
      </c>
      <c r="LO17" s="63">
        <v>2</v>
      </c>
      <c r="LP17" s="199">
        <v>2</v>
      </c>
      <c r="LQ17" s="202">
        <v>5</v>
      </c>
      <c r="LR17" s="133">
        <v>5.2</v>
      </c>
      <c r="LS17" s="58"/>
      <c r="LT17" s="66">
        <f t="shared" si="223"/>
        <v>5.0999999999999996</v>
      </c>
      <c r="LU17" s="67">
        <f t="shared" si="224"/>
        <v>5.0999999999999996</v>
      </c>
      <c r="LV17" s="67" t="str">
        <f t="shared" si="225"/>
        <v>5.1</v>
      </c>
      <c r="LW17" s="51" t="str">
        <f t="shared" si="226"/>
        <v>D+</v>
      </c>
      <c r="LX17" s="60">
        <f t="shared" si="227"/>
        <v>1.5</v>
      </c>
      <c r="LY17" s="53" t="str">
        <f t="shared" si="228"/>
        <v>1.5</v>
      </c>
      <c r="LZ17" s="63">
        <v>1</v>
      </c>
      <c r="MA17" s="199">
        <v>1</v>
      </c>
      <c r="MB17" s="66">
        <f t="shared" si="229"/>
        <v>5.9</v>
      </c>
      <c r="MC17" s="163">
        <f t="shared" si="230"/>
        <v>5.9</v>
      </c>
      <c r="MD17" s="53" t="str">
        <f t="shared" si="231"/>
        <v>5.9</v>
      </c>
      <c r="ME17" s="51" t="str">
        <f t="shared" si="232"/>
        <v>C</v>
      </c>
      <c r="MF17" s="60">
        <f t="shared" si="233"/>
        <v>2</v>
      </c>
      <c r="MG17" s="53" t="str">
        <f t="shared" si="234"/>
        <v>2.0</v>
      </c>
      <c r="MH17" s="212">
        <v>5</v>
      </c>
      <c r="MI17" s="213">
        <v>5</v>
      </c>
      <c r="MJ17" s="203">
        <f t="shared" si="235"/>
        <v>19</v>
      </c>
      <c r="MK17" s="153">
        <f t="shared" si="236"/>
        <v>6.0894736842105255</v>
      </c>
      <c r="ML17" s="155">
        <f t="shared" si="237"/>
        <v>2.1842105263157894</v>
      </c>
      <c r="MM17" s="154" t="str">
        <f t="shared" si="238"/>
        <v>2.18</v>
      </c>
      <c r="MN17" s="5" t="str">
        <f t="shared" si="239"/>
        <v>Lên lớp</v>
      </c>
    </row>
    <row r="18" spans="1:352" s="8" customFormat="1" ht="18">
      <c r="A18" s="5">
        <v>17</v>
      </c>
      <c r="B18" s="9" t="s">
        <v>11</v>
      </c>
      <c r="C18" s="10" t="s">
        <v>321</v>
      </c>
      <c r="D18" s="11" t="s">
        <v>279</v>
      </c>
      <c r="E18" s="12" t="s">
        <v>10</v>
      </c>
      <c r="F18" s="6"/>
      <c r="G18" s="47" t="s">
        <v>546</v>
      </c>
      <c r="H18" s="132" t="s">
        <v>410</v>
      </c>
      <c r="I18" s="132" t="s">
        <v>581</v>
      </c>
      <c r="J18" s="48" t="s">
        <v>581</v>
      </c>
      <c r="K18" s="98">
        <v>8</v>
      </c>
      <c r="L18" s="67" t="str">
        <f t="shared" si="133"/>
        <v>8.0</v>
      </c>
      <c r="M18" s="51" t="str">
        <f t="shared" si="134"/>
        <v>B+</v>
      </c>
      <c r="N18" s="52">
        <f t="shared" si="135"/>
        <v>3.5</v>
      </c>
      <c r="O18" s="53" t="str">
        <f t="shared" si="136"/>
        <v>3.5</v>
      </c>
      <c r="P18" s="63">
        <v>2</v>
      </c>
      <c r="Q18" s="49">
        <v>7</v>
      </c>
      <c r="R18" s="67" t="str">
        <f t="shared" si="137"/>
        <v>7.0</v>
      </c>
      <c r="S18" s="51" t="str">
        <f t="shared" si="138"/>
        <v>B</v>
      </c>
      <c r="T18" s="52">
        <f t="shared" si="139"/>
        <v>3</v>
      </c>
      <c r="U18" s="53" t="str">
        <f t="shared" si="140"/>
        <v>3.0</v>
      </c>
      <c r="V18" s="63">
        <v>3</v>
      </c>
      <c r="W18" s="105">
        <v>7.2</v>
      </c>
      <c r="X18" s="103">
        <v>8</v>
      </c>
      <c r="Y18" s="104"/>
      <c r="Z18" s="66">
        <f t="shared" si="4"/>
        <v>7.7</v>
      </c>
      <c r="AA18" s="67">
        <f t="shared" si="5"/>
        <v>7.7</v>
      </c>
      <c r="AB18" s="67" t="str">
        <f t="shared" si="141"/>
        <v>7.7</v>
      </c>
      <c r="AC18" s="51" t="str">
        <f t="shared" si="6"/>
        <v>B</v>
      </c>
      <c r="AD18" s="60">
        <f t="shared" si="142"/>
        <v>3</v>
      </c>
      <c r="AE18" s="53" t="str">
        <f t="shared" si="143"/>
        <v>3.0</v>
      </c>
      <c r="AF18" s="63">
        <v>4</v>
      </c>
      <c r="AG18" s="199">
        <v>4</v>
      </c>
      <c r="AH18" s="105">
        <v>8</v>
      </c>
      <c r="AI18" s="103">
        <v>6</v>
      </c>
      <c r="AJ18" s="104"/>
      <c r="AK18" s="66">
        <f t="shared" si="8"/>
        <v>6.8</v>
      </c>
      <c r="AL18" s="67">
        <f t="shared" si="9"/>
        <v>6.8</v>
      </c>
      <c r="AM18" s="67" t="str">
        <f t="shared" si="144"/>
        <v>6.8</v>
      </c>
      <c r="AN18" s="51" t="str">
        <f t="shared" si="145"/>
        <v>C+</v>
      </c>
      <c r="AO18" s="60">
        <f t="shared" si="146"/>
        <v>2.5</v>
      </c>
      <c r="AP18" s="53" t="str">
        <f t="shared" si="147"/>
        <v>2.5</v>
      </c>
      <c r="AQ18" s="63">
        <v>2</v>
      </c>
      <c r="AR18" s="199">
        <v>2</v>
      </c>
      <c r="AS18" s="166">
        <v>6.3</v>
      </c>
      <c r="AT18" s="122">
        <v>2</v>
      </c>
      <c r="AU18" s="123">
        <v>5</v>
      </c>
      <c r="AV18" s="66">
        <f t="shared" si="148"/>
        <v>3.7</v>
      </c>
      <c r="AW18" s="67">
        <f t="shared" si="149"/>
        <v>5.5</v>
      </c>
      <c r="AX18" s="67" t="str">
        <f t="shared" si="150"/>
        <v>5.5</v>
      </c>
      <c r="AY18" s="51" t="str">
        <f t="shared" si="151"/>
        <v>C</v>
      </c>
      <c r="AZ18" s="60">
        <f t="shared" si="152"/>
        <v>2</v>
      </c>
      <c r="BA18" s="53" t="str">
        <f t="shared" si="153"/>
        <v>2.0</v>
      </c>
      <c r="BB18" s="63">
        <v>3</v>
      </c>
      <c r="BC18" s="199">
        <v>3</v>
      </c>
      <c r="BD18" s="105">
        <v>5.6</v>
      </c>
      <c r="BE18" s="103">
        <v>8</v>
      </c>
      <c r="BF18" s="104"/>
      <c r="BG18" s="66">
        <f t="shared" si="154"/>
        <v>7</v>
      </c>
      <c r="BH18" s="67">
        <f t="shared" si="155"/>
        <v>7</v>
      </c>
      <c r="BI18" s="67" t="str">
        <f t="shared" si="156"/>
        <v>7.0</v>
      </c>
      <c r="BJ18" s="51" t="str">
        <f t="shared" si="157"/>
        <v>B</v>
      </c>
      <c r="BK18" s="60">
        <f t="shared" si="158"/>
        <v>3</v>
      </c>
      <c r="BL18" s="53" t="str">
        <f t="shared" si="159"/>
        <v>3.0</v>
      </c>
      <c r="BM18" s="63">
        <v>3</v>
      </c>
      <c r="BN18" s="199">
        <v>3</v>
      </c>
      <c r="BO18" s="105">
        <v>6.9</v>
      </c>
      <c r="BP18" s="103">
        <v>7</v>
      </c>
      <c r="BQ18" s="104"/>
      <c r="BR18" s="66">
        <f t="shared" si="12"/>
        <v>7</v>
      </c>
      <c r="BS18" s="67">
        <f t="shared" si="13"/>
        <v>7</v>
      </c>
      <c r="BT18" s="67" t="str">
        <f t="shared" si="160"/>
        <v>7.0</v>
      </c>
      <c r="BU18" s="51" t="str">
        <f t="shared" si="14"/>
        <v>B</v>
      </c>
      <c r="BV18" s="68">
        <f t="shared" si="15"/>
        <v>3</v>
      </c>
      <c r="BW18" s="53" t="str">
        <f t="shared" si="161"/>
        <v>3.0</v>
      </c>
      <c r="BX18" s="63">
        <v>2</v>
      </c>
      <c r="BY18" s="199">
        <v>2</v>
      </c>
      <c r="BZ18" s="105">
        <v>6.8</v>
      </c>
      <c r="CA18" s="103">
        <v>7</v>
      </c>
      <c r="CB18" s="104"/>
      <c r="CC18" s="105"/>
      <c r="CD18" s="67">
        <f t="shared" si="162"/>
        <v>6.9</v>
      </c>
      <c r="CE18" s="67" t="str">
        <f t="shared" si="163"/>
        <v>6.9</v>
      </c>
      <c r="CF18" s="51" t="str">
        <f t="shared" si="164"/>
        <v>C+</v>
      </c>
      <c r="CG18" s="60">
        <f t="shared" si="165"/>
        <v>2.5</v>
      </c>
      <c r="CH18" s="53" t="str">
        <f t="shared" si="166"/>
        <v>2.5</v>
      </c>
      <c r="CI18" s="63">
        <v>3</v>
      </c>
      <c r="CJ18" s="199">
        <v>3</v>
      </c>
      <c r="CK18" s="200">
        <f t="shared" si="167"/>
        <v>17</v>
      </c>
      <c r="CL18" s="72">
        <f t="shared" si="16"/>
        <v>6.8588235294117652</v>
      </c>
      <c r="CM18" s="93" t="str">
        <f t="shared" si="168"/>
        <v>6.86</v>
      </c>
      <c r="CN18" s="72">
        <f t="shared" si="17"/>
        <v>2.6764705882352939</v>
      </c>
      <c r="CO18" s="93" t="str">
        <f t="shared" si="169"/>
        <v>2.68</v>
      </c>
      <c r="CP18" s="258" t="str">
        <f t="shared" si="170"/>
        <v>Lên lớp</v>
      </c>
      <c r="CQ18" s="258">
        <f t="shared" si="18"/>
        <v>17</v>
      </c>
      <c r="CR18" s="72">
        <f t="shared" si="19"/>
        <v>6.8588235294117652</v>
      </c>
      <c r="CS18" s="258" t="str">
        <f t="shared" si="171"/>
        <v>6.86</v>
      </c>
      <c r="CT18" s="72">
        <f t="shared" si="20"/>
        <v>2.6764705882352939</v>
      </c>
      <c r="CU18" s="258" t="str">
        <f t="shared" si="172"/>
        <v>2.68</v>
      </c>
      <c r="CV18" s="258" t="str">
        <f t="shared" si="173"/>
        <v>Lên lớp</v>
      </c>
      <c r="CW18" s="66">
        <v>7.6</v>
      </c>
      <c r="CX18" s="258">
        <v>7</v>
      </c>
      <c r="CY18" s="258"/>
      <c r="CZ18" s="66">
        <f t="shared" si="22"/>
        <v>7.2</v>
      </c>
      <c r="DA18" s="67">
        <f t="shared" si="23"/>
        <v>7.2</v>
      </c>
      <c r="DB18" s="60" t="str">
        <f t="shared" si="24"/>
        <v>7.2</v>
      </c>
      <c r="DC18" s="51" t="str">
        <f t="shared" si="25"/>
        <v>B</v>
      </c>
      <c r="DD18" s="60">
        <f t="shared" si="26"/>
        <v>3</v>
      </c>
      <c r="DE18" s="60" t="str">
        <f t="shared" si="27"/>
        <v>3.0</v>
      </c>
      <c r="DF18" s="63"/>
      <c r="DG18" s="201"/>
      <c r="DH18" s="105">
        <v>6</v>
      </c>
      <c r="DI18" s="126">
        <v>7</v>
      </c>
      <c r="DJ18" s="126"/>
      <c r="DK18" s="66">
        <f t="shared" si="28"/>
        <v>6.6</v>
      </c>
      <c r="DL18" s="67">
        <f t="shared" si="29"/>
        <v>6.6</v>
      </c>
      <c r="DM18" s="60" t="str">
        <f t="shared" si="30"/>
        <v>6.6</v>
      </c>
      <c r="DN18" s="51" t="str">
        <f t="shared" si="31"/>
        <v>C+</v>
      </c>
      <c r="DO18" s="60">
        <f t="shared" si="32"/>
        <v>2.5</v>
      </c>
      <c r="DP18" s="60" t="str">
        <f t="shared" si="33"/>
        <v>2.5</v>
      </c>
      <c r="DQ18" s="63"/>
      <c r="DR18" s="201"/>
      <c r="DS18" s="67">
        <f t="shared" si="34"/>
        <v>6.9</v>
      </c>
      <c r="DT18" s="60" t="str">
        <f t="shared" si="35"/>
        <v>6.9</v>
      </c>
      <c r="DU18" s="51" t="str">
        <f t="shared" si="36"/>
        <v>C+</v>
      </c>
      <c r="DV18" s="60">
        <f t="shared" si="37"/>
        <v>2.5</v>
      </c>
      <c r="DW18" s="60" t="str">
        <f t="shared" si="38"/>
        <v>2.5</v>
      </c>
      <c r="DX18" s="63">
        <v>3</v>
      </c>
      <c r="DY18" s="201">
        <v>3</v>
      </c>
      <c r="DZ18" s="202">
        <v>5.3</v>
      </c>
      <c r="EA18" s="57">
        <v>7</v>
      </c>
      <c r="EB18" s="58"/>
      <c r="EC18" s="66">
        <f t="shared" si="39"/>
        <v>6.3</v>
      </c>
      <c r="ED18" s="67">
        <f t="shared" si="40"/>
        <v>6.3</v>
      </c>
      <c r="EE18" s="67" t="str">
        <f t="shared" si="41"/>
        <v>6.3</v>
      </c>
      <c r="EF18" s="51" t="str">
        <f t="shared" si="42"/>
        <v>C</v>
      </c>
      <c r="EG18" s="68">
        <f t="shared" si="43"/>
        <v>2</v>
      </c>
      <c r="EH18" s="53" t="str">
        <f t="shared" si="44"/>
        <v>2.0</v>
      </c>
      <c r="EI18" s="63">
        <v>3</v>
      </c>
      <c r="EJ18" s="199">
        <v>3</v>
      </c>
      <c r="EK18" s="202">
        <v>5.8</v>
      </c>
      <c r="EL18" s="57">
        <v>7</v>
      </c>
      <c r="EM18" s="58"/>
      <c r="EN18" s="66">
        <f t="shared" si="174"/>
        <v>6.5</v>
      </c>
      <c r="EO18" s="67">
        <f t="shared" si="175"/>
        <v>6.5</v>
      </c>
      <c r="EP18" s="67" t="str">
        <f t="shared" si="176"/>
        <v>6.5</v>
      </c>
      <c r="EQ18" s="51" t="str">
        <f t="shared" si="177"/>
        <v>C+</v>
      </c>
      <c r="ER18" s="60">
        <f t="shared" si="178"/>
        <v>2.5</v>
      </c>
      <c r="ES18" s="53" t="str">
        <f t="shared" si="179"/>
        <v>2.5</v>
      </c>
      <c r="ET18" s="63">
        <v>3</v>
      </c>
      <c r="EU18" s="199">
        <v>3</v>
      </c>
      <c r="EV18" s="202">
        <v>6</v>
      </c>
      <c r="EW18" s="57">
        <v>6</v>
      </c>
      <c r="EX18" s="58"/>
      <c r="EY18" s="66">
        <f t="shared" si="45"/>
        <v>6</v>
      </c>
      <c r="EZ18" s="67">
        <f t="shared" si="46"/>
        <v>6</v>
      </c>
      <c r="FA18" s="67" t="str">
        <f t="shared" si="47"/>
        <v>6.0</v>
      </c>
      <c r="FB18" s="51" t="str">
        <f t="shared" si="48"/>
        <v>C</v>
      </c>
      <c r="FC18" s="60">
        <f t="shared" si="49"/>
        <v>2</v>
      </c>
      <c r="FD18" s="53" t="str">
        <f t="shared" si="50"/>
        <v>2.0</v>
      </c>
      <c r="FE18" s="63">
        <v>2</v>
      </c>
      <c r="FF18" s="199">
        <v>2</v>
      </c>
      <c r="FG18" s="166">
        <v>8.3000000000000007</v>
      </c>
      <c r="FH18" s="122"/>
      <c r="FI18" s="123">
        <v>8</v>
      </c>
      <c r="FJ18" s="66">
        <f t="shared" si="51"/>
        <v>3.3</v>
      </c>
      <c r="FK18" s="67">
        <f t="shared" si="52"/>
        <v>8.1</v>
      </c>
      <c r="FL18" s="67" t="str">
        <f t="shared" si="53"/>
        <v>8.1</v>
      </c>
      <c r="FM18" s="51" t="str">
        <f t="shared" si="54"/>
        <v>B+</v>
      </c>
      <c r="FN18" s="60">
        <f t="shared" si="55"/>
        <v>3.5</v>
      </c>
      <c r="FO18" s="53" t="str">
        <f t="shared" si="56"/>
        <v>3.5</v>
      </c>
      <c r="FP18" s="63">
        <v>2</v>
      </c>
      <c r="FQ18" s="199">
        <v>2</v>
      </c>
      <c r="FR18" s="105">
        <v>6.6</v>
      </c>
      <c r="FS18" s="103">
        <v>3</v>
      </c>
      <c r="FT18" s="104"/>
      <c r="FU18" s="66"/>
      <c r="FV18" s="67">
        <f t="shared" si="57"/>
        <v>4.4000000000000004</v>
      </c>
      <c r="FW18" s="67" t="str">
        <f t="shared" si="58"/>
        <v>4.4</v>
      </c>
      <c r="FX18" s="51" t="str">
        <f t="shared" si="59"/>
        <v>D</v>
      </c>
      <c r="FY18" s="60">
        <f t="shared" si="60"/>
        <v>1</v>
      </c>
      <c r="FZ18" s="53" t="str">
        <f t="shared" si="61"/>
        <v>1.0</v>
      </c>
      <c r="GA18" s="63">
        <v>2</v>
      </c>
      <c r="GB18" s="199">
        <v>2</v>
      </c>
      <c r="GC18" s="105">
        <v>6.9</v>
      </c>
      <c r="GD18" s="103">
        <v>7</v>
      </c>
      <c r="GE18" s="104"/>
      <c r="GF18" s="105"/>
      <c r="GG18" s="67">
        <f t="shared" si="180"/>
        <v>7</v>
      </c>
      <c r="GH18" s="67" t="str">
        <f t="shared" si="181"/>
        <v>7.0</v>
      </c>
      <c r="GI18" s="51" t="str">
        <f t="shared" si="182"/>
        <v>B</v>
      </c>
      <c r="GJ18" s="60">
        <f t="shared" si="183"/>
        <v>3</v>
      </c>
      <c r="GK18" s="53" t="str">
        <f t="shared" si="184"/>
        <v>3.0</v>
      </c>
      <c r="GL18" s="63">
        <v>3</v>
      </c>
      <c r="GM18" s="199">
        <v>3</v>
      </c>
      <c r="GN18" s="203">
        <f t="shared" si="185"/>
        <v>18</v>
      </c>
      <c r="GO18" s="153">
        <f t="shared" si="186"/>
        <v>6.5055555555555555</v>
      </c>
      <c r="GP18" s="155">
        <f t="shared" si="187"/>
        <v>2.3888888888888888</v>
      </c>
      <c r="GQ18" s="154" t="str">
        <f t="shared" si="62"/>
        <v>2.39</v>
      </c>
      <c r="GR18" s="5" t="str">
        <f t="shared" si="63"/>
        <v>Lên lớp</v>
      </c>
      <c r="GS18" s="5"/>
      <c r="GT18" s="204">
        <f t="shared" si="188"/>
        <v>18</v>
      </c>
      <c r="GU18" s="205">
        <f t="shared" si="64"/>
        <v>6.5055555555555555</v>
      </c>
      <c r="GV18" s="206">
        <f t="shared" si="189"/>
        <v>2.3888888888888888</v>
      </c>
      <c r="GW18" s="207">
        <f t="shared" si="190"/>
        <v>35</v>
      </c>
      <c r="GX18" s="203">
        <f t="shared" si="191"/>
        <v>35</v>
      </c>
      <c r="GY18" s="154">
        <f t="shared" si="192"/>
        <v>6.677142857142857</v>
      </c>
      <c r="GZ18" s="155">
        <f t="shared" si="193"/>
        <v>2.5285714285714285</v>
      </c>
      <c r="HA18" s="154" t="str">
        <f t="shared" si="65"/>
        <v>2.53</v>
      </c>
      <c r="HB18" s="5" t="str">
        <f t="shared" si="66"/>
        <v>Lên lớp</v>
      </c>
      <c r="HC18" s="105">
        <v>5.7</v>
      </c>
      <c r="HD18" s="103">
        <v>6</v>
      </c>
      <c r="HE18" s="104"/>
      <c r="HF18" s="105"/>
      <c r="HG18" s="67">
        <f t="shared" si="194"/>
        <v>5.9</v>
      </c>
      <c r="HH18" s="67" t="str">
        <f t="shared" si="195"/>
        <v>5.9</v>
      </c>
      <c r="HI18" s="51" t="str">
        <f t="shared" si="196"/>
        <v>C</v>
      </c>
      <c r="HJ18" s="60">
        <f t="shared" si="197"/>
        <v>2</v>
      </c>
      <c r="HK18" s="53" t="str">
        <f t="shared" si="198"/>
        <v>2.0</v>
      </c>
      <c r="HL18" s="63">
        <v>3</v>
      </c>
      <c r="HM18" s="199">
        <v>3</v>
      </c>
      <c r="HN18" s="202">
        <v>5.3</v>
      </c>
      <c r="HO18" s="57">
        <v>5</v>
      </c>
      <c r="HP18" s="58"/>
      <c r="HQ18" s="66">
        <f t="shared" si="67"/>
        <v>5.0999999999999996</v>
      </c>
      <c r="HR18" s="110">
        <f t="shared" si="68"/>
        <v>5.0999999999999996</v>
      </c>
      <c r="HS18" s="67" t="str">
        <f t="shared" si="69"/>
        <v>5.1</v>
      </c>
      <c r="HT18" s="111" t="str">
        <f t="shared" si="70"/>
        <v>D+</v>
      </c>
      <c r="HU18" s="112">
        <f t="shared" si="71"/>
        <v>1.5</v>
      </c>
      <c r="HV18" s="113" t="str">
        <f t="shared" si="72"/>
        <v>1.5</v>
      </c>
      <c r="HW18" s="63">
        <v>1</v>
      </c>
      <c r="HX18" s="199">
        <v>1</v>
      </c>
      <c r="HY18" s="66">
        <f t="shared" si="240"/>
        <v>1.5</v>
      </c>
      <c r="HZ18" s="163">
        <f t="shared" si="240"/>
        <v>5.7</v>
      </c>
      <c r="IA18" s="53" t="str">
        <f t="shared" si="74"/>
        <v>5.7</v>
      </c>
      <c r="IB18" s="51" t="str">
        <f t="shared" si="75"/>
        <v>C</v>
      </c>
      <c r="IC18" s="60">
        <f t="shared" si="76"/>
        <v>2</v>
      </c>
      <c r="ID18" s="53" t="str">
        <f t="shared" si="77"/>
        <v>2.0</v>
      </c>
      <c r="IE18" s="212">
        <v>4</v>
      </c>
      <c r="IF18" s="213">
        <v>4</v>
      </c>
      <c r="IG18" s="202">
        <v>7.3</v>
      </c>
      <c r="IH18" s="57">
        <v>7</v>
      </c>
      <c r="II18" s="58"/>
      <c r="IJ18" s="66">
        <f t="shared" si="199"/>
        <v>7.1</v>
      </c>
      <c r="IK18" s="67">
        <f t="shared" si="200"/>
        <v>7.1</v>
      </c>
      <c r="IL18" s="67" t="str">
        <f t="shared" si="201"/>
        <v>7.1</v>
      </c>
      <c r="IM18" s="51" t="str">
        <f t="shared" si="202"/>
        <v>B</v>
      </c>
      <c r="IN18" s="60">
        <f t="shared" si="203"/>
        <v>3</v>
      </c>
      <c r="IO18" s="53" t="str">
        <f t="shared" si="204"/>
        <v>3.0</v>
      </c>
      <c r="IP18" s="63">
        <v>2</v>
      </c>
      <c r="IQ18" s="199">
        <v>2</v>
      </c>
      <c r="IR18" s="202">
        <v>7.7</v>
      </c>
      <c r="IS18" s="57">
        <v>6</v>
      </c>
      <c r="IT18" s="58"/>
      <c r="IU18" s="66">
        <f t="shared" si="78"/>
        <v>6.7</v>
      </c>
      <c r="IV18" s="67">
        <f t="shared" si="79"/>
        <v>6.7</v>
      </c>
      <c r="IW18" s="67" t="str">
        <f t="shared" si="80"/>
        <v>6.7</v>
      </c>
      <c r="IX18" s="51" t="str">
        <f t="shared" si="81"/>
        <v>C+</v>
      </c>
      <c r="IY18" s="60">
        <f t="shared" si="82"/>
        <v>2.5</v>
      </c>
      <c r="IZ18" s="53" t="str">
        <f t="shared" si="83"/>
        <v>2.5</v>
      </c>
      <c r="JA18" s="63">
        <v>3</v>
      </c>
      <c r="JB18" s="199">
        <v>3</v>
      </c>
      <c r="JC18" s="65">
        <v>7.6</v>
      </c>
      <c r="JD18" s="57">
        <v>4</v>
      </c>
      <c r="JE18" s="58"/>
      <c r="JF18" s="66">
        <f t="shared" si="84"/>
        <v>5.4</v>
      </c>
      <c r="JG18" s="67">
        <f t="shared" si="85"/>
        <v>5.4</v>
      </c>
      <c r="JH18" s="50" t="str">
        <f t="shared" si="86"/>
        <v>5.4</v>
      </c>
      <c r="JI18" s="51" t="str">
        <f t="shared" si="87"/>
        <v>D+</v>
      </c>
      <c r="JJ18" s="60">
        <f t="shared" si="88"/>
        <v>1.5</v>
      </c>
      <c r="JK18" s="53" t="str">
        <f t="shared" si="89"/>
        <v>1.5</v>
      </c>
      <c r="JL18" s="61">
        <v>2</v>
      </c>
      <c r="JM18" s="62">
        <v>2</v>
      </c>
      <c r="JN18" s="65">
        <v>6.4</v>
      </c>
      <c r="JO18" s="57">
        <v>6</v>
      </c>
      <c r="JP18" s="58"/>
      <c r="JQ18" s="66">
        <f t="shared" si="90"/>
        <v>6.2</v>
      </c>
      <c r="JR18" s="67">
        <f t="shared" si="91"/>
        <v>6.2</v>
      </c>
      <c r="JS18" s="50" t="str">
        <f t="shared" si="92"/>
        <v>6.2</v>
      </c>
      <c r="JT18" s="51" t="str">
        <f t="shared" si="93"/>
        <v>C</v>
      </c>
      <c r="JU18" s="60">
        <f t="shared" si="94"/>
        <v>2</v>
      </c>
      <c r="JV18" s="53" t="str">
        <f t="shared" si="95"/>
        <v>2.0</v>
      </c>
      <c r="JW18" s="61">
        <v>1</v>
      </c>
      <c r="JX18" s="62">
        <v>1</v>
      </c>
      <c r="JY18" s="65">
        <v>6.3</v>
      </c>
      <c r="JZ18" s="57">
        <v>5</v>
      </c>
      <c r="KA18" s="58"/>
      <c r="KB18" s="66">
        <f t="shared" si="96"/>
        <v>5.5</v>
      </c>
      <c r="KC18" s="67">
        <f t="shared" si="97"/>
        <v>5.5</v>
      </c>
      <c r="KD18" s="50" t="str">
        <f t="shared" si="98"/>
        <v>5.5</v>
      </c>
      <c r="KE18" s="51" t="str">
        <f t="shared" si="99"/>
        <v>C</v>
      </c>
      <c r="KF18" s="60">
        <f t="shared" si="100"/>
        <v>2</v>
      </c>
      <c r="KG18" s="53" t="str">
        <f t="shared" si="101"/>
        <v>2.0</v>
      </c>
      <c r="KH18" s="61">
        <v>2</v>
      </c>
      <c r="KI18" s="62">
        <v>2</v>
      </c>
      <c r="KJ18" s="202">
        <v>5</v>
      </c>
      <c r="KK18" s="133">
        <v>5.5</v>
      </c>
      <c r="KL18" s="58"/>
      <c r="KM18" s="66">
        <f t="shared" si="205"/>
        <v>5.3</v>
      </c>
      <c r="KN18" s="67">
        <f t="shared" si="206"/>
        <v>5.3</v>
      </c>
      <c r="KO18" s="67" t="str">
        <f t="shared" si="207"/>
        <v>5.3</v>
      </c>
      <c r="KP18" s="51" t="str">
        <f t="shared" si="208"/>
        <v>D+</v>
      </c>
      <c r="KQ18" s="60">
        <f t="shared" si="209"/>
        <v>1.5</v>
      </c>
      <c r="KR18" s="53" t="str">
        <f t="shared" si="210"/>
        <v>1.5</v>
      </c>
      <c r="KS18" s="63">
        <v>1</v>
      </c>
      <c r="KT18" s="199">
        <v>1</v>
      </c>
      <c r="KU18" s="202">
        <v>5</v>
      </c>
      <c r="KV18" s="133">
        <v>5</v>
      </c>
      <c r="KW18" s="58"/>
      <c r="KX18" s="66">
        <f t="shared" si="211"/>
        <v>5</v>
      </c>
      <c r="KY18" s="67">
        <f t="shared" si="212"/>
        <v>5</v>
      </c>
      <c r="KZ18" s="67" t="str">
        <f t="shared" si="213"/>
        <v>5.0</v>
      </c>
      <c r="LA18" s="51" t="str">
        <f t="shared" si="214"/>
        <v>D+</v>
      </c>
      <c r="LB18" s="60">
        <f t="shared" si="215"/>
        <v>1.5</v>
      </c>
      <c r="LC18" s="53" t="str">
        <f t="shared" si="216"/>
        <v>1.5</v>
      </c>
      <c r="LD18" s="63">
        <v>1</v>
      </c>
      <c r="LE18" s="199">
        <v>1</v>
      </c>
      <c r="LF18" s="202">
        <v>3</v>
      </c>
      <c r="LG18" s="133"/>
      <c r="LH18" s="58"/>
      <c r="LI18" s="66">
        <f t="shared" si="217"/>
        <v>1.2</v>
      </c>
      <c r="LJ18" s="67">
        <f t="shared" si="218"/>
        <v>1.2</v>
      </c>
      <c r="LK18" s="67" t="str">
        <f t="shared" si="219"/>
        <v>1.2</v>
      </c>
      <c r="LL18" s="51" t="str">
        <f t="shared" si="220"/>
        <v>F</v>
      </c>
      <c r="LM18" s="60">
        <f t="shared" si="221"/>
        <v>0</v>
      </c>
      <c r="LN18" s="53" t="str">
        <f t="shared" si="222"/>
        <v>0.0</v>
      </c>
      <c r="LO18" s="63">
        <v>2</v>
      </c>
      <c r="LP18" s="199">
        <v>2</v>
      </c>
      <c r="LQ18" s="202">
        <v>2</v>
      </c>
      <c r="LR18" s="133"/>
      <c r="LS18" s="58"/>
      <c r="LT18" s="66">
        <f t="shared" si="223"/>
        <v>0.8</v>
      </c>
      <c r="LU18" s="67">
        <f t="shared" si="224"/>
        <v>0.8</v>
      </c>
      <c r="LV18" s="67" t="str">
        <f t="shared" si="225"/>
        <v>0.8</v>
      </c>
      <c r="LW18" s="51" t="str">
        <f t="shared" si="226"/>
        <v>F</v>
      </c>
      <c r="LX18" s="60">
        <f t="shared" si="227"/>
        <v>0</v>
      </c>
      <c r="LY18" s="53" t="str">
        <f t="shared" si="228"/>
        <v>0.0</v>
      </c>
      <c r="LZ18" s="63">
        <v>1</v>
      </c>
      <c r="MA18" s="199">
        <v>1</v>
      </c>
      <c r="MB18" s="66">
        <f t="shared" si="229"/>
        <v>2.7</v>
      </c>
      <c r="MC18" s="163">
        <f t="shared" si="230"/>
        <v>2.7</v>
      </c>
      <c r="MD18" s="53" t="str">
        <f t="shared" si="231"/>
        <v>2.7</v>
      </c>
      <c r="ME18" s="51" t="str">
        <f t="shared" si="232"/>
        <v>F</v>
      </c>
      <c r="MF18" s="60">
        <f t="shared" si="233"/>
        <v>0</v>
      </c>
      <c r="MG18" s="53" t="str">
        <f t="shared" si="234"/>
        <v>0.0</v>
      </c>
      <c r="MH18" s="212">
        <v>5</v>
      </c>
      <c r="MI18" s="213">
        <v>5</v>
      </c>
      <c r="MJ18" s="203">
        <f t="shared" si="235"/>
        <v>19</v>
      </c>
      <c r="MK18" s="153">
        <f t="shared" si="236"/>
        <v>5.1894736842105269</v>
      </c>
      <c r="ML18" s="155">
        <f t="shared" si="237"/>
        <v>1.736842105263158</v>
      </c>
      <c r="MM18" s="154" t="str">
        <f t="shared" si="238"/>
        <v>1.74</v>
      </c>
      <c r="MN18" s="5" t="str">
        <f t="shared" si="239"/>
        <v>Lên lớp</v>
      </c>
    </row>
    <row r="19" spans="1:352" s="8" customFormat="1" ht="18">
      <c r="A19" s="5">
        <v>18</v>
      </c>
      <c r="B19" s="9" t="s">
        <v>11</v>
      </c>
      <c r="C19" s="10" t="s">
        <v>329</v>
      </c>
      <c r="D19" s="11" t="s">
        <v>330</v>
      </c>
      <c r="E19" s="12" t="s">
        <v>331</v>
      </c>
      <c r="F19" s="6"/>
      <c r="G19" s="47" t="s">
        <v>549</v>
      </c>
      <c r="H19" s="132" t="s">
        <v>410</v>
      </c>
      <c r="I19" s="132" t="s">
        <v>584</v>
      </c>
      <c r="J19" s="48" t="s">
        <v>501</v>
      </c>
      <c r="K19" s="98">
        <v>7.7</v>
      </c>
      <c r="L19" s="67" t="str">
        <f t="shared" si="133"/>
        <v>7.7</v>
      </c>
      <c r="M19" s="51" t="str">
        <f t="shared" si="134"/>
        <v>B</v>
      </c>
      <c r="N19" s="52">
        <f t="shared" si="135"/>
        <v>3</v>
      </c>
      <c r="O19" s="53" t="str">
        <f t="shared" si="136"/>
        <v>3.0</v>
      </c>
      <c r="P19" s="63">
        <v>2</v>
      </c>
      <c r="Q19" s="49">
        <v>5</v>
      </c>
      <c r="R19" s="67" t="str">
        <f t="shared" si="137"/>
        <v>5.0</v>
      </c>
      <c r="S19" s="51" t="str">
        <f t="shared" si="138"/>
        <v>D+</v>
      </c>
      <c r="T19" s="52">
        <f t="shared" si="139"/>
        <v>1.5</v>
      </c>
      <c r="U19" s="53" t="str">
        <f t="shared" si="140"/>
        <v>1.5</v>
      </c>
      <c r="V19" s="63">
        <v>3</v>
      </c>
      <c r="W19" s="105">
        <v>8.1999999999999993</v>
      </c>
      <c r="X19" s="103">
        <v>6</v>
      </c>
      <c r="Y19" s="104"/>
      <c r="Z19" s="66">
        <f t="shared" si="4"/>
        <v>6.9</v>
      </c>
      <c r="AA19" s="67">
        <f t="shared" si="5"/>
        <v>6.9</v>
      </c>
      <c r="AB19" s="67" t="str">
        <f t="shared" si="141"/>
        <v>6.9</v>
      </c>
      <c r="AC19" s="51" t="str">
        <f t="shared" si="6"/>
        <v>C+</v>
      </c>
      <c r="AD19" s="60">
        <f t="shared" si="142"/>
        <v>2.5</v>
      </c>
      <c r="AE19" s="53" t="str">
        <f t="shared" si="143"/>
        <v>2.5</v>
      </c>
      <c r="AF19" s="63">
        <v>4</v>
      </c>
      <c r="AG19" s="199">
        <v>4</v>
      </c>
      <c r="AH19" s="105">
        <v>8</v>
      </c>
      <c r="AI19" s="103">
        <v>7</v>
      </c>
      <c r="AJ19" s="104"/>
      <c r="AK19" s="66">
        <f t="shared" si="8"/>
        <v>7.4</v>
      </c>
      <c r="AL19" s="67">
        <f t="shared" si="9"/>
        <v>7.4</v>
      </c>
      <c r="AM19" s="67" t="str">
        <f t="shared" si="144"/>
        <v>7.4</v>
      </c>
      <c r="AN19" s="51" t="str">
        <f t="shared" si="145"/>
        <v>B</v>
      </c>
      <c r="AO19" s="60">
        <f t="shared" si="146"/>
        <v>3</v>
      </c>
      <c r="AP19" s="53" t="str">
        <f t="shared" si="147"/>
        <v>3.0</v>
      </c>
      <c r="AQ19" s="63">
        <v>2</v>
      </c>
      <c r="AR19" s="199">
        <v>2</v>
      </c>
      <c r="AS19" s="105">
        <v>6.3</v>
      </c>
      <c r="AT19" s="103">
        <v>5</v>
      </c>
      <c r="AU19" s="104"/>
      <c r="AV19" s="66">
        <f t="shared" si="148"/>
        <v>5.5</v>
      </c>
      <c r="AW19" s="67">
        <f t="shared" si="149"/>
        <v>5.5</v>
      </c>
      <c r="AX19" s="67" t="str">
        <f t="shared" si="150"/>
        <v>5.5</v>
      </c>
      <c r="AY19" s="51" t="str">
        <f t="shared" si="151"/>
        <v>C</v>
      </c>
      <c r="AZ19" s="60">
        <f t="shared" si="152"/>
        <v>2</v>
      </c>
      <c r="BA19" s="53" t="str">
        <f t="shared" si="153"/>
        <v>2.0</v>
      </c>
      <c r="BB19" s="63">
        <v>3</v>
      </c>
      <c r="BC19" s="199">
        <v>3</v>
      </c>
      <c r="BD19" s="105">
        <v>6.6</v>
      </c>
      <c r="BE19" s="103">
        <v>5</v>
      </c>
      <c r="BF19" s="104"/>
      <c r="BG19" s="66">
        <f t="shared" si="154"/>
        <v>5.6</v>
      </c>
      <c r="BH19" s="67">
        <f t="shared" si="155"/>
        <v>5.6</v>
      </c>
      <c r="BI19" s="67" t="str">
        <f t="shared" si="156"/>
        <v>5.6</v>
      </c>
      <c r="BJ19" s="51" t="str">
        <f t="shared" si="157"/>
        <v>C</v>
      </c>
      <c r="BK19" s="60">
        <f t="shared" si="158"/>
        <v>2</v>
      </c>
      <c r="BL19" s="53" t="str">
        <f t="shared" si="159"/>
        <v>2.0</v>
      </c>
      <c r="BM19" s="63">
        <v>3</v>
      </c>
      <c r="BN19" s="199">
        <v>3</v>
      </c>
      <c r="BO19" s="105">
        <v>7.1</v>
      </c>
      <c r="BP19" s="103">
        <v>5</v>
      </c>
      <c r="BQ19" s="104"/>
      <c r="BR19" s="66">
        <f t="shared" si="12"/>
        <v>5.8</v>
      </c>
      <c r="BS19" s="67">
        <f t="shared" si="13"/>
        <v>5.8</v>
      </c>
      <c r="BT19" s="67" t="str">
        <f t="shared" si="160"/>
        <v>5.8</v>
      </c>
      <c r="BU19" s="51" t="str">
        <f t="shared" si="14"/>
        <v>C</v>
      </c>
      <c r="BV19" s="68">
        <f t="shared" si="15"/>
        <v>2</v>
      </c>
      <c r="BW19" s="53" t="str">
        <f t="shared" si="161"/>
        <v>2.0</v>
      </c>
      <c r="BX19" s="63">
        <v>2</v>
      </c>
      <c r="BY19" s="199">
        <v>2</v>
      </c>
      <c r="BZ19" s="105">
        <v>6.7</v>
      </c>
      <c r="CA19" s="103">
        <v>8</v>
      </c>
      <c r="CB19" s="104"/>
      <c r="CC19" s="105"/>
      <c r="CD19" s="67">
        <f t="shared" si="162"/>
        <v>7.5</v>
      </c>
      <c r="CE19" s="67" t="str">
        <f t="shared" si="163"/>
        <v>7.5</v>
      </c>
      <c r="CF19" s="51" t="str">
        <f t="shared" si="164"/>
        <v>B</v>
      </c>
      <c r="CG19" s="60">
        <f t="shared" si="165"/>
        <v>3</v>
      </c>
      <c r="CH19" s="53" t="str">
        <f t="shared" si="166"/>
        <v>3.0</v>
      </c>
      <c r="CI19" s="63">
        <v>3</v>
      </c>
      <c r="CJ19" s="199">
        <v>3</v>
      </c>
      <c r="CK19" s="200">
        <f t="shared" si="167"/>
        <v>17</v>
      </c>
      <c r="CL19" s="72">
        <f t="shared" si="16"/>
        <v>6.4588235294117649</v>
      </c>
      <c r="CM19" s="93" t="str">
        <f t="shared" si="168"/>
        <v>6.46</v>
      </c>
      <c r="CN19" s="72">
        <f t="shared" si="17"/>
        <v>2.4117647058823528</v>
      </c>
      <c r="CO19" s="93" t="str">
        <f t="shared" si="169"/>
        <v>2.41</v>
      </c>
      <c r="CP19" s="258" t="str">
        <f t="shared" si="170"/>
        <v>Lên lớp</v>
      </c>
      <c r="CQ19" s="258">
        <f t="shared" si="18"/>
        <v>17</v>
      </c>
      <c r="CR19" s="72">
        <f t="shared" si="19"/>
        <v>6.4588235294117649</v>
      </c>
      <c r="CS19" s="258" t="str">
        <f t="shared" si="171"/>
        <v>6.46</v>
      </c>
      <c r="CT19" s="72">
        <f t="shared" si="20"/>
        <v>2.4117647058823528</v>
      </c>
      <c r="CU19" s="258" t="str">
        <f t="shared" si="172"/>
        <v>2.41</v>
      </c>
      <c r="CV19" s="258" t="str">
        <f t="shared" si="173"/>
        <v>Lên lớp</v>
      </c>
      <c r="CW19" s="66">
        <v>6.2</v>
      </c>
      <c r="CX19" s="258">
        <v>5</v>
      </c>
      <c r="CY19" s="258"/>
      <c r="CZ19" s="66">
        <f t="shared" si="22"/>
        <v>5.5</v>
      </c>
      <c r="DA19" s="67">
        <f t="shared" si="23"/>
        <v>5.5</v>
      </c>
      <c r="DB19" s="60" t="str">
        <f t="shared" si="24"/>
        <v>5.5</v>
      </c>
      <c r="DC19" s="51" t="str">
        <f t="shared" si="25"/>
        <v>C</v>
      </c>
      <c r="DD19" s="60">
        <f t="shared" si="26"/>
        <v>2</v>
      </c>
      <c r="DE19" s="60" t="str">
        <f t="shared" si="27"/>
        <v>2.0</v>
      </c>
      <c r="DF19" s="63"/>
      <c r="DG19" s="201"/>
      <c r="DH19" s="105">
        <v>7</v>
      </c>
      <c r="DI19" s="126">
        <v>3</v>
      </c>
      <c r="DJ19" s="126"/>
      <c r="DK19" s="66">
        <f t="shared" si="28"/>
        <v>4.5999999999999996</v>
      </c>
      <c r="DL19" s="67">
        <f t="shared" si="29"/>
        <v>4.5999999999999996</v>
      </c>
      <c r="DM19" s="60" t="str">
        <f t="shared" si="30"/>
        <v>4.6</v>
      </c>
      <c r="DN19" s="51" t="str">
        <f t="shared" si="31"/>
        <v>D</v>
      </c>
      <c r="DO19" s="60">
        <f t="shared" si="32"/>
        <v>1</v>
      </c>
      <c r="DP19" s="60" t="str">
        <f t="shared" si="33"/>
        <v>1.0</v>
      </c>
      <c r="DQ19" s="63"/>
      <c r="DR19" s="201"/>
      <c r="DS19" s="67">
        <f t="shared" si="34"/>
        <v>5.05</v>
      </c>
      <c r="DT19" s="60" t="str">
        <f t="shared" si="35"/>
        <v>5.1</v>
      </c>
      <c r="DU19" s="51" t="str">
        <f t="shared" si="36"/>
        <v>D+</v>
      </c>
      <c r="DV19" s="60">
        <f t="shared" si="37"/>
        <v>1.5</v>
      </c>
      <c r="DW19" s="60" t="str">
        <f t="shared" si="38"/>
        <v>1.5</v>
      </c>
      <c r="DX19" s="63">
        <v>3</v>
      </c>
      <c r="DY19" s="201">
        <v>3</v>
      </c>
      <c r="DZ19" s="202">
        <v>6</v>
      </c>
      <c r="EA19" s="57">
        <v>8</v>
      </c>
      <c r="EB19" s="58"/>
      <c r="EC19" s="66">
        <f t="shared" si="39"/>
        <v>7.2</v>
      </c>
      <c r="ED19" s="67">
        <f t="shared" si="40"/>
        <v>7.2</v>
      </c>
      <c r="EE19" s="67" t="str">
        <f t="shared" si="41"/>
        <v>7.2</v>
      </c>
      <c r="EF19" s="51" t="str">
        <f t="shared" si="42"/>
        <v>B</v>
      </c>
      <c r="EG19" s="68">
        <f t="shared" si="43"/>
        <v>3</v>
      </c>
      <c r="EH19" s="53" t="str">
        <f t="shared" si="44"/>
        <v>3.0</v>
      </c>
      <c r="EI19" s="63">
        <v>3</v>
      </c>
      <c r="EJ19" s="199">
        <v>3</v>
      </c>
      <c r="EK19" s="202">
        <v>6.5</v>
      </c>
      <c r="EL19" s="57">
        <v>4</v>
      </c>
      <c r="EM19" s="58"/>
      <c r="EN19" s="66">
        <f t="shared" si="174"/>
        <v>5</v>
      </c>
      <c r="EO19" s="67">
        <f t="shared" si="175"/>
        <v>5</v>
      </c>
      <c r="EP19" s="67" t="str">
        <f t="shared" si="176"/>
        <v>5.0</v>
      </c>
      <c r="EQ19" s="51" t="str">
        <f t="shared" si="177"/>
        <v>D+</v>
      </c>
      <c r="ER19" s="60">
        <f t="shared" si="178"/>
        <v>1.5</v>
      </c>
      <c r="ES19" s="53" t="str">
        <f t="shared" si="179"/>
        <v>1.5</v>
      </c>
      <c r="ET19" s="63">
        <v>3</v>
      </c>
      <c r="EU19" s="199">
        <v>3</v>
      </c>
      <c r="EV19" s="166">
        <v>5</v>
      </c>
      <c r="EW19" s="122">
        <v>2</v>
      </c>
      <c r="EX19" s="123">
        <v>5</v>
      </c>
      <c r="EY19" s="66">
        <f t="shared" si="45"/>
        <v>3.2</v>
      </c>
      <c r="EZ19" s="67">
        <f t="shared" si="46"/>
        <v>5</v>
      </c>
      <c r="FA19" s="67" t="str">
        <f t="shared" si="47"/>
        <v>5.0</v>
      </c>
      <c r="FB19" s="51" t="str">
        <f t="shared" si="48"/>
        <v>D+</v>
      </c>
      <c r="FC19" s="60">
        <f t="shared" si="49"/>
        <v>1.5</v>
      </c>
      <c r="FD19" s="53" t="str">
        <f t="shared" si="50"/>
        <v>1.5</v>
      </c>
      <c r="FE19" s="63">
        <v>2</v>
      </c>
      <c r="FF19" s="199">
        <v>2</v>
      </c>
      <c r="FG19" s="105">
        <v>7.7</v>
      </c>
      <c r="FH19" s="103">
        <v>8</v>
      </c>
      <c r="FI19" s="104"/>
      <c r="FJ19" s="66">
        <f t="shared" si="51"/>
        <v>7.9</v>
      </c>
      <c r="FK19" s="67">
        <f t="shared" si="52"/>
        <v>7.9</v>
      </c>
      <c r="FL19" s="67" t="str">
        <f t="shared" si="53"/>
        <v>7.9</v>
      </c>
      <c r="FM19" s="51" t="str">
        <f t="shared" si="54"/>
        <v>B</v>
      </c>
      <c r="FN19" s="60">
        <f t="shared" si="55"/>
        <v>3</v>
      </c>
      <c r="FO19" s="53" t="str">
        <f t="shared" si="56"/>
        <v>3.0</v>
      </c>
      <c r="FP19" s="63">
        <v>2</v>
      </c>
      <c r="FQ19" s="199">
        <v>2</v>
      </c>
      <c r="FR19" s="105">
        <v>7.8</v>
      </c>
      <c r="FS19" s="103">
        <v>9</v>
      </c>
      <c r="FT19" s="104"/>
      <c r="FU19" s="66"/>
      <c r="FV19" s="67">
        <f t="shared" si="57"/>
        <v>8.5</v>
      </c>
      <c r="FW19" s="67" t="str">
        <f t="shared" si="58"/>
        <v>8.5</v>
      </c>
      <c r="FX19" s="51" t="str">
        <f t="shared" si="59"/>
        <v>A</v>
      </c>
      <c r="FY19" s="60">
        <f t="shared" si="60"/>
        <v>4</v>
      </c>
      <c r="FZ19" s="53" t="str">
        <f t="shared" si="61"/>
        <v>4.0</v>
      </c>
      <c r="GA19" s="63">
        <v>2</v>
      </c>
      <c r="GB19" s="199">
        <v>2</v>
      </c>
      <c r="GC19" s="105">
        <v>7.1</v>
      </c>
      <c r="GD19" s="103">
        <v>6</v>
      </c>
      <c r="GE19" s="104"/>
      <c r="GF19" s="105"/>
      <c r="GG19" s="67">
        <f t="shared" si="180"/>
        <v>6.4</v>
      </c>
      <c r="GH19" s="67" t="str">
        <f t="shared" si="181"/>
        <v>6.4</v>
      </c>
      <c r="GI19" s="51" t="str">
        <f t="shared" si="182"/>
        <v>C</v>
      </c>
      <c r="GJ19" s="60">
        <f t="shared" si="183"/>
        <v>2</v>
      </c>
      <c r="GK19" s="53" t="str">
        <f t="shared" si="184"/>
        <v>2.0</v>
      </c>
      <c r="GL19" s="63">
        <v>3</v>
      </c>
      <c r="GM19" s="199">
        <v>3</v>
      </c>
      <c r="GN19" s="203">
        <f t="shared" si="185"/>
        <v>18</v>
      </c>
      <c r="GO19" s="153">
        <f t="shared" si="186"/>
        <v>6.3194444444444446</v>
      </c>
      <c r="GP19" s="155">
        <f t="shared" si="187"/>
        <v>2.2777777777777777</v>
      </c>
      <c r="GQ19" s="154" t="str">
        <f t="shared" si="62"/>
        <v>2.28</v>
      </c>
      <c r="GR19" s="5" t="str">
        <f t="shared" si="63"/>
        <v>Lên lớp</v>
      </c>
      <c r="GS19" s="5"/>
      <c r="GT19" s="204">
        <f t="shared" si="188"/>
        <v>18</v>
      </c>
      <c r="GU19" s="205">
        <f t="shared" si="64"/>
        <v>6.3194444444444446</v>
      </c>
      <c r="GV19" s="206">
        <f t="shared" si="189"/>
        <v>2.2777777777777777</v>
      </c>
      <c r="GW19" s="207">
        <f t="shared" si="190"/>
        <v>35</v>
      </c>
      <c r="GX19" s="203">
        <f t="shared" si="191"/>
        <v>35</v>
      </c>
      <c r="GY19" s="154">
        <f t="shared" si="192"/>
        <v>6.3871428571428579</v>
      </c>
      <c r="GZ19" s="155">
        <f t="shared" si="193"/>
        <v>2.342857142857143</v>
      </c>
      <c r="HA19" s="154" t="str">
        <f t="shared" si="65"/>
        <v>2.34</v>
      </c>
      <c r="HB19" s="5" t="str">
        <f t="shared" si="66"/>
        <v>Lên lớp</v>
      </c>
      <c r="HC19" s="105">
        <v>5</v>
      </c>
      <c r="HD19" s="103">
        <v>4</v>
      </c>
      <c r="HE19" s="104"/>
      <c r="HF19" s="105"/>
      <c r="HG19" s="67">
        <f t="shared" si="194"/>
        <v>4.4000000000000004</v>
      </c>
      <c r="HH19" s="67" t="str">
        <f t="shared" si="195"/>
        <v>4.4</v>
      </c>
      <c r="HI19" s="51" t="str">
        <f t="shared" si="196"/>
        <v>D</v>
      </c>
      <c r="HJ19" s="60">
        <f t="shared" si="197"/>
        <v>1</v>
      </c>
      <c r="HK19" s="53" t="str">
        <f t="shared" si="198"/>
        <v>1.0</v>
      </c>
      <c r="HL19" s="63">
        <v>3</v>
      </c>
      <c r="HM19" s="199">
        <v>3</v>
      </c>
      <c r="HN19" s="202">
        <v>7</v>
      </c>
      <c r="HO19" s="57">
        <v>5</v>
      </c>
      <c r="HP19" s="58"/>
      <c r="HQ19" s="66">
        <f t="shared" si="67"/>
        <v>5.8</v>
      </c>
      <c r="HR19" s="110">
        <f t="shared" si="68"/>
        <v>5.8</v>
      </c>
      <c r="HS19" s="67" t="str">
        <f t="shared" si="69"/>
        <v>5.8</v>
      </c>
      <c r="HT19" s="111" t="str">
        <f t="shared" si="70"/>
        <v>C</v>
      </c>
      <c r="HU19" s="112">
        <f t="shared" si="71"/>
        <v>2</v>
      </c>
      <c r="HV19" s="113" t="str">
        <f t="shared" si="72"/>
        <v>2.0</v>
      </c>
      <c r="HW19" s="63">
        <v>1</v>
      </c>
      <c r="HX19" s="199">
        <v>1</v>
      </c>
      <c r="HY19" s="66">
        <f t="shared" si="240"/>
        <v>1.7</v>
      </c>
      <c r="HZ19" s="163">
        <f t="shared" si="240"/>
        <v>4.8</v>
      </c>
      <c r="IA19" s="53" t="str">
        <f t="shared" si="74"/>
        <v>4.8</v>
      </c>
      <c r="IB19" s="51" t="str">
        <f t="shared" si="75"/>
        <v>D</v>
      </c>
      <c r="IC19" s="60">
        <f t="shared" si="76"/>
        <v>1</v>
      </c>
      <c r="ID19" s="53" t="str">
        <f t="shared" si="77"/>
        <v>1.0</v>
      </c>
      <c r="IE19" s="212">
        <v>4</v>
      </c>
      <c r="IF19" s="213">
        <v>4</v>
      </c>
      <c r="IG19" s="202">
        <v>7</v>
      </c>
      <c r="IH19" s="57">
        <v>5</v>
      </c>
      <c r="II19" s="58"/>
      <c r="IJ19" s="66">
        <f t="shared" si="199"/>
        <v>5.8</v>
      </c>
      <c r="IK19" s="67">
        <f t="shared" si="200"/>
        <v>5.8</v>
      </c>
      <c r="IL19" s="67" t="str">
        <f t="shared" si="201"/>
        <v>5.8</v>
      </c>
      <c r="IM19" s="51" t="str">
        <f t="shared" si="202"/>
        <v>C</v>
      </c>
      <c r="IN19" s="60">
        <f t="shared" si="203"/>
        <v>2</v>
      </c>
      <c r="IO19" s="53" t="str">
        <f t="shared" si="204"/>
        <v>2.0</v>
      </c>
      <c r="IP19" s="63">
        <v>2</v>
      </c>
      <c r="IQ19" s="199">
        <v>2</v>
      </c>
      <c r="IR19" s="202">
        <v>8.5</v>
      </c>
      <c r="IS19" s="57">
        <v>4</v>
      </c>
      <c r="IT19" s="58"/>
      <c r="IU19" s="66">
        <f t="shared" si="78"/>
        <v>5.8</v>
      </c>
      <c r="IV19" s="67">
        <f t="shared" si="79"/>
        <v>5.8</v>
      </c>
      <c r="IW19" s="67" t="str">
        <f t="shared" si="80"/>
        <v>5.8</v>
      </c>
      <c r="IX19" s="51" t="str">
        <f t="shared" si="81"/>
        <v>C</v>
      </c>
      <c r="IY19" s="60">
        <f t="shared" si="82"/>
        <v>2</v>
      </c>
      <c r="IZ19" s="53" t="str">
        <f t="shared" si="83"/>
        <v>2.0</v>
      </c>
      <c r="JA19" s="63">
        <v>3</v>
      </c>
      <c r="JB19" s="199">
        <v>3</v>
      </c>
      <c r="JC19" s="65">
        <v>5.6</v>
      </c>
      <c r="JD19" s="57">
        <v>5</v>
      </c>
      <c r="JE19" s="58"/>
      <c r="JF19" s="66">
        <f t="shared" si="84"/>
        <v>5.2</v>
      </c>
      <c r="JG19" s="67">
        <f t="shared" si="85"/>
        <v>5.2</v>
      </c>
      <c r="JH19" s="50" t="str">
        <f t="shared" si="86"/>
        <v>5.2</v>
      </c>
      <c r="JI19" s="51" t="str">
        <f t="shared" si="87"/>
        <v>D+</v>
      </c>
      <c r="JJ19" s="60">
        <f t="shared" si="88"/>
        <v>1.5</v>
      </c>
      <c r="JK19" s="53" t="str">
        <f t="shared" si="89"/>
        <v>1.5</v>
      </c>
      <c r="JL19" s="61">
        <v>2</v>
      </c>
      <c r="JM19" s="62">
        <v>2</v>
      </c>
      <c r="JN19" s="65">
        <v>5.4</v>
      </c>
      <c r="JO19" s="57">
        <v>6</v>
      </c>
      <c r="JP19" s="58"/>
      <c r="JQ19" s="66">
        <f t="shared" si="90"/>
        <v>5.8</v>
      </c>
      <c r="JR19" s="67">
        <f t="shared" si="91"/>
        <v>5.8</v>
      </c>
      <c r="JS19" s="50" t="str">
        <f t="shared" si="92"/>
        <v>5.8</v>
      </c>
      <c r="JT19" s="51" t="str">
        <f t="shared" si="93"/>
        <v>C</v>
      </c>
      <c r="JU19" s="60">
        <f t="shared" si="94"/>
        <v>2</v>
      </c>
      <c r="JV19" s="53" t="str">
        <f t="shared" si="95"/>
        <v>2.0</v>
      </c>
      <c r="JW19" s="61">
        <v>1</v>
      </c>
      <c r="JX19" s="62">
        <v>1</v>
      </c>
      <c r="JY19" s="65">
        <v>6.7</v>
      </c>
      <c r="JZ19" s="57">
        <v>6</v>
      </c>
      <c r="KA19" s="58"/>
      <c r="KB19" s="66">
        <f t="shared" si="96"/>
        <v>6.3</v>
      </c>
      <c r="KC19" s="67">
        <f t="shared" si="97"/>
        <v>6.3</v>
      </c>
      <c r="KD19" s="50" t="str">
        <f t="shared" si="98"/>
        <v>6.3</v>
      </c>
      <c r="KE19" s="51" t="str">
        <f t="shared" si="99"/>
        <v>C</v>
      </c>
      <c r="KF19" s="60">
        <f t="shared" si="100"/>
        <v>2</v>
      </c>
      <c r="KG19" s="53" t="str">
        <f t="shared" si="101"/>
        <v>2.0</v>
      </c>
      <c r="KH19" s="61">
        <v>2</v>
      </c>
      <c r="KI19" s="62">
        <v>2</v>
      </c>
      <c r="KJ19" s="202">
        <v>8</v>
      </c>
      <c r="KK19" s="133">
        <v>7.4</v>
      </c>
      <c r="KL19" s="58"/>
      <c r="KM19" s="66">
        <f t="shared" ref="KM19" si="241">ROUND((KJ19*0.4+KK19*0.6),1)</f>
        <v>7.6</v>
      </c>
      <c r="KN19" s="67">
        <f t="shared" ref="KN19" si="242">ROUND(MAX((KJ19*0.4+KK19*0.6),(KJ19*0.4+KL19*0.6)),1)</f>
        <v>7.6</v>
      </c>
      <c r="KO19" s="67" t="str">
        <f t="shared" ref="KO19" si="243">TEXT(KN19,"0.0")</f>
        <v>7.6</v>
      </c>
      <c r="KP19" s="51" t="str">
        <f t="shared" si="208"/>
        <v>B</v>
      </c>
      <c r="KQ19" s="60">
        <f t="shared" si="209"/>
        <v>3</v>
      </c>
      <c r="KR19" s="53" t="str">
        <f t="shared" si="210"/>
        <v>3.0</v>
      </c>
      <c r="KS19" s="63">
        <v>1</v>
      </c>
      <c r="KT19" s="199">
        <v>1</v>
      </c>
      <c r="KU19" s="202">
        <v>8</v>
      </c>
      <c r="KV19" s="133">
        <v>7.9</v>
      </c>
      <c r="KW19" s="58"/>
      <c r="KX19" s="66">
        <f t="shared" si="211"/>
        <v>7.9</v>
      </c>
      <c r="KY19" s="67">
        <f t="shared" si="212"/>
        <v>7.9</v>
      </c>
      <c r="KZ19" s="67" t="str">
        <f t="shared" si="213"/>
        <v>7.9</v>
      </c>
      <c r="LA19" s="51" t="str">
        <f t="shared" si="214"/>
        <v>B</v>
      </c>
      <c r="LB19" s="60">
        <f t="shared" si="215"/>
        <v>3</v>
      </c>
      <c r="LC19" s="53" t="str">
        <f t="shared" si="216"/>
        <v>3.0</v>
      </c>
      <c r="LD19" s="63">
        <v>1</v>
      </c>
      <c r="LE19" s="199">
        <v>1</v>
      </c>
      <c r="LF19" s="202">
        <v>8</v>
      </c>
      <c r="LG19" s="133">
        <v>8.3000000000000007</v>
      </c>
      <c r="LH19" s="58"/>
      <c r="LI19" s="66">
        <f t="shared" si="217"/>
        <v>8.1999999999999993</v>
      </c>
      <c r="LJ19" s="67">
        <f t="shared" si="218"/>
        <v>8.1999999999999993</v>
      </c>
      <c r="LK19" s="67" t="str">
        <f t="shared" si="219"/>
        <v>8.2</v>
      </c>
      <c r="LL19" s="51" t="str">
        <f t="shared" si="220"/>
        <v>B+</v>
      </c>
      <c r="LM19" s="60">
        <f t="shared" si="221"/>
        <v>3.5</v>
      </c>
      <c r="LN19" s="53" t="str">
        <f t="shared" si="222"/>
        <v>3.5</v>
      </c>
      <c r="LO19" s="63">
        <v>2</v>
      </c>
      <c r="LP19" s="199">
        <v>2</v>
      </c>
      <c r="LQ19" s="202">
        <v>8</v>
      </c>
      <c r="LR19" s="133">
        <v>6.7</v>
      </c>
      <c r="LS19" s="58"/>
      <c r="LT19" s="66">
        <f t="shared" si="223"/>
        <v>7.2</v>
      </c>
      <c r="LU19" s="67">
        <f t="shared" si="224"/>
        <v>7.2</v>
      </c>
      <c r="LV19" s="67" t="str">
        <f t="shared" si="225"/>
        <v>7.2</v>
      </c>
      <c r="LW19" s="51" t="str">
        <f t="shared" si="226"/>
        <v>B</v>
      </c>
      <c r="LX19" s="60">
        <f t="shared" si="227"/>
        <v>3</v>
      </c>
      <c r="LY19" s="53" t="str">
        <f t="shared" si="228"/>
        <v>3.0</v>
      </c>
      <c r="LZ19" s="63">
        <v>1</v>
      </c>
      <c r="MA19" s="199">
        <v>1</v>
      </c>
      <c r="MB19" s="66">
        <f t="shared" si="229"/>
        <v>7.8</v>
      </c>
      <c r="MC19" s="163">
        <f t="shared" si="230"/>
        <v>7.8</v>
      </c>
      <c r="MD19" s="53" t="str">
        <f t="shared" si="231"/>
        <v>7.8</v>
      </c>
      <c r="ME19" s="51" t="str">
        <f t="shared" si="232"/>
        <v>B</v>
      </c>
      <c r="MF19" s="60">
        <f t="shared" si="233"/>
        <v>3</v>
      </c>
      <c r="MG19" s="53" t="str">
        <f t="shared" si="234"/>
        <v>3.0</v>
      </c>
      <c r="MH19" s="212">
        <v>5</v>
      </c>
      <c r="MI19" s="213">
        <v>5</v>
      </c>
      <c r="MJ19" s="203">
        <f t="shared" si="235"/>
        <v>19</v>
      </c>
      <c r="MK19" s="153">
        <f t="shared" si="236"/>
        <v>6.1</v>
      </c>
      <c r="ML19" s="155">
        <f t="shared" si="237"/>
        <v>2.1052631578947367</v>
      </c>
      <c r="MM19" s="154" t="str">
        <f t="shared" si="238"/>
        <v>2.11</v>
      </c>
      <c r="MN19" s="5" t="str">
        <f t="shared" si="239"/>
        <v>Lên lớp</v>
      </c>
    </row>
    <row r="20" spans="1:352" s="8" customFormat="1" ht="18">
      <c r="A20" s="5">
        <v>19</v>
      </c>
      <c r="B20" s="9" t="s">
        <v>11</v>
      </c>
      <c r="C20" s="10" t="s">
        <v>334</v>
      </c>
      <c r="D20" s="11" t="s">
        <v>335</v>
      </c>
      <c r="E20" s="12" t="s">
        <v>336</v>
      </c>
      <c r="F20" s="6"/>
      <c r="G20" s="47" t="s">
        <v>551</v>
      </c>
      <c r="H20" s="132" t="s">
        <v>410</v>
      </c>
      <c r="I20" s="132" t="s">
        <v>586</v>
      </c>
      <c r="J20" s="48" t="s">
        <v>597</v>
      </c>
      <c r="K20" s="98">
        <v>7.7</v>
      </c>
      <c r="L20" s="67" t="str">
        <f t="shared" si="133"/>
        <v>7.7</v>
      </c>
      <c r="M20" s="51" t="str">
        <f t="shared" si="134"/>
        <v>B</v>
      </c>
      <c r="N20" s="52">
        <f t="shared" si="135"/>
        <v>3</v>
      </c>
      <c r="O20" s="53" t="str">
        <f t="shared" si="136"/>
        <v>3.0</v>
      </c>
      <c r="P20" s="63">
        <v>2</v>
      </c>
      <c r="Q20" s="49">
        <v>6</v>
      </c>
      <c r="R20" s="67" t="str">
        <f t="shared" si="137"/>
        <v>6.0</v>
      </c>
      <c r="S20" s="51" t="str">
        <f t="shared" si="138"/>
        <v>C</v>
      </c>
      <c r="T20" s="52">
        <f t="shared" si="139"/>
        <v>2</v>
      </c>
      <c r="U20" s="53" t="str">
        <f t="shared" si="140"/>
        <v>2.0</v>
      </c>
      <c r="V20" s="63">
        <v>3</v>
      </c>
      <c r="W20" s="105">
        <v>8.8000000000000007</v>
      </c>
      <c r="X20" s="103">
        <v>8</v>
      </c>
      <c r="Y20" s="104"/>
      <c r="Z20" s="66">
        <f t="shared" si="4"/>
        <v>8.3000000000000007</v>
      </c>
      <c r="AA20" s="67">
        <f t="shared" si="5"/>
        <v>8.3000000000000007</v>
      </c>
      <c r="AB20" s="67" t="str">
        <f t="shared" si="141"/>
        <v>8.3</v>
      </c>
      <c r="AC20" s="51" t="str">
        <f t="shared" si="6"/>
        <v>B+</v>
      </c>
      <c r="AD20" s="60">
        <f t="shared" si="142"/>
        <v>3.5</v>
      </c>
      <c r="AE20" s="53" t="str">
        <f t="shared" si="143"/>
        <v>3.5</v>
      </c>
      <c r="AF20" s="63">
        <v>4</v>
      </c>
      <c r="AG20" s="199">
        <v>4</v>
      </c>
      <c r="AH20" s="105">
        <v>7.7</v>
      </c>
      <c r="AI20" s="103">
        <v>7</v>
      </c>
      <c r="AJ20" s="104"/>
      <c r="AK20" s="66">
        <f t="shared" si="8"/>
        <v>7.3</v>
      </c>
      <c r="AL20" s="67">
        <f t="shared" si="9"/>
        <v>7.3</v>
      </c>
      <c r="AM20" s="67" t="str">
        <f t="shared" si="144"/>
        <v>7.3</v>
      </c>
      <c r="AN20" s="51" t="str">
        <f t="shared" si="145"/>
        <v>B</v>
      </c>
      <c r="AO20" s="60">
        <f t="shared" si="146"/>
        <v>3</v>
      </c>
      <c r="AP20" s="53" t="str">
        <f t="shared" si="147"/>
        <v>3.0</v>
      </c>
      <c r="AQ20" s="63">
        <v>2</v>
      </c>
      <c r="AR20" s="199">
        <v>2</v>
      </c>
      <c r="AS20" s="105">
        <v>5.6</v>
      </c>
      <c r="AT20" s="103">
        <v>6</v>
      </c>
      <c r="AU20" s="104"/>
      <c r="AV20" s="66">
        <f t="shared" si="148"/>
        <v>5.8</v>
      </c>
      <c r="AW20" s="67">
        <f t="shared" si="149"/>
        <v>5.8</v>
      </c>
      <c r="AX20" s="67" t="str">
        <f t="shared" si="150"/>
        <v>5.8</v>
      </c>
      <c r="AY20" s="51" t="str">
        <f t="shared" si="151"/>
        <v>C</v>
      </c>
      <c r="AZ20" s="60">
        <f t="shared" si="152"/>
        <v>2</v>
      </c>
      <c r="BA20" s="53" t="str">
        <f t="shared" si="153"/>
        <v>2.0</v>
      </c>
      <c r="BB20" s="63">
        <v>3</v>
      </c>
      <c r="BC20" s="199">
        <v>3</v>
      </c>
      <c r="BD20" s="105">
        <v>6.4</v>
      </c>
      <c r="BE20" s="103">
        <v>9</v>
      </c>
      <c r="BF20" s="104"/>
      <c r="BG20" s="66">
        <f t="shared" si="154"/>
        <v>8</v>
      </c>
      <c r="BH20" s="67">
        <f t="shared" si="155"/>
        <v>8</v>
      </c>
      <c r="BI20" s="67" t="str">
        <f t="shared" si="156"/>
        <v>8.0</v>
      </c>
      <c r="BJ20" s="51" t="str">
        <f t="shared" si="157"/>
        <v>B+</v>
      </c>
      <c r="BK20" s="60">
        <f t="shared" si="158"/>
        <v>3.5</v>
      </c>
      <c r="BL20" s="53" t="str">
        <f t="shared" si="159"/>
        <v>3.5</v>
      </c>
      <c r="BM20" s="63">
        <v>3</v>
      </c>
      <c r="BN20" s="199">
        <v>3</v>
      </c>
      <c r="BO20" s="105">
        <v>6.9</v>
      </c>
      <c r="BP20" s="103">
        <v>6</v>
      </c>
      <c r="BQ20" s="104"/>
      <c r="BR20" s="66">
        <f t="shared" si="12"/>
        <v>6.4</v>
      </c>
      <c r="BS20" s="67">
        <f t="shared" si="13"/>
        <v>6.4</v>
      </c>
      <c r="BT20" s="67" t="str">
        <f t="shared" si="160"/>
        <v>6.4</v>
      </c>
      <c r="BU20" s="51" t="str">
        <f t="shared" si="14"/>
        <v>C</v>
      </c>
      <c r="BV20" s="68">
        <f t="shared" si="15"/>
        <v>2</v>
      </c>
      <c r="BW20" s="53" t="str">
        <f t="shared" si="161"/>
        <v>2.0</v>
      </c>
      <c r="BX20" s="63">
        <v>2</v>
      </c>
      <c r="BY20" s="199">
        <v>2</v>
      </c>
      <c r="BZ20" s="105">
        <v>8.3000000000000007</v>
      </c>
      <c r="CA20" s="103">
        <v>8</v>
      </c>
      <c r="CB20" s="104"/>
      <c r="CC20" s="105"/>
      <c r="CD20" s="67">
        <f t="shared" si="162"/>
        <v>8.1</v>
      </c>
      <c r="CE20" s="67" t="str">
        <f t="shared" si="163"/>
        <v>8.1</v>
      </c>
      <c r="CF20" s="51" t="str">
        <f t="shared" si="164"/>
        <v>B+</v>
      </c>
      <c r="CG20" s="60">
        <f t="shared" si="165"/>
        <v>3.5</v>
      </c>
      <c r="CH20" s="53" t="str">
        <f t="shared" si="166"/>
        <v>3.5</v>
      </c>
      <c r="CI20" s="63">
        <v>3</v>
      </c>
      <c r="CJ20" s="199">
        <v>3</v>
      </c>
      <c r="CK20" s="200">
        <f t="shared" si="167"/>
        <v>17</v>
      </c>
      <c r="CL20" s="72">
        <f t="shared" si="16"/>
        <v>7.4294117647058826</v>
      </c>
      <c r="CM20" s="93" t="str">
        <f t="shared" si="168"/>
        <v>7.43</v>
      </c>
      <c r="CN20" s="72">
        <f t="shared" si="17"/>
        <v>3</v>
      </c>
      <c r="CO20" s="93" t="str">
        <f t="shared" si="169"/>
        <v>3.00</v>
      </c>
      <c r="CP20" s="258" t="str">
        <f t="shared" si="170"/>
        <v>Lên lớp</v>
      </c>
      <c r="CQ20" s="258">
        <f t="shared" si="18"/>
        <v>17</v>
      </c>
      <c r="CR20" s="72">
        <f t="shared" si="19"/>
        <v>7.4294117647058826</v>
      </c>
      <c r="CS20" s="258" t="str">
        <f t="shared" si="171"/>
        <v>7.43</v>
      </c>
      <c r="CT20" s="72">
        <f t="shared" si="20"/>
        <v>3</v>
      </c>
      <c r="CU20" s="258" t="str">
        <f t="shared" si="172"/>
        <v>3.00</v>
      </c>
      <c r="CV20" s="258" t="str">
        <f t="shared" si="173"/>
        <v>Lên lớp</v>
      </c>
      <c r="CW20" s="66">
        <v>6.6</v>
      </c>
      <c r="CX20" s="258">
        <v>4</v>
      </c>
      <c r="CY20" s="258"/>
      <c r="CZ20" s="66">
        <f t="shared" si="22"/>
        <v>5</v>
      </c>
      <c r="DA20" s="67">
        <f t="shared" si="23"/>
        <v>5</v>
      </c>
      <c r="DB20" s="60" t="str">
        <f t="shared" si="24"/>
        <v>5.0</v>
      </c>
      <c r="DC20" s="51" t="str">
        <f t="shared" si="25"/>
        <v>D+</v>
      </c>
      <c r="DD20" s="60">
        <f t="shared" si="26"/>
        <v>1.5</v>
      </c>
      <c r="DE20" s="60" t="str">
        <f t="shared" si="27"/>
        <v>1.5</v>
      </c>
      <c r="DF20" s="63"/>
      <c r="DG20" s="201"/>
      <c r="DH20" s="105">
        <v>7.4</v>
      </c>
      <c r="DI20" s="126">
        <v>7</v>
      </c>
      <c r="DJ20" s="126"/>
      <c r="DK20" s="66">
        <f t="shared" si="28"/>
        <v>7.2</v>
      </c>
      <c r="DL20" s="67">
        <f t="shared" si="29"/>
        <v>7.2</v>
      </c>
      <c r="DM20" s="60" t="str">
        <f t="shared" si="30"/>
        <v>7.2</v>
      </c>
      <c r="DN20" s="51" t="str">
        <f t="shared" si="31"/>
        <v>B</v>
      </c>
      <c r="DO20" s="60">
        <f t="shared" si="32"/>
        <v>3</v>
      </c>
      <c r="DP20" s="60" t="str">
        <f t="shared" si="33"/>
        <v>3.0</v>
      </c>
      <c r="DQ20" s="63"/>
      <c r="DR20" s="201"/>
      <c r="DS20" s="67">
        <f t="shared" si="34"/>
        <v>6.1</v>
      </c>
      <c r="DT20" s="60" t="str">
        <f t="shared" si="35"/>
        <v>6.1</v>
      </c>
      <c r="DU20" s="51" t="str">
        <f t="shared" si="36"/>
        <v>C</v>
      </c>
      <c r="DV20" s="60">
        <f t="shared" si="37"/>
        <v>2</v>
      </c>
      <c r="DW20" s="60" t="str">
        <f t="shared" si="38"/>
        <v>2.0</v>
      </c>
      <c r="DX20" s="63">
        <v>3</v>
      </c>
      <c r="DY20" s="201">
        <v>3</v>
      </c>
      <c r="DZ20" s="202">
        <v>6.9</v>
      </c>
      <c r="EA20" s="57">
        <v>8</v>
      </c>
      <c r="EB20" s="58"/>
      <c r="EC20" s="66">
        <f t="shared" si="39"/>
        <v>7.6</v>
      </c>
      <c r="ED20" s="67">
        <f t="shared" si="40"/>
        <v>7.6</v>
      </c>
      <c r="EE20" s="67" t="str">
        <f t="shared" si="41"/>
        <v>7.6</v>
      </c>
      <c r="EF20" s="51" t="str">
        <f t="shared" si="42"/>
        <v>B</v>
      </c>
      <c r="EG20" s="68">
        <f t="shared" si="43"/>
        <v>3</v>
      </c>
      <c r="EH20" s="53" t="str">
        <f t="shared" si="44"/>
        <v>3.0</v>
      </c>
      <c r="EI20" s="63">
        <v>3</v>
      </c>
      <c r="EJ20" s="199">
        <v>3</v>
      </c>
      <c r="EK20" s="202">
        <v>8.3000000000000007</v>
      </c>
      <c r="EL20" s="57">
        <v>4</v>
      </c>
      <c r="EM20" s="58"/>
      <c r="EN20" s="66">
        <f t="shared" si="174"/>
        <v>5.7</v>
      </c>
      <c r="EO20" s="67">
        <f t="shared" si="175"/>
        <v>5.7</v>
      </c>
      <c r="EP20" s="67" t="str">
        <f t="shared" si="176"/>
        <v>5.7</v>
      </c>
      <c r="EQ20" s="51" t="str">
        <f t="shared" si="177"/>
        <v>C</v>
      </c>
      <c r="ER20" s="60">
        <f t="shared" si="178"/>
        <v>2</v>
      </c>
      <c r="ES20" s="53" t="str">
        <f t="shared" si="179"/>
        <v>2.0</v>
      </c>
      <c r="ET20" s="63">
        <v>3</v>
      </c>
      <c r="EU20" s="199">
        <v>3</v>
      </c>
      <c r="EV20" s="208">
        <v>8</v>
      </c>
      <c r="EW20" s="168">
        <v>7</v>
      </c>
      <c r="EX20" s="169"/>
      <c r="EY20" s="66">
        <f t="shared" si="45"/>
        <v>7.4</v>
      </c>
      <c r="EZ20" s="67">
        <f t="shared" si="46"/>
        <v>7.4</v>
      </c>
      <c r="FA20" s="67" t="str">
        <f t="shared" si="47"/>
        <v>7.4</v>
      </c>
      <c r="FB20" s="51" t="str">
        <f t="shared" si="48"/>
        <v>B</v>
      </c>
      <c r="FC20" s="60">
        <f t="shared" si="49"/>
        <v>3</v>
      </c>
      <c r="FD20" s="53" t="str">
        <f t="shared" si="50"/>
        <v>3.0</v>
      </c>
      <c r="FE20" s="63">
        <v>2</v>
      </c>
      <c r="FF20" s="199">
        <v>2</v>
      </c>
      <c r="FG20" s="105">
        <v>8.3000000000000007</v>
      </c>
      <c r="FH20" s="103">
        <v>7</v>
      </c>
      <c r="FI20" s="104"/>
      <c r="FJ20" s="66">
        <f t="shared" si="51"/>
        <v>7.5</v>
      </c>
      <c r="FK20" s="67">
        <f t="shared" si="52"/>
        <v>7.5</v>
      </c>
      <c r="FL20" s="67" t="str">
        <f t="shared" si="53"/>
        <v>7.5</v>
      </c>
      <c r="FM20" s="51" t="str">
        <f t="shared" si="54"/>
        <v>B</v>
      </c>
      <c r="FN20" s="60">
        <f t="shared" si="55"/>
        <v>3</v>
      </c>
      <c r="FO20" s="53" t="str">
        <f t="shared" si="56"/>
        <v>3.0</v>
      </c>
      <c r="FP20" s="63">
        <v>2</v>
      </c>
      <c r="FQ20" s="199">
        <v>2</v>
      </c>
      <c r="FR20" s="105">
        <v>6.4</v>
      </c>
      <c r="FS20" s="103">
        <v>5</v>
      </c>
      <c r="FT20" s="104"/>
      <c r="FU20" s="66"/>
      <c r="FV20" s="67">
        <f t="shared" si="57"/>
        <v>5.6</v>
      </c>
      <c r="FW20" s="67" t="str">
        <f t="shared" si="58"/>
        <v>5.6</v>
      </c>
      <c r="FX20" s="51" t="str">
        <f t="shared" si="59"/>
        <v>C</v>
      </c>
      <c r="FY20" s="60">
        <f t="shared" si="60"/>
        <v>2</v>
      </c>
      <c r="FZ20" s="53" t="str">
        <f t="shared" si="61"/>
        <v>2.0</v>
      </c>
      <c r="GA20" s="63">
        <v>2</v>
      </c>
      <c r="GB20" s="199">
        <v>2</v>
      </c>
      <c r="GC20" s="147">
        <v>7.9</v>
      </c>
      <c r="GD20" s="124">
        <v>1</v>
      </c>
      <c r="GE20" s="125">
        <v>4</v>
      </c>
      <c r="GF20" s="147"/>
      <c r="GG20" s="67">
        <f t="shared" si="180"/>
        <v>5.6</v>
      </c>
      <c r="GH20" s="67" t="str">
        <f t="shared" si="181"/>
        <v>5.6</v>
      </c>
      <c r="GI20" s="51" t="str">
        <f t="shared" si="182"/>
        <v>C</v>
      </c>
      <c r="GJ20" s="60">
        <f t="shared" si="183"/>
        <v>2</v>
      </c>
      <c r="GK20" s="53" t="str">
        <f t="shared" si="184"/>
        <v>2.0</v>
      </c>
      <c r="GL20" s="63">
        <v>3</v>
      </c>
      <c r="GM20" s="199">
        <v>3</v>
      </c>
      <c r="GN20" s="203">
        <f t="shared" si="185"/>
        <v>18</v>
      </c>
      <c r="GO20" s="153">
        <f t="shared" si="186"/>
        <v>6.4444444444444446</v>
      </c>
      <c r="GP20" s="155">
        <f t="shared" si="187"/>
        <v>2.3888888888888888</v>
      </c>
      <c r="GQ20" s="154" t="str">
        <f t="shared" si="62"/>
        <v>2.39</v>
      </c>
      <c r="GR20" s="5" t="str">
        <f t="shared" si="63"/>
        <v>Lên lớp</v>
      </c>
      <c r="GS20" s="5"/>
      <c r="GT20" s="204">
        <f t="shared" si="188"/>
        <v>18</v>
      </c>
      <c r="GU20" s="205">
        <f t="shared" si="64"/>
        <v>6.4444444444444446</v>
      </c>
      <c r="GV20" s="206">
        <f t="shared" si="189"/>
        <v>2.3888888888888888</v>
      </c>
      <c r="GW20" s="207">
        <f t="shared" si="190"/>
        <v>35</v>
      </c>
      <c r="GX20" s="203">
        <f t="shared" si="191"/>
        <v>35</v>
      </c>
      <c r="GY20" s="154">
        <f t="shared" si="192"/>
        <v>6.9228571428571435</v>
      </c>
      <c r="GZ20" s="155">
        <f t="shared" si="193"/>
        <v>2.6857142857142855</v>
      </c>
      <c r="HA20" s="154" t="str">
        <f t="shared" si="65"/>
        <v>2.69</v>
      </c>
      <c r="HB20" s="5" t="str">
        <f t="shared" si="66"/>
        <v>Lên lớp</v>
      </c>
      <c r="HC20" s="166">
        <v>5.3</v>
      </c>
      <c r="HD20" s="122">
        <v>3</v>
      </c>
      <c r="HE20" s="123">
        <v>6</v>
      </c>
      <c r="HF20" s="166"/>
      <c r="HG20" s="67">
        <f t="shared" si="194"/>
        <v>5.7</v>
      </c>
      <c r="HH20" s="67" t="str">
        <f t="shared" si="195"/>
        <v>5.7</v>
      </c>
      <c r="HI20" s="51" t="str">
        <f t="shared" si="196"/>
        <v>C</v>
      </c>
      <c r="HJ20" s="60">
        <f t="shared" si="197"/>
        <v>2</v>
      </c>
      <c r="HK20" s="53" t="str">
        <f t="shared" si="198"/>
        <v>2.0</v>
      </c>
      <c r="HL20" s="63">
        <v>3</v>
      </c>
      <c r="HM20" s="199">
        <v>3</v>
      </c>
      <c r="HN20" s="202">
        <v>6.3</v>
      </c>
      <c r="HO20" s="57">
        <v>6</v>
      </c>
      <c r="HP20" s="58"/>
      <c r="HQ20" s="66">
        <f t="shared" si="67"/>
        <v>6.1</v>
      </c>
      <c r="HR20" s="110">
        <f t="shared" si="68"/>
        <v>6.1</v>
      </c>
      <c r="HS20" s="67" t="str">
        <f t="shared" si="69"/>
        <v>6.1</v>
      </c>
      <c r="HT20" s="111" t="str">
        <f t="shared" si="70"/>
        <v>C</v>
      </c>
      <c r="HU20" s="112">
        <f t="shared" si="71"/>
        <v>2</v>
      </c>
      <c r="HV20" s="113" t="str">
        <f t="shared" si="72"/>
        <v>2.0</v>
      </c>
      <c r="HW20" s="63">
        <v>1</v>
      </c>
      <c r="HX20" s="199">
        <v>1</v>
      </c>
      <c r="HY20" s="66">
        <f t="shared" si="240"/>
        <v>1.8</v>
      </c>
      <c r="HZ20" s="163">
        <f t="shared" si="240"/>
        <v>5.8</v>
      </c>
      <c r="IA20" s="53" t="str">
        <f t="shared" si="74"/>
        <v>5.8</v>
      </c>
      <c r="IB20" s="51" t="str">
        <f t="shared" si="75"/>
        <v>C</v>
      </c>
      <c r="IC20" s="60">
        <f t="shared" si="76"/>
        <v>2</v>
      </c>
      <c r="ID20" s="53" t="str">
        <f t="shared" si="77"/>
        <v>2.0</v>
      </c>
      <c r="IE20" s="212">
        <v>4</v>
      </c>
      <c r="IF20" s="213">
        <v>4</v>
      </c>
      <c r="IG20" s="202">
        <v>6.3</v>
      </c>
      <c r="IH20" s="57">
        <v>7</v>
      </c>
      <c r="II20" s="58"/>
      <c r="IJ20" s="66">
        <f t="shared" si="199"/>
        <v>6.7</v>
      </c>
      <c r="IK20" s="67">
        <f t="shared" si="200"/>
        <v>6.7</v>
      </c>
      <c r="IL20" s="67" t="str">
        <f t="shared" si="201"/>
        <v>6.7</v>
      </c>
      <c r="IM20" s="51" t="str">
        <f t="shared" si="202"/>
        <v>C+</v>
      </c>
      <c r="IN20" s="60">
        <f t="shared" si="203"/>
        <v>2.5</v>
      </c>
      <c r="IO20" s="53" t="str">
        <f t="shared" si="204"/>
        <v>2.5</v>
      </c>
      <c r="IP20" s="63">
        <v>2</v>
      </c>
      <c r="IQ20" s="199">
        <v>2</v>
      </c>
      <c r="IR20" s="202">
        <v>6.8</v>
      </c>
      <c r="IS20" s="57">
        <v>5</v>
      </c>
      <c r="IT20" s="58"/>
      <c r="IU20" s="66">
        <f t="shared" si="78"/>
        <v>5.7</v>
      </c>
      <c r="IV20" s="67">
        <f t="shared" si="79"/>
        <v>5.7</v>
      </c>
      <c r="IW20" s="67" t="str">
        <f t="shared" si="80"/>
        <v>5.7</v>
      </c>
      <c r="IX20" s="51" t="str">
        <f t="shared" si="81"/>
        <v>C</v>
      </c>
      <c r="IY20" s="60">
        <f t="shared" si="82"/>
        <v>2</v>
      </c>
      <c r="IZ20" s="53" t="str">
        <f t="shared" si="83"/>
        <v>2.0</v>
      </c>
      <c r="JA20" s="63">
        <v>3</v>
      </c>
      <c r="JB20" s="199">
        <v>3</v>
      </c>
      <c r="JC20" s="65">
        <v>6.4</v>
      </c>
      <c r="JD20" s="57">
        <v>5</v>
      </c>
      <c r="JE20" s="58"/>
      <c r="JF20" s="66">
        <f t="shared" si="84"/>
        <v>5.6</v>
      </c>
      <c r="JG20" s="67">
        <f t="shared" si="85"/>
        <v>5.6</v>
      </c>
      <c r="JH20" s="50" t="str">
        <f t="shared" si="86"/>
        <v>5.6</v>
      </c>
      <c r="JI20" s="51" t="str">
        <f t="shared" si="87"/>
        <v>C</v>
      </c>
      <c r="JJ20" s="60">
        <f t="shared" si="88"/>
        <v>2</v>
      </c>
      <c r="JK20" s="53" t="str">
        <f t="shared" si="89"/>
        <v>2.0</v>
      </c>
      <c r="JL20" s="61">
        <v>2</v>
      </c>
      <c r="JM20" s="62">
        <v>2</v>
      </c>
      <c r="JN20" s="65">
        <v>6.8</v>
      </c>
      <c r="JO20" s="57">
        <v>5</v>
      </c>
      <c r="JP20" s="58"/>
      <c r="JQ20" s="66">
        <f t="shared" si="90"/>
        <v>5.7</v>
      </c>
      <c r="JR20" s="67">
        <f t="shared" si="91"/>
        <v>5.7</v>
      </c>
      <c r="JS20" s="50" t="str">
        <f t="shared" si="92"/>
        <v>5.7</v>
      </c>
      <c r="JT20" s="51" t="str">
        <f t="shared" si="93"/>
        <v>C</v>
      </c>
      <c r="JU20" s="60">
        <f t="shared" si="94"/>
        <v>2</v>
      </c>
      <c r="JV20" s="53" t="str">
        <f t="shared" si="95"/>
        <v>2.0</v>
      </c>
      <c r="JW20" s="61">
        <v>1</v>
      </c>
      <c r="JX20" s="62">
        <v>1</v>
      </c>
      <c r="JY20" s="65">
        <v>6.7</v>
      </c>
      <c r="JZ20" s="57">
        <v>7</v>
      </c>
      <c r="KA20" s="58"/>
      <c r="KB20" s="66">
        <f t="shared" si="96"/>
        <v>6.9</v>
      </c>
      <c r="KC20" s="67">
        <f t="shared" si="97"/>
        <v>6.9</v>
      </c>
      <c r="KD20" s="50" t="str">
        <f t="shared" si="98"/>
        <v>6.9</v>
      </c>
      <c r="KE20" s="51" t="str">
        <f t="shared" si="99"/>
        <v>C+</v>
      </c>
      <c r="KF20" s="60">
        <f t="shared" si="100"/>
        <v>2.5</v>
      </c>
      <c r="KG20" s="53" t="str">
        <f t="shared" si="101"/>
        <v>2.5</v>
      </c>
      <c r="KH20" s="61">
        <v>2</v>
      </c>
      <c r="KI20" s="62">
        <v>2</v>
      </c>
      <c r="KJ20" s="202">
        <v>8</v>
      </c>
      <c r="KK20" s="133">
        <v>7.6</v>
      </c>
      <c r="KL20" s="58"/>
      <c r="KM20" s="66">
        <f t="shared" si="205"/>
        <v>7.8</v>
      </c>
      <c r="KN20" s="67">
        <f t="shared" si="206"/>
        <v>7.8</v>
      </c>
      <c r="KO20" s="67" t="str">
        <f t="shared" si="207"/>
        <v>7.8</v>
      </c>
      <c r="KP20" s="51" t="str">
        <f t="shared" si="208"/>
        <v>B</v>
      </c>
      <c r="KQ20" s="60">
        <f t="shared" si="209"/>
        <v>3</v>
      </c>
      <c r="KR20" s="53" t="str">
        <f t="shared" si="210"/>
        <v>3.0</v>
      </c>
      <c r="KS20" s="63">
        <v>1</v>
      </c>
      <c r="KT20" s="199">
        <v>1</v>
      </c>
      <c r="KU20" s="202">
        <v>8</v>
      </c>
      <c r="KV20" s="133">
        <v>7.9</v>
      </c>
      <c r="KW20" s="58"/>
      <c r="KX20" s="66">
        <f t="shared" si="211"/>
        <v>7.9</v>
      </c>
      <c r="KY20" s="67">
        <f t="shared" si="212"/>
        <v>7.9</v>
      </c>
      <c r="KZ20" s="67" t="str">
        <f t="shared" si="213"/>
        <v>7.9</v>
      </c>
      <c r="LA20" s="51" t="str">
        <f t="shared" si="214"/>
        <v>B</v>
      </c>
      <c r="LB20" s="60">
        <f t="shared" si="215"/>
        <v>3</v>
      </c>
      <c r="LC20" s="53" t="str">
        <f t="shared" si="216"/>
        <v>3.0</v>
      </c>
      <c r="LD20" s="63">
        <v>1</v>
      </c>
      <c r="LE20" s="199">
        <v>1</v>
      </c>
      <c r="LF20" s="202">
        <v>8</v>
      </c>
      <c r="LG20" s="133">
        <v>8.5</v>
      </c>
      <c r="LH20" s="58"/>
      <c r="LI20" s="66">
        <f t="shared" si="217"/>
        <v>8.3000000000000007</v>
      </c>
      <c r="LJ20" s="67">
        <f t="shared" si="218"/>
        <v>8.3000000000000007</v>
      </c>
      <c r="LK20" s="67" t="str">
        <f t="shared" si="219"/>
        <v>8.3</v>
      </c>
      <c r="LL20" s="51" t="str">
        <f t="shared" si="220"/>
        <v>B+</v>
      </c>
      <c r="LM20" s="60">
        <f t="shared" si="221"/>
        <v>3.5</v>
      </c>
      <c r="LN20" s="53" t="str">
        <f t="shared" si="222"/>
        <v>3.5</v>
      </c>
      <c r="LO20" s="63">
        <v>2</v>
      </c>
      <c r="LP20" s="199">
        <v>2</v>
      </c>
      <c r="LQ20" s="202">
        <v>8</v>
      </c>
      <c r="LR20" s="133">
        <v>6.2</v>
      </c>
      <c r="LS20" s="58"/>
      <c r="LT20" s="66">
        <f t="shared" si="223"/>
        <v>6.9</v>
      </c>
      <c r="LU20" s="67">
        <f t="shared" si="224"/>
        <v>6.9</v>
      </c>
      <c r="LV20" s="67" t="str">
        <f t="shared" si="225"/>
        <v>6.9</v>
      </c>
      <c r="LW20" s="51" t="str">
        <f t="shared" si="226"/>
        <v>C+</v>
      </c>
      <c r="LX20" s="60">
        <f t="shared" si="227"/>
        <v>2.5</v>
      </c>
      <c r="LY20" s="53" t="str">
        <f t="shared" si="228"/>
        <v>2.5</v>
      </c>
      <c r="LZ20" s="63">
        <v>1</v>
      </c>
      <c r="MA20" s="199">
        <v>1</v>
      </c>
      <c r="MB20" s="66">
        <f t="shared" si="229"/>
        <v>7.8</v>
      </c>
      <c r="MC20" s="163">
        <f t="shared" si="230"/>
        <v>7.8</v>
      </c>
      <c r="MD20" s="53" t="str">
        <f t="shared" si="231"/>
        <v>7.8</v>
      </c>
      <c r="ME20" s="51" t="str">
        <f t="shared" si="232"/>
        <v>B</v>
      </c>
      <c r="MF20" s="60">
        <f t="shared" si="233"/>
        <v>3</v>
      </c>
      <c r="MG20" s="53" t="str">
        <f t="shared" si="234"/>
        <v>3.0</v>
      </c>
      <c r="MH20" s="212">
        <v>5</v>
      </c>
      <c r="MI20" s="213">
        <v>5</v>
      </c>
      <c r="MJ20" s="203">
        <f t="shared" si="235"/>
        <v>19</v>
      </c>
      <c r="MK20" s="153">
        <f t="shared" si="236"/>
        <v>6.5052631578947384</v>
      </c>
      <c r="ML20" s="155">
        <f t="shared" si="237"/>
        <v>2.3947368421052633</v>
      </c>
      <c r="MM20" s="154" t="str">
        <f t="shared" si="238"/>
        <v>2.39</v>
      </c>
      <c r="MN20" s="5" t="str">
        <f t="shared" si="239"/>
        <v>Lên lớp</v>
      </c>
    </row>
    <row r="21" spans="1:352" s="8" customFormat="1" ht="18">
      <c r="A21" s="5">
        <v>20</v>
      </c>
      <c r="B21" s="9" t="s">
        <v>11</v>
      </c>
      <c r="C21" s="10" t="s">
        <v>337</v>
      </c>
      <c r="D21" s="11" t="s">
        <v>279</v>
      </c>
      <c r="E21" s="12" t="s">
        <v>338</v>
      </c>
      <c r="F21" s="6"/>
      <c r="G21" s="47" t="s">
        <v>552</v>
      </c>
      <c r="H21" s="132" t="s">
        <v>410</v>
      </c>
      <c r="I21" s="132" t="s">
        <v>587</v>
      </c>
      <c r="J21" s="48" t="s">
        <v>598</v>
      </c>
      <c r="K21" s="98">
        <v>5.3</v>
      </c>
      <c r="L21" s="67" t="str">
        <f t="shared" si="133"/>
        <v>5.3</v>
      </c>
      <c r="M21" s="51" t="str">
        <f t="shared" si="134"/>
        <v>D+</v>
      </c>
      <c r="N21" s="52">
        <f t="shared" si="135"/>
        <v>1.5</v>
      </c>
      <c r="O21" s="53" t="str">
        <f t="shared" si="136"/>
        <v>1.5</v>
      </c>
      <c r="P21" s="63">
        <v>2</v>
      </c>
      <c r="Q21" s="49">
        <v>5</v>
      </c>
      <c r="R21" s="67" t="str">
        <f t="shared" si="137"/>
        <v>5.0</v>
      </c>
      <c r="S21" s="51" t="str">
        <f t="shared" si="138"/>
        <v>D+</v>
      </c>
      <c r="T21" s="52">
        <f t="shared" si="139"/>
        <v>1.5</v>
      </c>
      <c r="U21" s="53" t="str">
        <f t="shared" si="140"/>
        <v>1.5</v>
      </c>
      <c r="V21" s="63">
        <v>3</v>
      </c>
      <c r="W21" s="105">
        <v>8.8000000000000007</v>
      </c>
      <c r="X21" s="103">
        <v>7</v>
      </c>
      <c r="Y21" s="104"/>
      <c r="Z21" s="66">
        <f t="shared" si="4"/>
        <v>7.7</v>
      </c>
      <c r="AA21" s="67">
        <f t="shared" si="5"/>
        <v>7.7</v>
      </c>
      <c r="AB21" s="67" t="str">
        <f t="shared" si="141"/>
        <v>7.7</v>
      </c>
      <c r="AC21" s="51" t="str">
        <f t="shared" si="6"/>
        <v>B</v>
      </c>
      <c r="AD21" s="60">
        <f t="shared" si="142"/>
        <v>3</v>
      </c>
      <c r="AE21" s="53" t="str">
        <f t="shared" si="143"/>
        <v>3.0</v>
      </c>
      <c r="AF21" s="63">
        <v>4</v>
      </c>
      <c r="AG21" s="199">
        <v>4</v>
      </c>
      <c r="AH21" s="105">
        <v>7</v>
      </c>
      <c r="AI21" s="103">
        <v>7</v>
      </c>
      <c r="AJ21" s="104"/>
      <c r="AK21" s="66">
        <f t="shared" si="8"/>
        <v>7</v>
      </c>
      <c r="AL21" s="67">
        <f t="shared" si="9"/>
        <v>7</v>
      </c>
      <c r="AM21" s="67" t="str">
        <f t="shared" si="144"/>
        <v>7.0</v>
      </c>
      <c r="AN21" s="51" t="str">
        <f t="shared" si="145"/>
        <v>B</v>
      </c>
      <c r="AO21" s="60">
        <f t="shared" si="146"/>
        <v>3</v>
      </c>
      <c r="AP21" s="53" t="str">
        <f t="shared" si="147"/>
        <v>3.0</v>
      </c>
      <c r="AQ21" s="63">
        <v>2</v>
      </c>
      <c r="AR21" s="199">
        <v>2</v>
      </c>
      <c r="AS21" s="166">
        <v>5</v>
      </c>
      <c r="AT21" s="122">
        <v>3</v>
      </c>
      <c r="AU21" s="123">
        <v>0</v>
      </c>
      <c r="AV21" s="66">
        <f t="shared" si="148"/>
        <v>3.8</v>
      </c>
      <c r="AW21" s="67">
        <f t="shared" si="149"/>
        <v>3.8</v>
      </c>
      <c r="AX21" s="67" t="str">
        <f t="shared" si="150"/>
        <v>3.8</v>
      </c>
      <c r="AY21" s="51" t="str">
        <f t="shared" si="151"/>
        <v>F</v>
      </c>
      <c r="AZ21" s="60">
        <f t="shared" si="152"/>
        <v>0</v>
      </c>
      <c r="BA21" s="53" t="str">
        <f t="shared" si="153"/>
        <v>0.0</v>
      </c>
      <c r="BB21" s="63">
        <v>3</v>
      </c>
      <c r="BC21" s="199"/>
      <c r="BD21" s="105">
        <v>6</v>
      </c>
      <c r="BE21" s="103">
        <v>7</v>
      </c>
      <c r="BF21" s="104"/>
      <c r="BG21" s="66">
        <f t="shared" si="154"/>
        <v>6.6</v>
      </c>
      <c r="BH21" s="67">
        <f t="shared" si="155"/>
        <v>6.6</v>
      </c>
      <c r="BI21" s="67" t="str">
        <f t="shared" si="156"/>
        <v>6.6</v>
      </c>
      <c r="BJ21" s="51" t="str">
        <f t="shared" si="157"/>
        <v>C+</v>
      </c>
      <c r="BK21" s="60">
        <f t="shared" si="158"/>
        <v>2.5</v>
      </c>
      <c r="BL21" s="53" t="str">
        <f t="shared" si="159"/>
        <v>2.5</v>
      </c>
      <c r="BM21" s="63">
        <v>3</v>
      </c>
      <c r="BN21" s="199">
        <v>3</v>
      </c>
      <c r="BO21" s="105">
        <v>7.4</v>
      </c>
      <c r="BP21" s="103">
        <v>6</v>
      </c>
      <c r="BQ21" s="104"/>
      <c r="BR21" s="66">
        <f t="shared" si="12"/>
        <v>6.6</v>
      </c>
      <c r="BS21" s="67">
        <f t="shared" si="13"/>
        <v>6.6</v>
      </c>
      <c r="BT21" s="67" t="str">
        <f t="shared" si="160"/>
        <v>6.6</v>
      </c>
      <c r="BU21" s="51" t="str">
        <f t="shared" si="14"/>
        <v>C+</v>
      </c>
      <c r="BV21" s="68">
        <f t="shared" si="15"/>
        <v>2.5</v>
      </c>
      <c r="BW21" s="53" t="str">
        <f t="shared" si="161"/>
        <v>2.5</v>
      </c>
      <c r="BX21" s="63">
        <v>2</v>
      </c>
      <c r="BY21" s="199">
        <v>2</v>
      </c>
      <c r="BZ21" s="105">
        <v>6.8</v>
      </c>
      <c r="CA21" s="103">
        <v>8</v>
      </c>
      <c r="CB21" s="104"/>
      <c r="CC21" s="105"/>
      <c r="CD21" s="67">
        <f t="shared" si="162"/>
        <v>7.5</v>
      </c>
      <c r="CE21" s="67" t="str">
        <f t="shared" si="163"/>
        <v>7.5</v>
      </c>
      <c r="CF21" s="51" t="str">
        <f t="shared" si="164"/>
        <v>B</v>
      </c>
      <c r="CG21" s="60">
        <f t="shared" si="165"/>
        <v>3</v>
      </c>
      <c r="CH21" s="53" t="str">
        <f t="shared" si="166"/>
        <v>3.0</v>
      </c>
      <c r="CI21" s="63">
        <v>3</v>
      </c>
      <c r="CJ21" s="199">
        <v>3</v>
      </c>
      <c r="CK21" s="200">
        <f t="shared" si="167"/>
        <v>17</v>
      </c>
      <c r="CL21" s="72">
        <f t="shared" si="16"/>
        <v>6.5705882352941174</v>
      </c>
      <c r="CM21" s="93" t="str">
        <f t="shared" si="168"/>
        <v>6.57</v>
      </c>
      <c r="CN21" s="72">
        <f t="shared" si="17"/>
        <v>2.3235294117647061</v>
      </c>
      <c r="CO21" s="93" t="str">
        <f t="shared" si="169"/>
        <v>2.32</v>
      </c>
      <c r="CP21" s="258" t="str">
        <f t="shared" si="170"/>
        <v>Lên lớp</v>
      </c>
      <c r="CQ21" s="258">
        <f t="shared" si="18"/>
        <v>14</v>
      </c>
      <c r="CR21" s="72">
        <f t="shared" si="19"/>
        <v>7.1642857142857137</v>
      </c>
      <c r="CS21" s="258" t="str">
        <f t="shared" si="171"/>
        <v>7.16</v>
      </c>
      <c r="CT21" s="72">
        <f t="shared" si="20"/>
        <v>2.8214285714285716</v>
      </c>
      <c r="CU21" s="258" t="str">
        <f t="shared" si="172"/>
        <v>2.82</v>
      </c>
      <c r="CV21" s="258" t="str">
        <f t="shared" si="173"/>
        <v>Lên lớp</v>
      </c>
      <c r="CW21" s="66">
        <v>5.8</v>
      </c>
      <c r="CX21" s="258">
        <v>4</v>
      </c>
      <c r="CY21" s="258"/>
      <c r="CZ21" s="66">
        <f t="shared" si="22"/>
        <v>4.7</v>
      </c>
      <c r="DA21" s="67">
        <f t="shared" si="23"/>
        <v>4.7</v>
      </c>
      <c r="DB21" s="60" t="str">
        <f t="shared" si="24"/>
        <v>4.7</v>
      </c>
      <c r="DC21" s="51" t="str">
        <f t="shared" si="25"/>
        <v>D</v>
      </c>
      <c r="DD21" s="60">
        <f t="shared" si="26"/>
        <v>1</v>
      </c>
      <c r="DE21" s="60" t="str">
        <f t="shared" si="27"/>
        <v>1.0</v>
      </c>
      <c r="DF21" s="63"/>
      <c r="DG21" s="201"/>
      <c r="DH21" s="147">
        <v>5.6</v>
      </c>
      <c r="DI21" s="144">
        <v>2</v>
      </c>
      <c r="DJ21" s="144">
        <v>6</v>
      </c>
      <c r="DK21" s="66">
        <f t="shared" si="28"/>
        <v>3.4</v>
      </c>
      <c r="DL21" s="67">
        <f t="shared" si="29"/>
        <v>5.8</v>
      </c>
      <c r="DM21" s="60" t="str">
        <f t="shared" si="30"/>
        <v>5.8</v>
      </c>
      <c r="DN21" s="51" t="str">
        <f t="shared" si="31"/>
        <v>C</v>
      </c>
      <c r="DO21" s="60">
        <f t="shared" si="32"/>
        <v>2</v>
      </c>
      <c r="DP21" s="60" t="str">
        <f t="shared" si="33"/>
        <v>2.0</v>
      </c>
      <c r="DQ21" s="63"/>
      <c r="DR21" s="201"/>
      <c r="DS21" s="67">
        <f t="shared" si="34"/>
        <v>5.25</v>
      </c>
      <c r="DT21" s="60" t="str">
        <f t="shared" si="35"/>
        <v>5.3</v>
      </c>
      <c r="DU21" s="51" t="str">
        <f t="shared" si="36"/>
        <v>D+</v>
      </c>
      <c r="DV21" s="60">
        <f t="shared" si="37"/>
        <v>1.5</v>
      </c>
      <c r="DW21" s="60" t="str">
        <f t="shared" si="38"/>
        <v>1.5</v>
      </c>
      <c r="DX21" s="63">
        <v>3</v>
      </c>
      <c r="DY21" s="201">
        <v>3</v>
      </c>
      <c r="DZ21" s="202">
        <v>5.4</v>
      </c>
      <c r="EA21" s="57">
        <v>5</v>
      </c>
      <c r="EB21" s="58"/>
      <c r="EC21" s="66">
        <f t="shared" si="39"/>
        <v>5.2</v>
      </c>
      <c r="ED21" s="67">
        <f t="shared" si="40"/>
        <v>5.2</v>
      </c>
      <c r="EE21" s="67" t="str">
        <f t="shared" si="41"/>
        <v>5.2</v>
      </c>
      <c r="EF21" s="51" t="str">
        <f t="shared" si="42"/>
        <v>D+</v>
      </c>
      <c r="EG21" s="68">
        <f t="shared" si="43"/>
        <v>1.5</v>
      </c>
      <c r="EH21" s="53" t="str">
        <f t="shared" si="44"/>
        <v>1.5</v>
      </c>
      <c r="EI21" s="63">
        <v>3</v>
      </c>
      <c r="EJ21" s="199">
        <v>3</v>
      </c>
      <c r="EK21" s="202">
        <v>5.7</v>
      </c>
      <c r="EL21" s="57">
        <v>8</v>
      </c>
      <c r="EM21" s="58"/>
      <c r="EN21" s="66">
        <f t="shared" si="174"/>
        <v>7.1</v>
      </c>
      <c r="EO21" s="67">
        <f t="shared" si="175"/>
        <v>7.1</v>
      </c>
      <c r="EP21" s="67" t="str">
        <f t="shared" si="176"/>
        <v>7.1</v>
      </c>
      <c r="EQ21" s="51" t="str">
        <f t="shared" si="177"/>
        <v>B</v>
      </c>
      <c r="ER21" s="60">
        <f t="shared" si="178"/>
        <v>3</v>
      </c>
      <c r="ES21" s="53" t="str">
        <f t="shared" si="179"/>
        <v>3.0</v>
      </c>
      <c r="ET21" s="63">
        <v>3</v>
      </c>
      <c r="EU21" s="199">
        <v>3</v>
      </c>
      <c r="EV21" s="208">
        <v>6.7</v>
      </c>
      <c r="EW21" s="168">
        <v>4</v>
      </c>
      <c r="EX21" s="169"/>
      <c r="EY21" s="66">
        <f t="shared" si="45"/>
        <v>5.0999999999999996</v>
      </c>
      <c r="EZ21" s="67">
        <f t="shared" si="46"/>
        <v>5.0999999999999996</v>
      </c>
      <c r="FA21" s="67" t="str">
        <f t="shared" si="47"/>
        <v>5.1</v>
      </c>
      <c r="FB21" s="51" t="str">
        <f t="shared" si="48"/>
        <v>D+</v>
      </c>
      <c r="FC21" s="60">
        <f t="shared" si="49"/>
        <v>1.5</v>
      </c>
      <c r="FD21" s="53" t="str">
        <f t="shared" si="50"/>
        <v>1.5</v>
      </c>
      <c r="FE21" s="63">
        <v>2</v>
      </c>
      <c r="FF21" s="199">
        <v>2</v>
      </c>
      <c r="FG21" s="105">
        <v>7.7</v>
      </c>
      <c r="FH21" s="103">
        <v>6</v>
      </c>
      <c r="FI21" s="104"/>
      <c r="FJ21" s="66">
        <f t="shared" si="51"/>
        <v>6.7</v>
      </c>
      <c r="FK21" s="67">
        <f t="shared" si="52"/>
        <v>6.7</v>
      </c>
      <c r="FL21" s="67" t="str">
        <f t="shared" si="53"/>
        <v>6.7</v>
      </c>
      <c r="FM21" s="51" t="str">
        <f t="shared" si="54"/>
        <v>C+</v>
      </c>
      <c r="FN21" s="60">
        <f t="shared" si="55"/>
        <v>2.5</v>
      </c>
      <c r="FO21" s="53" t="str">
        <f t="shared" si="56"/>
        <v>2.5</v>
      </c>
      <c r="FP21" s="63">
        <v>2</v>
      </c>
      <c r="FQ21" s="199">
        <v>2</v>
      </c>
      <c r="FR21" s="146">
        <v>0</v>
      </c>
      <c r="FS21" s="70"/>
      <c r="FT21" s="121"/>
      <c r="FU21" s="146"/>
      <c r="FV21" s="67">
        <f t="shared" si="57"/>
        <v>0</v>
      </c>
      <c r="FW21" s="67" t="str">
        <f t="shared" si="58"/>
        <v>0.0</v>
      </c>
      <c r="FX21" s="51" t="str">
        <f t="shared" si="59"/>
        <v>F</v>
      </c>
      <c r="FY21" s="60">
        <f t="shared" si="60"/>
        <v>0</v>
      </c>
      <c r="FZ21" s="53" t="str">
        <f t="shared" si="61"/>
        <v>0.0</v>
      </c>
      <c r="GA21" s="63">
        <v>2</v>
      </c>
      <c r="GB21" s="199"/>
      <c r="GC21" s="146">
        <v>4</v>
      </c>
      <c r="GD21" s="70"/>
      <c r="GE21" s="121"/>
      <c r="GF21" s="146"/>
      <c r="GG21" s="67">
        <f t="shared" si="180"/>
        <v>1.6</v>
      </c>
      <c r="GH21" s="67" t="str">
        <f t="shared" si="181"/>
        <v>1.6</v>
      </c>
      <c r="GI21" s="51" t="str">
        <f t="shared" si="182"/>
        <v>F</v>
      </c>
      <c r="GJ21" s="60">
        <f t="shared" si="183"/>
        <v>0</v>
      </c>
      <c r="GK21" s="53" t="str">
        <f t="shared" si="184"/>
        <v>0.0</v>
      </c>
      <c r="GL21" s="63">
        <v>3</v>
      </c>
      <c r="GM21" s="199"/>
      <c r="GN21" s="203">
        <f t="shared" si="185"/>
        <v>18</v>
      </c>
      <c r="GO21" s="153">
        <f t="shared" si="186"/>
        <v>4.5027777777777773</v>
      </c>
      <c r="GP21" s="155">
        <f t="shared" si="187"/>
        <v>1.4444444444444444</v>
      </c>
      <c r="GQ21" s="154" t="str">
        <f t="shared" si="62"/>
        <v>1.44</v>
      </c>
      <c r="GR21" s="5" t="str">
        <f t="shared" si="63"/>
        <v>Lên lớp</v>
      </c>
      <c r="GS21" s="5"/>
      <c r="GT21" s="204">
        <f t="shared" si="188"/>
        <v>13</v>
      </c>
      <c r="GU21" s="205">
        <f t="shared" si="64"/>
        <v>5.865384615384615</v>
      </c>
      <c r="GV21" s="206">
        <f t="shared" si="189"/>
        <v>2</v>
      </c>
      <c r="GW21" s="207">
        <f t="shared" si="190"/>
        <v>35</v>
      </c>
      <c r="GX21" s="203">
        <f t="shared" si="191"/>
        <v>27</v>
      </c>
      <c r="GY21" s="154">
        <f t="shared" si="192"/>
        <v>6.5388888888888896</v>
      </c>
      <c r="GZ21" s="155">
        <f t="shared" si="193"/>
        <v>2.425925925925926</v>
      </c>
      <c r="HA21" s="154" t="str">
        <f t="shared" si="65"/>
        <v>2.43</v>
      </c>
      <c r="HB21" s="5" t="str">
        <f t="shared" si="66"/>
        <v>Lên lớp</v>
      </c>
      <c r="HC21" s="105">
        <v>5.7</v>
      </c>
      <c r="HD21" s="103">
        <v>4</v>
      </c>
      <c r="HE21" s="104"/>
      <c r="HF21" s="105"/>
      <c r="HG21" s="67">
        <f t="shared" si="194"/>
        <v>4.7</v>
      </c>
      <c r="HH21" s="67" t="str">
        <f t="shared" si="195"/>
        <v>4.7</v>
      </c>
      <c r="HI21" s="51" t="str">
        <f t="shared" si="196"/>
        <v>D</v>
      </c>
      <c r="HJ21" s="60">
        <f t="shared" si="197"/>
        <v>1</v>
      </c>
      <c r="HK21" s="53" t="str">
        <f t="shared" si="198"/>
        <v>1.0</v>
      </c>
      <c r="HL21" s="63">
        <v>3</v>
      </c>
      <c r="HM21" s="199">
        <v>3</v>
      </c>
      <c r="HN21" s="166">
        <v>5.3</v>
      </c>
      <c r="HO21" s="122">
        <v>1</v>
      </c>
      <c r="HP21" s="123">
        <v>5</v>
      </c>
      <c r="HQ21" s="166">
        <f t="shared" si="67"/>
        <v>2.7</v>
      </c>
      <c r="HR21" s="110">
        <f t="shared" si="68"/>
        <v>5.0999999999999996</v>
      </c>
      <c r="HS21" s="67" t="str">
        <f t="shared" si="69"/>
        <v>5.1</v>
      </c>
      <c r="HT21" s="111" t="str">
        <f t="shared" si="70"/>
        <v>D+</v>
      </c>
      <c r="HU21" s="112">
        <f t="shared" si="71"/>
        <v>1.5</v>
      </c>
      <c r="HV21" s="113" t="str">
        <f t="shared" si="72"/>
        <v>1.5</v>
      </c>
      <c r="HW21" s="63">
        <v>1</v>
      </c>
      <c r="HX21" s="199">
        <v>1</v>
      </c>
      <c r="HY21" s="66">
        <f t="shared" si="240"/>
        <v>0.8</v>
      </c>
      <c r="HZ21" s="163">
        <f t="shared" si="240"/>
        <v>4.8</v>
      </c>
      <c r="IA21" s="53" t="str">
        <f t="shared" si="74"/>
        <v>4.8</v>
      </c>
      <c r="IB21" s="51" t="str">
        <f t="shared" si="75"/>
        <v>D</v>
      </c>
      <c r="IC21" s="60">
        <f t="shared" si="76"/>
        <v>1</v>
      </c>
      <c r="ID21" s="53" t="str">
        <f t="shared" si="77"/>
        <v>1.0</v>
      </c>
      <c r="IE21" s="212">
        <v>4</v>
      </c>
      <c r="IF21" s="213">
        <v>4</v>
      </c>
      <c r="IG21" s="202">
        <v>8</v>
      </c>
      <c r="IH21" s="57">
        <v>8</v>
      </c>
      <c r="II21" s="58"/>
      <c r="IJ21" s="66">
        <f t="shared" si="199"/>
        <v>8</v>
      </c>
      <c r="IK21" s="67">
        <f t="shared" si="200"/>
        <v>8</v>
      </c>
      <c r="IL21" s="67" t="str">
        <f t="shared" si="201"/>
        <v>8.0</v>
      </c>
      <c r="IM21" s="51" t="str">
        <f t="shared" si="202"/>
        <v>B+</v>
      </c>
      <c r="IN21" s="60">
        <f t="shared" si="203"/>
        <v>3.5</v>
      </c>
      <c r="IO21" s="53" t="str">
        <f t="shared" si="204"/>
        <v>3.5</v>
      </c>
      <c r="IP21" s="63">
        <v>2</v>
      </c>
      <c r="IQ21" s="199">
        <v>2</v>
      </c>
      <c r="IR21" s="202">
        <v>5</v>
      </c>
      <c r="IS21" s="57">
        <v>7</v>
      </c>
      <c r="IT21" s="58"/>
      <c r="IU21" s="66">
        <f t="shared" si="78"/>
        <v>6.2</v>
      </c>
      <c r="IV21" s="67">
        <f t="shared" si="79"/>
        <v>6.2</v>
      </c>
      <c r="IW21" s="67" t="str">
        <f t="shared" si="80"/>
        <v>6.2</v>
      </c>
      <c r="IX21" s="51" t="str">
        <f t="shared" si="81"/>
        <v>C</v>
      </c>
      <c r="IY21" s="60">
        <f t="shared" si="82"/>
        <v>2</v>
      </c>
      <c r="IZ21" s="53" t="str">
        <f t="shared" si="83"/>
        <v>2.0</v>
      </c>
      <c r="JA21" s="63">
        <v>3</v>
      </c>
      <c r="JB21" s="199">
        <v>3</v>
      </c>
      <c r="JC21" s="65">
        <v>5.6</v>
      </c>
      <c r="JD21" s="57">
        <v>6</v>
      </c>
      <c r="JE21" s="58"/>
      <c r="JF21" s="66">
        <f t="shared" si="84"/>
        <v>5.8</v>
      </c>
      <c r="JG21" s="67">
        <f t="shared" si="85"/>
        <v>5.8</v>
      </c>
      <c r="JH21" s="50" t="str">
        <f t="shared" si="86"/>
        <v>5.8</v>
      </c>
      <c r="JI21" s="51" t="str">
        <f t="shared" si="87"/>
        <v>C</v>
      </c>
      <c r="JJ21" s="60">
        <f t="shared" si="88"/>
        <v>2</v>
      </c>
      <c r="JK21" s="53" t="str">
        <f t="shared" si="89"/>
        <v>2.0</v>
      </c>
      <c r="JL21" s="61">
        <v>2</v>
      </c>
      <c r="JM21" s="62">
        <v>2</v>
      </c>
      <c r="JN21" s="65">
        <v>5.4</v>
      </c>
      <c r="JO21" s="57">
        <v>6</v>
      </c>
      <c r="JP21" s="58"/>
      <c r="JQ21" s="66">
        <f t="shared" si="90"/>
        <v>5.8</v>
      </c>
      <c r="JR21" s="67">
        <f t="shared" si="91"/>
        <v>5.8</v>
      </c>
      <c r="JS21" s="50" t="str">
        <f t="shared" si="92"/>
        <v>5.8</v>
      </c>
      <c r="JT21" s="51" t="str">
        <f t="shared" si="93"/>
        <v>C</v>
      </c>
      <c r="JU21" s="60">
        <f t="shared" si="94"/>
        <v>2</v>
      </c>
      <c r="JV21" s="53" t="str">
        <f t="shared" si="95"/>
        <v>2.0</v>
      </c>
      <c r="JW21" s="61">
        <v>1</v>
      </c>
      <c r="JX21" s="62">
        <v>1</v>
      </c>
      <c r="JY21" s="65">
        <v>5</v>
      </c>
      <c r="JZ21" s="57">
        <v>6</v>
      </c>
      <c r="KA21" s="58"/>
      <c r="KB21" s="66">
        <f t="shared" si="96"/>
        <v>5.6</v>
      </c>
      <c r="KC21" s="67">
        <f t="shared" si="97"/>
        <v>5.6</v>
      </c>
      <c r="KD21" s="50" t="str">
        <f t="shared" si="98"/>
        <v>5.6</v>
      </c>
      <c r="KE21" s="51" t="str">
        <f t="shared" si="99"/>
        <v>C</v>
      </c>
      <c r="KF21" s="60">
        <f t="shared" si="100"/>
        <v>2</v>
      </c>
      <c r="KG21" s="53" t="str">
        <f t="shared" si="101"/>
        <v>2.0</v>
      </c>
      <c r="KH21" s="61">
        <v>2</v>
      </c>
      <c r="KI21" s="62">
        <v>2</v>
      </c>
      <c r="KJ21" s="202">
        <v>6</v>
      </c>
      <c r="KK21" s="133">
        <v>5</v>
      </c>
      <c r="KL21" s="58"/>
      <c r="KM21" s="66">
        <f t="shared" si="205"/>
        <v>5.4</v>
      </c>
      <c r="KN21" s="67">
        <f t="shared" si="206"/>
        <v>5.4</v>
      </c>
      <c r="KO21" s="67" t="str">
        <f t="shared" si="207"/>
        <v>5.4</v>
      </c>
      <c r="KP21" s="51" t="str">
        <f t="shared" si="208"/>
        <v>D+</v>
      </c>
      <c r="KQ21" s="60">
        <f t="shared" si="209"/>
        <v>1.5</v>
      </c>
      <c r="KR21" s="53" t="str">
        <f t="shared" si="210"/>
        <v>1.5</v>
      </c>
      <c r="KS21" s="63">
        <v>1</v>
      </c>
      <c r="KT21" s="199">
        <v>1</v>
      </c>
      <c r="KU21" s="202"/>
      <c r="KV21" s="133"/>
      <c r="KW21" s="58"/>
      <c r="KX21" s="66">
        <f t="shared" si="211"/>
        <v>0</v>
      </c>
      <c r="KY21" s="67">
        <f t="shared" si="212"/>
        <v>0</v>
      </c>
      <c r="KZ21" s="67" t="str">
        <f t="shared" si="213"/>
        <v>0.0</v>
      </c>
      <c r="LA21" s="51" t="str">
        <f t="shared" si="214"/>
        <v>F</v>
      </c>
      <c r="LB21" s="60">
        <f t="shared" si="215"/>
        <v>0</v>
      </c>
      <c r="LC21" s="53" t="str">
        <f t="shared" si="216"/>
        <v>0.0</v>
      </c>
      <c r="LD21" s="63">
        <v>1</v>
      </c>
      <c r="LE21" s="199">
        <v>1</v>
      </c>
      <c r="LF21" s="202">
        <v>6</v>
      </c>
      <c r="LG21" s="133">
        <v>8.4</v>
      </c>
      <c r="LH21" s="58"/>
      <c r="LI21" s="66">
        <f t="shared" si="217"/>
        <v>7.4</v>
      </c>
      <c r="LJ21" s="67">
        <f t="shared" si="218"/>
        <v>7.4</v>
      </c>
      <c r="LK21" s="67" t="str">
        <f t="shared" si="219"/>
        <v>7.4</v>
      </c>
      <c r="LL21" s="51" t="str">
        <f t="shared" si="220"/>
        <v>B</v>
      </c>
      <c r="LM21" s="60">
        <f t="shared" si="221"/>
        <v>3</v>
      </c>
      <c r="LN21" s="53" t="str">
        <f t="shared" si="222"/>
        <v>3.0</v>
      </c>
      <c r="LO21" s="63">
        <v>2</v>
      </c>
      <c r="LP21" s="199">
        <v>2</v>
      </c>
      <c r="LQ21" s="202">
        <v>8</v>
      </c>
      <c r="LR21" s="133">
        <v>6.2</v>
      </c>
      <c r="LS21" s="58"/>
      <c r="LT21" s="66">
        <f t="shared" si="223"/>
        <v>6.9</v>
      </c>
      <c r="LU21" s="67">
        <f t="shared" si="224"/>
        <v>6.9</v>
      </c>
      <c r="LV21" s="67" t="str">
        <f t="shared" si="225"/>
        <v>6.9</v>
      </c>
      <c r="LW21" s="51" t="str">
        <f t="shared" si="226"/>
        <v>C+</v>
      </c>
      <c r="LX21" s="60">
        <f t="shared" si="227"/>
        <v>2.5</v>
      </c>
      <c r="LY21" s="53" t="str">
        <f t="shared" si="228"/>
        <v>2.5</v>
      </c>
      <c r="LZ21" s="63">
        <v>1</v>
      </c>
      <c r="MA21" s="199">
        <v>1</v>
      </c>
      <c r="MB21" s="66">
        <f t="shared" si="229"/>
        <v>5.4</v>
      </c>
      <c r="MC21" s="163">
        <f t="shared" si="230"/>
        <v>5.4</v>
      </c>
      <c r="MD21" s="53" t="str">
        <f t="shared" si="231"/>
        <v>5.4</v>
      </c>
      <c r="ME21" s="51" t="str">
        <f t="shared" si="232"/>
        <v>D+</v>
      </c>
      <c r="MF21" s="60">
        <f t="shared" si="233"/>
        <v>1.5</v>
      </c>
      <c r="MG21" s="53" t="str">
        <f t="shared" si="234"/>
        <v>1.5</v>
      </c>
      <c r="MH21" s="212">
        <v>5</v>
      </c>
      <c r="MI21" s="213">
        <v>5</v>
      </c>
      <c r="MJ21" s="203">
        <f t="shared" si="235"/>
        <v>19</v>
      </c>
      <c r="MK21" s="153">
        <f t="shared" si="236"/>
        <v>5.7631578947368425</v>
      </c>
      <c r="ML21" s="155">
        <f t="shared" si="237"/>
        <v>1.9736842105263157</v>
      </c>
      <c r="MM21" s="154" t="str">
        <f t="shared" si="238"/>
        <v>1.97</v>
      </c>
      <c r="MN21" s="5" t="str">
        <f t="shared" si="239"/>
        <v>Lên lớp</v>
      </c>
    </row>
    <row r="22" spans="1:352" s="8" customFormat="1" ht="18">
      <c r="A22" s="5">
        <v>21</v>
      </c>
      <c r="B22" s="9" t="s">
        <v>11</v>
      </c>
      <c r="C22" s="10" t="s">
        <v>340</v>
      </c>
      <c r="D22" s="11" t="s">
        <v>279</v>
      </c>
      <c r="E22" s="12" t="s">
        <v>341</v>
      </c>
      <c r="F22" s="6"/>
      <c r="G22" s="47" t="s">
        <v>553</v>
      </c>
      <c r="H22" s="132" t="s">
        <v>410</v>
      </c>
      <c r="I22" s="132" t="s">
        <v>588</v>
      </c>
      <c r="J22" s="48" t="s">
        <v>600</v>
      </c>
      <c r="K22" s="98">
        <v>7.3</v>
      </c>
      <c r="L22" s="67" t="str">
        <f t="shared" si="133"/>
        <v>7.3</v>
      </c>
      <c r="M22" s="51" t="str">
        <f t="shared" si="134"/>
        <v>B</v>
      </c>
      <c r="N22" s="52">
        <f t="shared" si="135"/>
        <v>3</v>
      </c>
      <c r="O22" s="53" t="str">
        <f t="shared" si="136"/>
        <v>3.0</v>
      </c>
      <c r="P22" s="63">
        <v>2</v>
      </c>
      <c r="Q22" s="49">
        <v>6</v>
      </c>
      <c r="R22" s="67" t="str">
        <f t="shared" si="137"/>
        <v>6.0</v>
      </c>
      <c r="S22" s="51" t="str">
        <f t="shared" si="138"/>
        <v>C</v>
      </c>
      <c r="T22" s="52">
        <f t="shared" si="139"/>
        <v>2</v>
      </c>
      <c r="U22" s="53" t="str">
        <f t="shared" si="140"/>
        <v>2.0</v>
      </c>
      <c r="V22" s="63">
        <v>3</v>
      </c>
      <c r="W22" s="105">
        <v>8.8000000000000007</v>
      </c>
      <c r="X22" s="103">
        <v>8</v>
      </c>
      <c r="Y22" s="104"/>
      <c r="Z22" s="66">
        <f t="shared" si="4"/>
        <v>8.3000000000000007</v>
      </c>
      <c r="AA22" s="67">
        <f t="shared" si="5"/>
        <v>8.3000000000000007</v>
      </c>
      <c r="AB22" s="67" t="str">
        <f t="shared" si="141"/>
        <v>8.3</v>
      </c>
      <c r="AC22" s="51" t="str">
        <f t="shared" si="6"/>
        <v>B+</v>
      </c>
      <c r="AD22" s="60">
        <f t="shared" si="142"/>
        <v>3.5</v>
      </c>
      <c r="AE22" s="53" t="str">
        <f t="shared" si="143"/>
        <v>3.5</v>
      </c>
      <c r="AF22" s="63">
        <v>4</v>
      </c>
      <c r="AG22" s="199">
        <v>4</v>
      </c>
      <c r="AH22" s="105">
        <v>8</v>
      </c>
      <c r="AI22" s="103">
        <v>8</v>
      </c>
      <c r="AJ22" s="104"/>
      <c r="AK22" s="66">
        <f t="shared" si="8"/>
        <v>8</v>
      </c>
      <c r="AL22" s="67">
        <f t="shared" si="9"/>
        <v>8</v>
      </c>
      <c r="AM22" s="67" t="str">
        <f t="shared" si="144"/>
        <v>8.0</v>
      </c>
      <c r="AN22" s="51" t="str">
        <f t="shared" si="145"/>
        <v>B+</v>
      </c>
      <c r="AO22" s="60">
        <f t="shared" si="146"/>
        <v>3.5</v>
      </c>
      <c r="AP22" s="53" t="str">
        <f t="shared" si="147"/>
        <v>3.5</v>
      </c>
      <c r="AQ22" s="63">
        <v>2</v>
      </c>
      <c r="AR22" s="199">
        <v>2</v>
      </c>
      <c r="AS22" s="105">
        <v>6.9</v>
      </c>
      <c r="AT22" s="103">
        <v>5</v>
      </c>
      <c r="AU22" s="104"/>
      <c r="AV22" s="66">
        <f t="shared" si="148"/>
        <v>5.8</v>
      </c>
      <c r="AW22" s="67">
        <f t="shared" si="149"/>
        <v>5.8</v>
      </c>
      <c r="AX22" s="67" t="str">
        <f t="shared" si="150"/>
        <v>5.8</v>
      </c>
      <c r="AY22" s="51" t="str">
        <f t="shared" si="151"/>
        <v>C</v>
      </c>
      <c r="AZ22" s="60">
        <f t="shared" si="152"/>
        <v>2</v>
      </c>
      <c r="BA22" s="53" t="str">
        <f t="shared" si="153"/>
        <v>2.0</v>
      </c>
      <c r="BB22" s="63">
        <v>3</v>
      </c>
      <c r="BC22" s="199">
        <v>3</v>
      </c>
      <c r="BD22" s="105">
        <v>7</v>
      </c>
      <c r="BE22" s="103">
        <v>8</v>
      </c>
      <c r="BF22" s="104"/>
      <c r="BG22" s="66">
        <f t="shared" si="154"/>
        <v>7.6</v>
      </c>
      <c r="BH22" s="67">
        <f t="shared" si="155"/>
        <v>7.6</v>
      </c>
      <c r="BI22" s="67" t="str">
        <f t="shared" si="156"/>
        <v>7.6</v>
      </c>
      <c r="BJ22" s="51" t="str">
        <f t="shared" si="157"/>
        <v>B</v>
      </c>
      <c r="BK22" s="60">
        <f t="shared" si="158"/>
        <v>3</v>
      </c>
      <c r="BL22" s="53" t="str">
        <f t="shared" si="159"/>
        <v>3.0</v>
      </c>
      <c r="BM22" s="63">
        <v>3</v>
      </c>
      <c r="BN22" s="199">
        <v>3</v>
      </c>
      <c r="BO22" s="105">
        <v>7.8</v>
      </c>
      <c r="BP22" s="103">
        <v>7</v>
      </c>
      <c r="BQ22" s="104"/>
      <c r="BR22" s="66">
        <f t="shared" si="12"/>
        <v>7.3</v>
      </c>
      <c r="BS22" s="67">
        <f t="shared" si="13"/>
        <v>7.3</v>
      </c>
      <c r="BT22" s="67" t="str">
        <f t="shared" si="160"/>
        <v>7.3</v>
      </c>
      <c r="BU22" s="51" t="str">
        <f t="shared" si="14"/>
        <v>B</v>
      </c>
      <c r="BV22" s="68">
        <f t="shared" si="15"/>
        <v>3</v>
      </c>
      <c r="BW22" s="53" t="str">
        <f t="shared" si="161"/>
        <v>3.0</v>
      </c>
      <c r="BX22" s="63">
        <v>2</v>
      </c>
      <c r="BY22" s="199">
        <v>2</v>
      </c>
      <c r="BZ22" s="105">
        <v>8.1999999999999993</v>
      </c>
      <c r="CA22" s="103">
        <v>8</v>
      </c>
      <c r="CB22" s="104"/>
      <c r="CC22" s="105"/>
      <c r="CD22" s="67">
        <f t="shared" si="162"/>
        <v>8.1</v>
      </c>
      <c r="CE22" s="67" t="str">
        <f t="shared" si="163"/>
        <v>8.1</v>
      </c>
      <c r="CF22" s="51" t="str">
        <f t="shared" si="164"/>
        <v>B+</v>
      </c>
      <c r="CG22" s="60">
        <f t="shared" si="165"/>
        <v>3.5</v>
      </c>
      <c r="CH22" s="53" t="str">
        <f t="shared" si="166"/>
        <v>3.5</v>
      </c>
      <c r="CI22" s="63">
        <v>3</v>
      </c>
      <c r="CJ22" s="199">
        <v>3</v>
      </c>
      <c r="CK22" s="200">
        <f t="shared" si="167"/>
        <v>17</v>
      </c>
      <c r="CL22" s="72">
        <f t="shared" si="16"/>
        <v>7.5470588235294107</v>
      </c>
      <c r="CM22" s="93" t="str">
        <f t="shared" si="168"/>
        <v>7.55</v>
      </c>
      <c r="CN22" s="72">
        <f t="shared" si="17"/>
        <v>3.0882352941176472</v>
      </c>
      <c r="CO22" s="93" t="str">
        <f t="shared" si="169"/>
        <v>3.09</v>
      </c>
      <c r="CP22" s="258" t="str">
        <f t="shared" si="170"/>
        <v>Lên lớp</v>
      </c>
      <c r="CQ22" s="258">
        <f t="shared" si="18"/>
        <v>17</v>
      </c>
      <c r="CR22" s="72">
        <f t="shared" si="19"/>
        <v>7.5470588235294107</v>
      </c>
      <c r="CS22" s="258" t="str">
        <f t="shared" si="171"/>
        <v>7.55</v>
      </c>
      <c r="CT22" s="72">
        <f t="shared" si="20"/>
        <v>3.0882352941176472</v>
      </c>
      <c r="CU22" s="258" t="str">
        <f t="shared" si="172"/>
        <v>3.09</v>
      </c>
      <c r="CV22" s="258" t="str">
        <f t="shared" si="173"/>
        <v>Lên lớp</v>
      </c>
      <c r="CW22" s="66">
        <v>6.6</v>
      </c>
      <c r="CX22" s="258">
        <v>7</v>
      </c>
      <c r="CY22" s="258"/>
      <c r="CZ22" s="66">
        <f t="shared" si="22"/>
        <v>6.8</v>
      </c>
      <c r="DA22" s="67">
        <f t="shared" si="23"/>
        <v>6.8</v>
      </c>
      <c r="DB22" s="60" t="str">
        <f t="shared" si="24"/>
        <v>6.8</v>
      </c>
      <c r="DC22" s="51" t="str">
        <f t="shared" si="25"/>
        <v>C+</v>
      </c>
      <c r="DD22" s="60">
        <f t="shared" si="26"/>
        <v>2.5</v>
      </c>
      <c r="DE22" s="60" t="str">
        <f t="shared" si="27"/>
        <v>2.5</v>
      </c>
      <c r="DF22" s="63"/>
      <c r="DG22" s="201"/>
      <c r="DH22" s="105">
        <v>8</v>
      </c>
      <c r="DI22" s="126">
        <v>5</v>
      </c>
      <c r="DJ22" s="126"/>
      <c r="DK22" s="66">
        <f t="shared" si="28"/>
        <v>6.2</v>
      </c>
      <c r="DL22" s="67">
        <f t="shared" si="29"/>
        <v>6.2</v>
      </c>
      <c r="DM22" s="60" t="str">
        <f t="shared" si="30"/>
        <v>6.2</v>
      </c>
      <c r="DN22" s="51" t="str">
        <f t="shared" si="31"/>
        <v>C</v>
      </c>
      <c r="DO22" s="60">
        <f t="shared" si="32"/>
        <v>2</v>
      </c>
      <c r="DP22" s="60" t="str">
        <f t="shared" si="33"/>
        <v>2.0</v>
      </c>
      <c r="DQ22" s="63"/>
      <c r="DR22" s="201"/>
      <c r="DS22" s="67">
        <f t="shared" si="34"/>
        <v>6.5</v>
      </c>
      <c r="DT22" s="60" t="str">
        <f t="shared" si="35"/>
        <v>6.5</v>
      </c>
      <c r="DU22" s="51" t="str">
        <f t="shared" si="36"/>
        <v>C+</v>
      </c>
      <c r="DV22" s="60">
        <f t="shared" si="37"/>
        <v>2.5</v>
      </c>
      <c r="DW22" s="60" t="str">
        <f t="shared" si="38"/>
        <v>2.5</v>
      </c>
      <c r="DX22" s="63">
        <v>3</v>
      </c>
      <c r="DY22" s="201">
        <v>3</v>
      </c>
      <c r="DZ22" s="202">
        <v>7.3</v>
      </c>
      <c r="EA22" s="57">
        <v>8</v>
      </c>
      <c r="EB22" s="58"/>
      <c r="EC22" s="66">
        <f t="shared" si="39"/>
        <v>7.7</v>
      </c>
      <c r="ED22" s="67">
        <f t="shared" si="40"/>
        <v>7.7</v>
      </c>
      <c r="EE22" s="67" t="str">
        <f t="shared" si="41"/>
        <v>7.7</v>
      </c>
      <c r="EF22" s="51" t="str">
        <f t="shared" si="42"/>
        <v>B</v>
      </c>
      <c r="EG22" s="68">
        <f t="shared" si="43"/>
        <v>3</v>
      </c>
      <c r="EH22" s="53" t="str">
        <f t="shared" si="44"/>
        <v>3.0</v>
      </c>
      <c r="EI22" s="63">
        <v>3</v>
      </c>
      <c r="EJ22" s="199">
        <v>3</v>
      </c>
      <c r="EK22" s="202">
        <v>7.8</v>
      </c>
      <c r="EL22" s="57">
        <v>6</v>
      </c>
      <c r="EM22" s="58"/>
      <c r="EN22" s="66">
        <f t="shared" si="174"/>
        <v>6.7</v>
      </c>
      <c r="EO22" s="67">
        <f t="shared" si="175"/>
        <v>6.7</v>
      </c>
      <c r="EP22" s="67" t="str">
        <f t="shared" si="176"/>
        <v>6.7</v>
      </c>
      <c r="EQ22" s="51" t="str">
        <f t="shared" si="177"/>
        <v>C+</v>
      </c>
      <c r="ER22" s="60">
        <f t="shared" si="178"/>
        <v>2.5</v>
      </c>
      <c r="ES22" s="53" t="str">
        <f t="shared" si="179"/>
        <v>2.5</v>
      </c>
      <c r="ET22" s="63">
        <v>3</v>
      </c>
      <c r="EU22" s="199">
        <v>3</v>
      </c>
      <c r="EV22" s="208">
        <v>6.7</v>
      </c>
      <c r="EW22" s="168">
        <v>9</v>
      </c>
      <c r="EX22" s="169"/>
      <c r="EY22" s="66">
        <f t="shared" si="45"/>
        <v>8.1</v>
      </c>
      <c r="EZ22" s="67">
        <f t="shared" si="46"/>
        <v>8.1</v>
      </c>
      <c r="FA22" s="67" t="str">
        <f t="shared" si="47"/>
        <v>8.1</v>
      </c>
      <c r="FB22" s="51" t="str">
        <f t="shared" si="48"/>
        <v>B+</v>
      </c>
      <c r="FC22" s="60">
        <f t="shared" si="49"/>
        <v>3.5</v>
      </c>
      <c r="FD22" s="53" t="str">
        <f t="shared" si="50"/>
        <v>3.5</v>
      </c>
      <c r="FE22" s="63">
        <v>2</v>
      </c>
      <c r="FF22" s="199">
        <v>2</v>
      </c>
      <c r="FG22" s="105">
        <v>8</v>
      </c>
      <c r="FH22" s="103">
        <v>8</v>
      </c>
      <c r="FI22" s="104"/>
      <c r="FJ22" s="66">
        <f t="shared" si="51"/>
        <v>8</v>
      </c>
      <c r="FK22" s="67">
        <f t="shared" si="52"/>
        <v>8</v>
      </c>
      <c r="FL22" s="67" t="str">
        <f t="shared" si="53"/>
        <v>8.0</v>
      </c>
      <c r="FM22" s="51" t="str">
        <f t="shared" si="54"/>
        <v>B+</v>
      </c>
      <c r="FN22" s="60">
        <f t="shared" si="55"/>
        <v>3.5</v>
      </c>
      <c r="FO22" s="53" t="str">
        <f t="shared" si="56"/>
        <v>3.5</v>
      </c>
      <c r="FP22" s="63">
        <v>2</v>
      </c>
      <c r="FQ22" s="199">
        <v>2</v>
      </c>
      <c r="FR22" s="105">
        <v>7.4</v>
      </c>
      <c r="FS22" s="103">
        <v>7</v>
      </c>
      <c r="FT22" s="104"/>
      <c r="FU22" s="66"/>
      <c r="FV22" s="67">
        <f t="shared" si="57"/>
        <v>7.2</v>
      </c>
      <c r="FW22" s="67" t="str">
        <f t="shared" si="58"/>
        <v>7.2</v>
      </c>
      <c r="FX22" s="51" t="str">
        <f t="shared" si="59"/>
        <v>B</v>
      </c>
      <c r="FY22" s="60">
        <f t="shared" si="60"/>
        <v>3</v>
      </c>
      <c r="FZ22" s="53" t="str">
        <f t="shared" si="61"/>
        <v>3.0</v>
      </c>
      <c r="GA22" s="63">
        <v>2</v>
      </c>
      <c r="GB22" s="199">
        <v>2</v>
      </c>
      <c r="GC22" s="147">
        <v>5.4</v>
      </c>
      <c r="GD22" s="124">
        <v>1</v>
      </c>
      <c r="GE22" s="125">
        <v>4</v>
      </c>
      <c r="GF22" s="147"/>
      <c r="GG22" s="67">
        <f t="shared" si="180"/>
        <v>4.5999999999999996</v>
      </c>
      <c r="GH22" s="67" t="str">
        <f t="shared" si="181"/>
        <v>4.6</v>
      </c>
      <c r="GI22" s="51" t="str">
        <f t="shared" si="182"/>
        <v>D</v>
      </c>
      <c r="GJ22" s="60">
        <f t="shared" si="183"/>
        <v>1</v>
      </c>
      <c r="GK22" s="53" t="str">
        <f t="shared" si="184"/>
        <v>1.0</v>
      </c>
      <c r="GL22" s="63">
        <v>3</v>
      </c>
      <c r="GM22" s="199">
        <v>3</v>
      </c>
      <c r="GN22" s="203">
        <f t="shared" si="185"/>
        <v>18</v>
      </c>
      <c r="GO22" s="153">
        <f t="shared" si="186"/>
        <v>6.8388888888888895</v>
      </c>
      <c r="GP22" s="155">
        <f t="shared" si="187"/>
        <v>2.6111111111111112</v>
      </c>
      <c r="GQ22" s="154" t="str">
        <f t="shared" si="62"/>
        <v>2.61</v>
      </c>
      <c r="GR22" s="5" t="str">
        <f t="shared" si="63"/>
        <v>Lên lớp</v>
      </c>
      <c r="GS22" s="5"/>
      <c r="GT22" s="204">
        <f t="shared" si="188"/>
        <v>18</v>
      </c>
      <c r="GU22" s="205">
        <f t="shared" si="64"/>
        <v>6.8388888888888895</v>
      </c>
      <c r="GV22" s="206">
        <f t="shared" si="189"/>
        <v>2.6111111111111112</v>
      </c>
      <c r="GW22" s="207">
        <f t="shared" si="190"/>
        <v>35</v>
      </c>
      <c r="GX22" s="203">
        <f t="shared" si="191"/>
        <v>35</v>
      </c>
      <c r="GY22" s="154">
        <f t="shared" si="192"/>
        <v>7.1828571428571424</v>
      </c>
      <c r="GZ22" s="155">
        <f t="shared" si="193"/>
        <v>2.842857142857143</v>
      </c>
      <c r="HA22" s="154" t="str">
        <f t="shared" si="65"/>
        <v>2.84</v>
      </c>
      <c r="HB22" s="5" t="str">
        <f t="shared" si="66"/>
        <v>Lên lớp</v>
      </c>
      <c r="HC22" s="166">
        <v>5.3</v>
      </c>
      <c r="HD22" s="122">
        <v>3</v>
      </c>
      <c r="HE22" s="123">
        <v>6</v>
      </c>
      <c r="HF22" s="166"/>
      <c r="HG22" s="67">
        <f t="shared" si="194"/>
        <v>5.7</v>
      </c>
      <c r="HH22" s="67" t="str">
        <f t="shared" si="195"/>
        <v>5.7</v>
      </c>
      <c r="HI22" s="51" t="str">
        <f t="shared" si="196"/>
        <v>C</v>
      </c>
      <c r="HJ22" s="60">
        <f t="shared" si="197"/>
        <v>2</v>
      </c>
      <c r="HK22" s="53" t="str">
        <f t="shared" si="198"/>
        <v>2.0</v>
      </c>
      <c r="HL22" s="63">
        <v>3</v>
      </c>
      <c r="HM22" s="199">
        <v>3</v>
      </c>
      <c r="HN22" s="202">
        <v>8</v>
      </c>
      <c r="HO22" s="57">
        <v>5</v>
      </c>
      <c r="HP22" s="58"/>
      <c r="HQ22" s="66">
        <f t="shared" si="67"/>
        <v>6.2</v>
      </c>
      <c r="HR22" s="110">
        <f t="shared" si="68"/>
        <v>6.2</v>
      </c>
      <c r="HS22" s="67" t="str">
        <f t="shared" si="69"/>
        <v>6.2</v>
      </c>
      <c r="HT22" s="111" t="str">
        <f t="shared" si="70"/>
        <v>C</v>
      </c>
      <c r="HU22" s="112">
        <f t="shared" si="71"/>
        <v>2</v>
      </c>
      <c r="HV22" s="113" t="str">
        <f t="shared" si="72"/>
        <v>2.0</v>
      </c>
      <c r="HW22" s="63">
        <v>1</v>
      </c>
      <c r="HX22" s="199">
        <v>1</v>
      </c>
      <c r="HY22" s="66">
        <f t="shared" si="240"/>
        <v>1.9</v>
      </c>
      <c r="HZ22" s="163">
        <f t="shared" si="240"/>
        <v>5.9</v>
      </c>
      <c r="IA22" s="53" t="str">
        <f t="shared" si="74"/>
        <v>5.9</v>
      </c>
      <c r="IB22" s="51" t="str">
        <f t="shared" si="75"/>
        <v>C</v>
      </c>
      <c r="IC22" s="60">
        <f t="shared" si="76"/>
        <v>2</v>
      </c>
      <c r="ID22" s="53" t="str">
        <f t="shared" si="77"/>
        <v>2.0</v>
      </c>
      <c r="IE22" s="212">
        <v>4</v>
      </c>
      <c r="IF22" s="213">
        <v>4</v>
      </c>
      <c r="IG22" s="202">
        <v>8.3000000000000007</v>
      </c>
      <c r="IH22" s="57">
        <v>7</v>
      </c>
      <c r="II22" s="58"/>
      <c r="IJ22" s="66">
        <f t="shared" si="199"/>
        <v>7.5</v>
      </c>
      <c r="IK22" s="67">
        <f t="shared" si="200"/>
        <v>7.5</v>
      </c>
      <c r="IL22" s="67" t="str">
        <f t="shared" si="201"/>
        <v>7.5</v>
      </c>
      <c r="IM22" s="51" t="str">
        <f t="shared" si="202"/>
        <v>B</v>
      </c>
      <c r="IN22" s="60">
        <f t="shared" si="203"/>
        <v>3</v>
      </c>
      <c r="IO22" s="53" t="str">
        <f t="shared" si="204"/>
        <v>3.0</v>
      </c>
      <c r="IP22" s="63">
        <v>2</v>
      </c>
      <c r="IQ22" s="199">
        <v>2</v>
      </c>
      <c r="IR22" s="202">
        <v>8.1999999999999993</v>
      </c>
      <c r="IS22" s="57">
        <v>5</v>
      </c>
      <c r="IT22" s="58"/>
      <c r="IU22" s="66">
        <f t="shared" si="78"/>
        <v>6.3</v>
      </c>
      <c r="IV22" s="67">
        <f t="shared" si="79"/>
        <v>6.3</v>
      </c>
      <c r="IW22" s="67" t="str">
        <f t="shared" si="80"/>
        <v>6.3</v>
      </c>
      <c r="IX22" s="51" t="str">
        <f t="shared" si="81"/>
        <v>C</v>
      </c>
      <c r="IY22" s="60">
        <f t="shared" si="82"/>
        <v>2</v>
      </c>
      <c r="IZ22" s="53" t="str">
        <f t="shared" si="83"/>
        <v>2.0</v>
      </c>
      <c r="JA22" s="63">
        <v>3</v>
      </c>
      <c r="JB22" s="199">
        <v>3</v>
      </c>
      <c r="JC22" s="65">
        <v>6.4</v>
      </c>
      <c r="JD22" s="57">
        <v>7</v>
      </c>
      <c r="JE22" s="58"/>
      <c r="JF22" s="66">
        <f t="shared" si="84"/>
        <v>6.8</v>
      </c>
      <c r="JG22" s="67">
        <f t="shared" si="85"/>
        <v>6.8</v>
      </c>
      <c r="JH22" s="50" t="str">
        <f t="shared" si="86"/>
        <v>6.8</v>
      </c>
      <c r="JI22" s="51" t="str">
        <f t="shared" si="87"/>
        <v>C+</v>
      </c>
      <c r="JJ22" s="60">
        <f t="shared" si="88"/>
        <v>2.5</v>
      </c>
      <c r="JK22" s="53" t="str">
        <f t="shared" si="89"/>
        <v>2.5</v>
      </c>
      <c r="JL22" s="61">
        <v>2</v>
      </c>
      <c r="JM22" s="62">
        <v>2</v>
      </c>
      <c r="JN22" s="65">
        <v>7.2</v>
      </c>
      <c r="JO22" s="57">
        <v>6</v>
      </c>
      <c r="JP22" s="58"/>
      <c r="JQ22" s="66">
        <f t="shared" si="90"/>
        <v>6.5</v>
      </c>
      <c r="JR22" s="67">
        <f t="shared" si="91"/>
        <v>6.5</v>
      </c>
      <c r="JS22" s="50" t="str">
        <f t="shared" si="92"/>
        <v>6.5</v>
      </c>
      <c r="JT22" s="51" t="str">
        <f t="shared" si="93"/>
        <v>C+</v>
      </c>
      <c r="JU22" s="60">
        <f t="shared" si="94"/>
        <v>2.5</v>
      </c>
      <c r="JV22" s="53" t="str">
        <f t="shared" si="95"/>
        <v>2.5</v>
      </c>
      <c r="JW22" s="61">
        <v>1</v>
      </c>
      <c r="JX22" s="62">
        <v>1</v>
      </c>
      <c r="JY22" s="65">
        <v>8.3000000000000007</v>
      </c>
      <c r="JZ22" s="57">
        <v>8</v>
      </c>
      <c r="KA22" s="58"/>
      <c r="KB22" s="66">
        <f t="shared" si="96"/>
        <v>8.1</v>
      </c>
      <c r="KC22" s="67">
        <f t="shared" si="97"/>
        <v>8.1</v>
      </c>
      <c r="KD22" s="50" t="str">
        <f t="shared" si="98"/>
        <v>8.1</v>
      </c>
      <c r="KE22" s="51" t="str">
        <f t="shared" si="99"/>
        <v>B+</v>
      </c>
      <c r="KF22" s="60">
        <f t="shared" si="100"/>
        <v>3.5</v>
      </c>
      <c r="KG22" s="53" t="str">
        <f t="shared" si="101"/>
        <v>3.5</v>
      </c>
      <c r="KH22" s="61">
        <v>2</v>
      </c>
      <c r="KI22" s="62">
        <v>2</v>
      </c>
      <c r="KJ22" s="202">
        <v>8</v>
      </c>
      <c r="KK22" s="133">
        <v>7.8</v>
      </c>
      <c r="KL22" s="58"/>
      <c r="KM22" s="66">
        <f t="shared" si="205"/>
        <v>7.9</v>
      </c>
      <c r="KN22" s="67">
        <f t="shared" si="206"/>
        <v>7.9</v>
      </c>
      <c r="KO22" s="67" t="str">
        <f t="shared" si="207"/>
        <v>7.9</v>
      </c>
      <c r="KP22" s="51" t="str">
        <f t="shared" si="208"/>
        <v>B</v>
      </c>
      <c r="KQ22" s="60">
        <f t="shared" si="209"/>
        <v>3</v>
      </c>
      <c r="KR22" s="53" t="str">
        <f t="shared" si="210"/>
        <v>3.0</v>
      </c>
      <c r="KS22" s="63">
        <v>1</v>
      </c>
      <c r="KT22" s="199">
        <v>1</v>
      </c>
      <c r="KU22" s="202">
        <v>6</v>
      </c>
      <c r="KV22" s="133">
        <v>8</v>
      </c>
      <c r="KW22" s="58"/>
      <c r="KX22" s="66">
        <f t="shared" si="211"/>
        <v>7.2</v>
      </c>
      <c r="KY22" s="67">
        <f t="shared" si="212"/>
        <v>7.2</v>
      </c>
      <c r="KZ22" s="67" t="str">
        <f t="shared" si="213"/>
        <v>7.2</v>
      </c>
      <c r="LA22" s="51" t="str">
        <f t="shared" si="214"/>
        <v>B</v>
      </c>
      <c r="LB22" s="60">
        <f t="shared" si="215"/>
        <v>3</v>
      </c>
      <c r="LC22" s="53" t="str">
        <f t="shared" si="216"/>
        <v>3.0</v>
      </c>
      <c r="LD22" s="63">
        <v>1</v>
      </c>
      <c r="LE22" s="199">
        <v>1</v>
      </c>
      <c r="LF22" s="202">
        <v>7</v>
      </c>
      <c r="LG22" s="133">
        <v>8.5</v>
      </c>
      <c r="LH22" s="58"/>
      <c r="LI22" s="66">
        <f t="shared" si="217"/>
        <v>7.9</v>
      </c>
      <c r="LJ22" s="67">
        <f t="shared" si="218"/>
        <v>7.9</v>
      </c>
      <c r="LK22" s="67" t="str">
        <f t="shared" si="219"/>
        <v>7.9</v>
      </c>
      <c r="LL22" s="51" t="str">
        <f t="shared" si="220"/>
        <v>B</v>
      </c>
      <c r="LM22" s="60">
        <f t="shared" si="221"/>
        <v>3</v>
      </c>
      <c r="LN22" s="53" t="str">
        <f t="shared" si="222"/>
        <v>3.0</v>
      </c>
      <c r="LO22" s="63">
        <v>2</v>
      </c>
      <c r="LP22" s="199">
        <v>2</v>
      </c>
      <c r="LQ22" s="202">
        <v>8</v>
      </c>
      <c r="LR22" s="133">
        <v>7</v>
      </c>
      <c r="LS22" s="58"/>
      <c r="LT22" s="66">
        <f t="shared" si="223"/>
        <v>7.4</v>
      </c>
      <c r="LU22" s="67">
        <f t="shared" si="224"/>
        <v>7.4</v>
      </c>
      <c r="LV22" s="67" t="str">
        <f t="shared" si="225"/>
        <v>7.4</v>
      </c>
      <c r="LW22" s="51" t="str">
        <f t="shared" si="226"/>
        <v>B</v>
      </c>
      <c r="LX22" s="60">
        <f t="shared" si="227"/>
        <v>3</v>
      </c>
      <c r="LY22" s="53" t="str">
        <f t="shared" si="228"/>
        <v>3.0</v>
      </c>
      <c r="LZ22" s="63">
        <v>1</v>
      </c>
      <c r="MA22" s="199">
        <v>1</v>
      </c>
      <c r="MB22" s="66">
        <f t="shared" si="229"/>
        <v>7.7</v>
      </c>
      <c r="MC22" s="163">
        <f t="shared" si="230"/>
        <v>7.7</v>
      </c>
      <c r="MD22" s="53" t="str">
        <f t="shared" si="231"/>
        <v>7.7</v>
      </c>
      <c r="ME22" s="51" t="str">
        <f t="shared" si="232"/>
        <v>B</v>
      </c>
      <c r="MF22" s="60">
        <f t="shared" si="233"/>
        <v>3</v>
      </c>
      <c r="MG22" s="53" t="str">
        <f t="shared" si="234"/>
        <v>3.0</v>
      </c>
      <c r="MH22" s="212">
        <v>5</v>
      </c>
      <c r="MI22" s="213">
        <v>5</v>
      </c>
      <c r="MJ22" s="203">
        <f t="shared" si="235"/>
        <v>19</v>
      </c>
      <c r="MK22" s="153">
        <f t="shared" si="236"/>
        <v>6.9368421052631586</v>
      </c>
      <c r="ML22" s="155">
        <f t="shared" si="237"/>
        <v>2.6052631578947367</v>
      </c>
      <c r="MM22" s="154" t="str">
        <f t="shared" si="238"/>
        <v>2.61</v>
      </c>
      <c r="MN22" s="5" t="str">
        <f t="shared" si="239"/>
        <v>Lên lớp</v>
      </c>
    </row>
    <row r="23" spans="1:352" s="8" customFormat="1" ht="18">
      <c r="A23" s="5">
        <v>22</v>
      </c>
      <c r="B23" s="9" t="s">
        <v>11</v>
      </c>
      <c r="C23" s="10" t="s">
        <v>342</v>
      </c>
      <c r="D23" s="11" t="s">
        <v>343</v>
      </c>
      <c r="E23" s="12" t="s">
        <v>344</v>
      </c>
      <c r="F23" s="6"/>
      <c r="G23" s="47" t="s">
        <v>554</v>
      </c>
      <c r="H23" s="132" t="s">
        <v>410</v>
      </c>
      <c r="I23" s="132" t="s">
        <v>589</v>
      </c>
      <c r="J23" s="48" t="s">
        <v>589</v>
      </c>
      <c r="K23" s="98">
        <v>6.3</v>
      </c>
      <c r="L23" s="67" t="str">
        <f t="shared" si="133"/>
        <v>6.3</v>
      </c>
      <c r="M23" s="51" t="str">
        <f t="shared" si="134"/>
        <v>C</v>
      </c>
      <c r="N23" s="52">
        <f t="shared" si="135"/>
        <v>2</v>
      </c>
      <c r="O23" s="53" t="str">
        <f t="shared" si="136"/>
        <v>2.0</v>
      </c>
      <c r="P23" s="63">
        <v>2</v>
      </c>
      <c r="Q23" s="49">
        <v>5</v>
      </c>
      <c r="R23" s="67" t="str">
        <f t="shared" si="137"/>
        <v>5.0</v>
      </c>
      <c r="S23" s="51" t="str">
        <f t="shared" si="138"/>
        <v>D+</v>
      </c>
      <c r="T23" s="52">
        <f t="shared" si="139"/>
        <v>1.5</v>
      </c>
      <c r="U23" s="53" t="str">
        <f t="shared" si="140"/>
        <v>1.5</v>
      </c>
      <c r="V23" s="63">
        <v>3</v>
      </c>
      <c r="W23" s="105">
        <v>7.8</v>
      </c>
      <c r="X23" s="103">
        <v>5</v>
      </c>
      <c r="Y23" s="104"/>
      <c r="Z23" s="66">
        <f t="shared" si="4"/>
        <v>6.1</v>
      </c>
      <c r="AA23" s="67">
        <f t="shared" si="5"/>
        <v>6.1</v>
      </c>
      <c r="AB23" s="67" t="str">
        <f t="shared" si="141"/>
        <v>6.1</v>
      </c>
      <c r="AC23" s="51" t="str">
        <f t="shared" si="6"/>
        <v>C</v>
      </c>
      <c r="AD23" s="60">
        <f t="shared" si="142"/>
        <v>2</v>
      </c>
      <c r="AE23" s="53" t="str">
        <f t="shared" si="143"/>
        <v>2.0</v>
      </c>
      <c r="AF23" s="63">
        <v>4</v>
      </c>
      <c r="AG23" s="199">
        <v>4</v>
      </c>
      <c r="AH23" s="105">
        <v>7.7</v>
      </c>
      <c r="AI23" s="103">
        <v>6</v>
      </c>
      <c r="AJ23" s="104"/>
      <c r="AK23" s="66">
        <f t="shared" si="8"/>
        <v>6.7</v>
      </c>
      <c r="AL23" s="67">
        <f t="shared" si="9"/>
        <v>6.7</v>
      </c>
      <c r="AM23" s="67" t="str">
        <f t="shared" si="144"/>
        <v>6.7</v>
      </c>
      <c r="AN23" s="51" t="str">
        <f t="shared" si="145"/>
        <v>C+</v>
      </c>
      <c r="AO23" s="60">
        <f t="shared" si="146"/>
        <v>2.5</v>
      </c>
      <c r="AP23" s="53" t="str">
        <f t="shared" si="147"/>
        <v>2.5</v>
      </c>
      <c r="AQ23" s="63">
        <v>2</v>
      </c>
      <c r="AR23" s="199">
        <v>2</v>
      </c>
      <c r="AS23" s="166">
        <v>5</v>
      </c>
      <c r="AT23" s="122">
        <v>0</v>
      </c>
      <c r="AU23" s="123">
        <v>0</v>
      </c>
      <c r="AV23" s="66">
        <f t="shared" si="148"/>
        <v>2</v>
      </c>
      <c r="AW23" s="67">
        <f t="shared" si="149"/>
        <v>2</v>
      </c>
      <c r="AX23" s="67" t="str">
        <f t="shared" si="150"/>
        <v>2.0</v>
      </c>
      <c r="AY23" s="51" t="str">
        <f t="shared" si="151"/>
        <v>F</v>
      </c>
      <c r="AZ23" s="60">
        <f t="shared" si="152"/>
        <v>0</v>
      </c>
      <c r="BA23" s="53" t="str">
        <f t="shared" si="153"/>
        <v>0.0</v>
      </c>
      <c r="BB23" s="63">
        <v>3</v>
      </c>
      <c r="BC23" s="199"/>
      <c r="BD23" s="105">
        <v>7</v>
      </c>
      <c r="BE23" s="103">
        <v>5</v>
      </c>
      <c r="BF23" s="104"/>
      <c r="BG23" s="66">
        <f t="shared" si="154"/>
        <v>5.8</v>
      </c>
      <c r="BH23" s="67">
        <f t="shared" si="155"/>
        <v>5.8</v>
      </c>
      <c r="BI23" s="67" t="str">
        <f t="shared" si="156"/>
        <v>5.8</v>
      </c>
      <c r="BJ23" s="51" t="str">
        <f t="shared" si="157"/>
        <v>C</v>
      </c>
      <c r="BK23" s="60">
        <f t="shared" si="158"/>
        <v>2</v>
      </c>
      <c r="BL23" s="53" t="str">
        <f t="shared" si="159"/>
        <v>2.0</v>
      </c>
      <c r="BM23" s="63">
        <v>3</v>
      </c>
      <c r="BN23" s="199">
        <v>3</v>
      </c>
      <c r="BO23" s="105">
        <v>7.9</v>
      </c>
      <c r="BP23" s="103">
        <v>7</v>
      </c>
      <c r="BQ23" s="104"/>
      <c r="BR23" s="66">
        <f t="shared" si="12"/>
        <v>7.4</v>
      </c>
      <c r="BS23" s="67">
        <f t="shared" si="13"/>
        <v>7.4</v>
      </c>
      <c r="BT23" s="67" t="str">
        <f t="shared" si="160"/>
        <v>7.4</v>
      </c>
      <c r="BU23" s="51" t="str">
        <f t="shared" si="14"/>
        <v>B</v>
      </c>
      <c r="BV23" s="68">
        <f t="shared" si="15"/>
        <v>3</v>
      </c>
      <c r="BW23" s="53" t="str">
        <f t="shared" si="161"/>
        <v>3.0</v>
      </c>
      <c r="BX23" s="63">
        <v>2</v>
      </c>
      <c r="BY23" s="199">
        <v>2</v>
      </c>
      <c r="BZ23" s="105">
        <v>5</v>
      </c>
      <c r="CA23" s="103">
        <v>6</v>
      </c>
      <c r="CB23" s="104"/>
      <c r="CC23" s="105"/>
      <c r="CD23" s="67">
        <f t="shared" si="162"/>
        <v>5.6</v>
      </c>
      <c r="CE23" s="67" t="str">
        <f t="shared" si="163"/>
        <v>5.6</v>
      </c>
      <c r="CF23" s="51" t="str">
        <f t="shared" si="164"/>
        <v>C</v>
      </c>
      <c r="CG23" s="60">
        <f t="shared" si="165"/>
        <v>2</v>
      </c>
      <c r="CH23" s="53" t="str">
        <f t="shared" si="166"/>
        <v>2.0</v>
      </c>
      <c r="CI23" s="63">
        <v>3</v>
      </c>
      <c r="CJ23" s="199">
        <v>3</v>
      </c>
      <c r="CK23" s="200">
        <f t="shared" si="167"/>
        <v>17</v>
      </c>
      <c r="CL23" s="72">
        <f t="shared" si="16"/>
        <v>5.4588235294117649</v>
      </c>
      <c r="CM23" s="93" t="str">
        <f t="shared" si="168"/>
        <v>5.46</v>
      </c>
      <c r="CN23" s="72">
        <f t="shared" si="17"/>
        <v>1.8235294117647058</v>
      </c>
      <c r="CO23" s="93" t="str">
        <f t="shared" si="169"/>
        <v>1.82</v>
      </c>
      <c r="CP23" s="258" t="str">
        <f t="shared" si="170"/>
        <v>Lên lớp</v>
      </c>
      <c r="CQ23" s="258">
        <f t="shared" si="18"/>
        <v>14</v>
      </c>
      <c r="CR23" s="72">
        <f t="shared" si="19"/>
        <v>6.2</v>
      </c>
      <c r="CS23" s="258" t="str">
        <f t="shared" si="171"/>
        <v>6.20</v>
      </c>
      <c r="CT23" s="72">
        <f t="shared" si="20"/>
        <v>2.2142857142857144</v>
      </c>
      <c r="CU23" s="258" t="str">
        <f t="shared" si="172"/>
        <v>2.21</v>
      </c>
      <c r="CV23" s="258" t="str">
        <f t="shared" si="173"/>
        <v>Lên lớp</v>
      </c>
      <c r="CW23" s="66">
        <v>7.4</v>
      </c>
      <c r="CX23" s="258">
        <v>7</v>
      </c>
      <c r="CY23" s="258"/>
      <c r="CZ23" s="66">
        <f t="shared" si="22"/>
        <v>7.2</v>
      </c>
      <c r="DA23" s="67">
        <f t="shared" si="23"/>
        <v>7.2</v>
      </c>
      <c r="DB23" s="60" t="str">
        <f t="shared" si="24"/>
        <v>7.2</v>
      </c>
      <c r="DC23" s="51" t="str">
        <f t="shared" si="25"/>
        <v>B</v>
      </c>
      <c r="DD23" s="60">
        <f t="shared" si="26"/>
        <v>3</v>
      </c>
      <c r="DE23" s="60" t="str">
        <f t="shared" si="27"/>
        <v>3.0</v>
      </c>
      <c r="DF23" s="63"/>
      <c r="DG23" s="201"/>
      <c r="DH23" s="105">
        <v>6.2</v>
      </c>
      <c r="DI23" s="126">
        <v>6</v>
      </c>
      <c r="DJ23" s="126"/>
      <c r="DK23" s="66">
        <f t="shared" si="28"/>
        <v>6.1</v>
      </c>
      <c r="DL23" s="67">
        <f t="shared" si="29"/>
        <v>6.1</v>
      </c>
      <c r="DM23" s="60" t="str">
        <f t="shared" si="30"/>
        <v>6.1</v>
      </c>
      <c r="DN23" s="51" t="str">
        <f t="shared" si="31"/>
        <v>C</v>
      </c>
      <c r="DO23" s="60">
        <f t="shared" si="32"/>
        <v>2</v>
      </c>
      <c r="DP23" s="60" t="str">
        <f t="shared" si="33"/>
        <v>2.0</v>
      </c>
      <c r="DQ23" s="63"/>
      <c r="DR23" s="201"/>
      <c r="DS23" s="67">
        <f t="shared" si="34"/>
        <v>6.65</v>
      </c>
      <c r="DT23" s="60" t="str">
        <f t="shared" si="35"/>
        <v>6.7</v>
      </c>
      <c r="DU23" s="51" t="str">
        <f t="shared" si="36"/>
        <v>C+</v>
      </c>
      <c r="DV23" s="60">
        <f t="shared" si="37"/>
        <v>2.5</v>
      </c>
      <c r="DW23" s="60" t="str">
        <f t="shared" si="38"/>
        <v>2.5</v>
      </c>
      <c r="DX23" s="63">
        <v>3</v>
      </c>
      <c r="DY23" s="201">
        <v>3</v>
      </c>
      <c r="DZ23" s="146">
        <v>0</v>
      </c>
      <c r="EA23" s="70"/>
      <c r="EB23" s="121"/>
      <c r="EC23" s="66">
        <f t="shared" si="39"/>
        <v>0</v>
      </c>
      <c r="ED23" s="67">
        <f t="shared" si="40"/>
        <v>0</v>
      </c>
      <c r="EE23" s="67" t="str">
        <f t="shared" si="41"/>
        <v>0.0</v>
      </c>
      <c r="EF23" s="51" t="str">
        <f t="shared" si="42"/>
        <v>F</v>
      </c>
      <c r="EG23" s="68">
        <f t="shared" si="43"/>
        <v>0</v>
      </c>
      <c r="EH23" s="53" t="str">
        <f t="shared" si="44"/>
        <v>0.0</v>
      </c>
      <c r="EI23" s="63">
        <v>3</v>
      </c>
      <c r="EJ23" s="199"/>
      <c r="EK23" s="146">
        <v>2.8</v>
      </c>
      <c r="EL23" s="70"/>
      <c r="EM23" s="121"/>
      <c r="EN23" s="66">
        <f t="shared" si="174"/>
        <v>1.1000000000000001</v>
      </c>
      <c r="EO23" s="67">
        <f t="shared" si="175"/>
        <v>1.1000000000000001</v>
      </c>
      <c r="EP23" s="67" t="str">
        <f t="shared" si="176"/>
        <v>1.1</v>
      </c>
      <c r="EQ23" s="51" t="str">
        <f t="shared" si="177"/>
        <v>F</v>
      </c>
      <c r="ER23" s="60">
        <f t="shared" si="178"/>
        <v>0</v>
      </c>
      <c r="ES23" s="53" t="str">
        <f t="shared" si="179"/>
        <v>0.0</v>
      </c>
      <c r="ET23" s="63">
        <v>3</v>
      </c>
      <c r="EU23" s="199"/>
      <c r="EV23" s="166">
        <v>6.3</v>
      </c>
      <c r="EW23" s="122"/>
      <c r="EX23" s="123">
        <v>6</v>
      </c>
      <c r="EY23" s="66">
        <f t="shared" si="45"/>
        <v>2.5</v>
      </c>
      <c r="EZ23" s="67">
        <f t="shared" si="46"/>
        <v>6.1</v>
      </c>
      <c r="FA23" s="67" t="str">
        <f t="shared" si="47"/>
        <v>6.1</v>
      </c>
      <c r="FB23" s="51" t="str">
        <f t="shared" si="48"/>
        <v>C</v>
      </c>
      <c r="FC23" s="60">
        <f t="shared" si="49"/>
        <v>2</v>
      </c>
      <c r="FD23" s="53" t="str">
        <f t="shared" si="50"/>
        <v>2.0</v>
      </c>
      <c r="FE23" s="63">
        <v>2</v>
      </c>
      <c r="FF23" s="199">
        <v>2</v>
      </c>
      <c r="FG23" s="105">
        <v>8</v>
      </c>
      <c r="FH23" s="103">
        <v>7</v>
      </c>
      <c r="FI23" s="104"/>
      <c r="FJ23" s="66">
        <f t="shared" si="51"/>
        <v>7.4</v>
      </c>
      <c r="FK23" s="67">
        <f t="shared" si="52"/>
        <v>7.4</v>
      </c>
      <c r="FL23" s="67" t="str">
        <f t="shared" si="53"/>
        <v>7.4</v>
      </c>
      <c r="FM23" s="51" t="str">
        <f t="shared" si="54"/>
        <v>B</v>
      </c>
      <c r="FN23" s="60">
        <f t="shared" si="55"/>
        <v>3</v>
      </c>
      <c r="FO23" s="53" t="str">
        <f t="shared" si="56"/>
        <v>3.0</v>
      </c>
      <c r="FP23" s="63">
        <v>2</v>
      </c>
      <c r="FQ23" s="199">
        <v>2</v>
      </c>
      <c r="FR23" s="146">
        <v>0</v>
      </c>
      <c r="FS23" s="70"/>
      <c r="FT23" s="121"/>
      <c r="FU23" s="146"/>
      <c r="FV23" s="67">
        <f t="shared" si="57"/>
        <v>0</v>
      </c>
      <c r="FW23" s="67" t="str">
        <f t="shared" si="58"/>
        <v>0.0</v>
      </c>
      <c r="FX23" s="51" t="str">
        <f t="shared" si="59"/>
        <v>F</v>
      </c>
      <c r="FY23" s="60">
        <f t="shared" si="60"/>
        <v>0</v>
      </c>
      <c r="FZ23" s="53" t="str">
        <f t="shared" si="61"/>
        <v>0.0</v>
      </c>
      <c r="GA23" s="63">
        <v>2</v>
      </c>
      <c r="GB23" s="199"/>
      <c r="GC23" s="105">
        <v>5</v>
      </c>
      <c r="GD23" s="103">
        <v>8</v>
      </c>
      <c r="GE23" s="104"/>
      <c r="GF23" s="105"/>
      <c r="GG23" s="67">
        <f t="shared" si="180"/>
        <v>6.8</v>
      </c>
      <c r="GH23" s="67" t="str">
        <f t="shared" si="181"/>
        <v>6.8</v>
      </c>
      <c r="GI23" s="51" t="str">
        <f t="shared" si="182"/>
        <v>C+</v>
      </c>
      <c r="GJ23" s="60">
        <f t="shared" si="183"/>
        <v>2.5</v>
      </c>
      <c r="GK23" s="53" t="str">
        <f t="shared" si="184"/>
        <v>2.5</v>
      </c>
      <c r="GL23" s="63">
        <v>3</v>
      </c>
      <c r="GM23" s="199">
        <v>3</v>
      </c>
      <c r="GN23" s="203">
        <f t="shared" si="185"/>
        <v>18</v>
      </c>
      <c r="GO23" s="153">
        <f t="shared" si="186"/>
        <v>3.9250000000000003</v>
      </c>
      <c r="GP23" s="155">
        <f t="shared" si="187"/>
        <v>1.3888888888888888</v>
      </c>
      <c r="GQ23" s="154" t="str">
        <f t="shared" si="62"/>
        <v>1.39</v>
      </c>
      <c r="GR23" s="5" t="str">
        <f t="shared" si="63"/>
        <v>Lên lớp</v>
      </c>
      <c r="GS23" s="5"/>
      <c r="GT23" s="204">
        <f t="shared" si="188"/>
        <v>10</v>
      </c>
      <c r="GU23" s="205">
        <f t="shared" si="64"/>
        <v>6.7349999999999994</v>
      </c>
      <c r="GV23" s="206">
        <f t="shared" si="189"/>
        <v>2.5</v>
      </c>
      <c r="GW23" s="207">
        <f t="shared" si="190"/>
        <v>35</v>
      </c>
      <c r="GX23" s="203">
        <f t="shared" si="191"/>
        <v>24</v>
      </c>
      <c r="GY23" s="154">
        <f t="shared" si="192"/>
        <v>6.4229166666666657</v>
      </c>
      <c r="GZ23" s="155">
        <f t="shared" si="193"/>
        <v>2.3333333333333335</v>
      </c>
      <c r="HA23" s="154" t="str">
        <f t="shared" si="65"/>
        <v>2.33</v>
      </c>
      <c r="HB23" s="5" t="str">
        <f t="shared" si="66"/>
        <v>Lên lớp</v>
      </c>
      <c r="HC23" s="146">
        <v>1.7</v>
      </c>
      <c r="HD23" s="70"/>
      <c r="HE23" s="121"/>
      <c r="HF23" s="146"/>
      <c r="HG23" s="67">
        <f t="shared" si="194"/>
        <v>0.7</v>
      </c>
      <c r="HH23" s="67" t="str">
        <f t="shared" si="195"/>
        <v>0.7</v>
      </c>
      <c r="HI23" s="51" t="str">
        <f t="shared" si="196"/>
        <v>F</v>
      </c>
      <c r="HJ23" s="60">
        <f t="shared" si="197"/>
        <v>0</v>
      </c>
      <c r="HK23" s="53" t="str">
        <f t="shared" si="198"/>
        <v>0.0</v>
      </c>
      <c r="HL23" s="63">
        <v>3</v>
      </c>
      <c r="HM23" s="199">
        <v>3</v>
      </c>
      <c r="HN23" s="146">
        <v>0</v>
      </c>
      <c r="HO23" s="70"/>
      <c r="HP23" s="121"/>
      <c r="HQ23" s="146">
        <f t="shared" si="67"/>
        <v>0</v>
      </c>
      <c r="HR23" s="110">
        <f t="shared" si="68"/>
        <v>0</v>
      </c>
      <c r="HS23" s="67" t="str">
        <f t="shared" si="69"/>
        <v>0.0</v>
      </c>
      <c r="HT23" s="111" t="str">
        <f t="shared" si="70"/>
        <v>F</v>
      </c>
      <c r="HU23" s="112">
        <f t="shared" si="71"/>
        <v>0</v>
      </c>
      <c r="HV23" s="113" t="str">
        <f t="shared" si="72"/>
        <v>0.0</v>
      </c>
      <c r="HW23" s="63">
        <v>1</v>
      </c>
      <c r="HX23" s="199">
        <v>1</v>
      </c>
      <c r="HY23" s="66">
        <f t="shared" si="240"/>
        <v>0</v>
      </c>
      <c r="HZ23" s="163">
        <f t="shared" si="240"/>
        <v>0.5</v>
      </c>
      <c r="IA23" s="53" t="str">
        <f t="shared" si="74"/>
        <v>0.5</v>
      </c>
      <c r="IB23" s="51" t="str">
        <f t="shared" si="75"/>
        <v>F</v>
      </c>
      <c r="IC23" s="60">
        <f t="shared" si="76"/>
        <v>0</v>
      </c>
      <c r="ID23" s="53" t="str">
        <f t="shared" si="77"/>
        <v>0.0</v>
      </c>
      <c r="IE23" s="212">
        <v>4</v>
      </c>
      <c r="IF23" s="213">
        <v>4</v>
      </c>
      <c r="IG23" s="146">
        <v>0</v>
      </c>
      <c r="IH23" s="70"/>
      <c r="II23" s="121"/>
      <c r="IJ23" s="66">
        <f t="shared" si="199"/>
        <v>0</v>
      </c>
      <c r="IK23" s="67">
        <f t="shared" si="200"/>
        <v>0</v>
      </c>
      <c r="IL23" s="67" t="str">
        <f t="shared" si="201"/>
        <v>0.0</v>
      </c>
      <c r="IM23" s="51" t="str">
        <f t="shared" si="202"/>
        <v>F</v>
      </c>
      <c r="IN23" s="60">
        <f t="shared" si="203"/>
        <v>0</v>
      </c>
      <c r="IO23" s="53" t="str">
        <f t="shared" si="204"/>
        <v>0.0</v>
      </c>
      <c r="IP23" s="63">
        <v>2</v>
      </c>
      <c r="IQ23" s="199">
        <v>2</v>
      </c>
      <c r="IR23" s="146">
        <v>4</v>
      </c>
      <c r="IS23" s="70"/>
      <c r="IT23" s="121"/>
      <c r="IU23" s="146">
        <f t="shared" si="78"/>
        <v>1.6</v>
      </c>
      <c r="IV23" s="67">
        <f t="shared" si="79"/>
        <v>1.6</v>
      </c>
      <c r="IW23" s="67" t="str">
        <f t="shared" si="80"/>
        <v>1.6</v>
      </c>
      <c r="IX23" s="51" t="str">
        <f t="shared" si="81"/>
        <v>F</v>
      </c>
      <c r="IY23" s="60">
        <f t="shared" si="82"/>
        <v>0</v>
      </c>
      <c r="IZ23" s="53" t="str">
        <f t="shared" si="83"/>
        <v>0.0</v>
      </c>
      <c r="JA23" s="63">
        <v>3</v>
      </c>
      <c r="JB23" s="199">
        <v>3</v>
      </c>
      <c r="JC23" s="245">
        <v>5.4</v>
      </c>
      <c r="JD23" s="122"/>
      <c r="JE23" s="123">
        <v>7</v>
      </c>
      <c r="JF23" s="166">
        <f t="shared" si="84"/>
        <v>2.2000000000000002</v>
      </c>
      <c r="JG23" s="67">
        <f t="shared" si="85"/>
        <v>6.4</v>
      </c>
      <c r="JH23" s="50" t="str">
        <f t="shared" si="86"/>
        <v>6.4</v>
      </c>
      <c r="JI23" s="51" t="str">
        <f t="shared" si="87"/>
        <v>C</v>
      </c>
      <c r="JJ23" s="60">
        <f t="shared" si="88"/>
        <v>2</v>
      </c>
      <c r="JK23" s="53" t="str">
        <f t="shared" si="89"/>
        <v>2.0</v>
      </c>
      <c r="JL23" s="61">
        <v>2</v>
      </c>
      <c r="JM23" s="62">
        <v>2</v>
      </c>
      <c r="JN23" s="56">
        <v>2</v>
      </c>
      <c r="JO23" s="70"/>
      <c r="JP23" s="121"/>
      <c r="JQ23" s="146">
        <f t="shared" si="90"/>
        <v>0.8</v>
      </c>
      <c r="JR23" s="67">
        <f t="shared" si="91"/>
        <v>0.8</v>
      </c>
      <c r="JS23" s="50" t="str">
        <f t="shared" si="92"/>
        <v>0.8</v>
      </c>
      <c r="JT23" s="51" t="str">
        <f t="shared" si="93"/>
        <v>F</v>
      </c>
      <c r="JU23" s="60">
        <f t="shared" si="94"/>
        <v>0</v>
      </c>
      <c r="JV23" s="53" t="str">
        <f t="shared" si="95"/>
        <v>0.0</v>
      </c>
      <c r="JW23" s="61">
        <v>1</v>
      </c>
      <c r="JX23" s="62">
        <v>1</v>
      </c>
      <c r="JY23" s="56">
        <v>4</v>
      </c>
      <c r="JZ23" s="70"/>
      <c r="KA23" s="121"/>
      <c r="KB23" s="146">
        <f t="shared" si="96"/>
        <v>1.6</v>
      </c>
      <c r="KC23" s="67">
        <f t="shared" si="97"/>
        <v>1.6</v>
      </c>
      <c r="KD23" s="50" t="str">
        <f t="shared" si="98"/>
        <v>1.6</v>
      </c>
      <c r="KE23" s="51" t="str">
        <f t="shared" si="99"/>
        <v>F</v>
      </c>
      <c r="KF23" s="60">
        <f t="shared" si="100"/>
        <v>0</v>
      </c>
      <c r="KG23" s="53" t="str">
        <f t="shared" si="101"/>
        <v>0.0</v>
      </c>
      <c r="KH23" s="61">
        <v>2</v>
      </c>
      <c r="KI23" s="62">
        <v>2</v>
      </c>
      <c r="KJ23" s="202"/>
      <c r="KK23" s="133"/>
      <c r="KL23" s="58"/>
      <c r="KM23" s="66">
        <f t="shared" si="205"/>
        <v>0</v>
      </c>
      <c r="KN23" s="67">
        <f t="shared" si="206"/>
        <v>0</v>
      </c>
      <c r="KO23" s="67" t="str">
        <f t="shared" si="207"/>
        <v>0.0</v>
      </c>
      <c r="KP23" s="51" t="str">
        <f t="shared" si="208"/>
        <v>F</v>
      </c>
      <c r="KQ23" s="60">
        <f t="shared" si="209"/>
        <v>0</v>
      </c>
      <c r="KR23" s="53" t="str">
        <f t="shared" si="210"/>
        <v>0.0</v>
      </c>
      <c r="KS23" s="63">
        <v>1</v>
      </c>
      <c r="KT23" s="199">
        <v>1</v>
      </c>
      <c r="KU23" s="202"/>
      <c r="KV23" s="133"/>
      <c r="KW23" s="58"/>
      <c r="KX23" s="66">
        <f t="shared" si="211"/>
        <v>0</v>
      </c>
      <c r="KY23" s="67">
        <f t="shared" si="212"/>
        <v>0</v>
      </c>
      <c r="KZ23" s="67" t="str">
        <f t="shared" si="213"/>
        <v>0.0</v>
      </c>
      <c r="LA23" s="51" t="str">
        <f t="shared" si="214"/>
        <v>F</v>
      </c>
      <c r="LB23" s="60">
        <f t="shared" si="215"/>
        <v>0</v>
      </c>
      <c r="LC23" s="53" t="str">
        <f t="shared" si="216"/>
        <v>0.0</v>
      </c>
      <c r="LD23" s="63">
        <v>1</v>
      </c>
      <c r="LE23" s="199">
        <v>1</v>
      </c>
      <c r="LF23" s="202"/>
      <c r="LG23" s="133"/>
      <c r="LH23" s="58"/>
      <c r="LI23" s="66">
        <f t="shared" si="217"/>
        <v>0</v>
      </c>
      <c r="LJ23" s="67">
        <f t="shared" si="218"/>
        <v>0</v>
      </c>
      <c r="LK23" s="67" t="str">
        <f t="shared" si="219"/>
        <v>0.0</v>
      </c>
      <c r="LL23" s="51" t="str">
        <f t="shared" si="220"/>
        <v>F</v>
      </c>
      <c r="LM23" s="60">
        <f t="shared" si="221"/>
        <v>0</v>
      </c>
      <c r="LN23" s="53" t="str">
        <f t="shared" si="222"/>
        <v>0.0</v>
      </c>
      <c r="LO23" s="63">
        <v>2</v>
      </c>
      <c r="LP23" s="199">
        <v>2</v>
      </c>
      <c r="LQ23" s="202"/>
      <c r="LR23" s="133"/>
      <c r="LS23" s="58"/>
      <c r="LT23" s="66">
        <f t="shared" si="223"/>
        <v>0</v>
      </c>
      <c r="LU23" s="67">
        <f t="shared" si="224"/>
        <v>0</v>
      </c>
      <c r="LV23" s="67" t="str">
        <f t="shared" si="225"/>
        <v>0.0</v>
      </c>
      <c r="LW23" s="51" t="str">
        <f t="shared" si="226"/>
        <v>F</v>
      </c>
      <c r="LX23" s="60">
        <f t="shared" si="227"/>
        <v>0</v>
      </c>
      <c r="LY23" s="53" t="str">
        <f t="shared" si="228"/>
        <v>0.0</v>
      </c>
      <c r="LZ23" s="63">
        <v>1</v>
      </c>
      <c r="MA23" s="199">
        <v>1</v>
      </c>
      <c r="MB23" s="66">
        <f t="shared" si="229"/>
        <v>0</v>
      </c>
      <c r="MC23" s="163">
        <f t="shared" si="230"/>
        <v>0</v>
      </c>
      <c r="MD23" s="53" t="str">
        <f t="shared" si="231"/>
        <v>0.0</v>
      </c>
      <c r="ME23" s="51" t="str">
        <f t="shared" si="232"/>
        <v>F</v>
      </c>
      <c r="MF23" s="60">
        <f t="shared" si="233"/>
        <v>0</v>
      </c>
      <c r="MG23" s="53" t="str">
        <f t="shared" si="234"/>
        <v>0.0</v>
      </c>
      <c r="MH23" s="212">
        <v>5</v>
      </c>
      <c r="MI23" s="213">
        <v>5</v>
      </c>
      <c r="MJ23" s="203">
        <f t="shared" si="235"/>
        <v>19</v>
      </c>
      <c r="MK23" s="153">
        <f t="shared" si="236"/>
        <v>1.2473684210526317</v>
      </c>
      <c r="ML23" s="155">
        <f t="shared" si="237"/>
        <v>0.21052631578947367</v>
      </c>
      <c r="MM23" s="154" t="str">
        <f t="shared" si="238"/>
        <v>0.21</v>
      </c>
      <c r="MN23" s="5" t="str">
        <f t="shared" si="239"/>
        <v>Cảnh báo KQHT</v>
      </c>
    </row>
    <row r="24" spans="1:352" s="8" customFormat="1" ht="18">
      <c r="A24" s="5">
        <v>23</v>
      </c>
      <c r="B24" s="9" t="s">
        <v>11</v>
      </c>
      <c r="C24" s="10" t="s">
        <v>480</v>
      </c>
      <c r="D24" s="11" t="s">
        <v>479</v>
      </c>
      <c r="E24" s="12" t="s">
        <v>320</v>
      </c>
      <c r="F24" s="6" t="s">
        <v>559</v>
      </c>
      <c r="G24" s="47" t="s">
        <v>556</v>
      </c>
      <c r="H24" s="6" t="s">
        <v>410</v>
      </c>
      <c r="I24" s="48" t="s">
        <v>557</v>
      </c>
      <c r="J24" s="48" t="s">
        <v>558</v>
      </c>
      <c r="K24" s="98">
        <v>0</v>
      </c>
      <c r="L24" s="67" t="str">
        <f t="shared" si="133"/>
        <v>0.0</v>
      </c>
      <c r="M24" s="51" t="str">
        <f t="shared" si="134"/>
        <v>F</v>
      </c>
      <c r="N24" s="52">
        <f t="shared" si="135"/>
        <v>0</v>
      </c>
      <c r="O24" s="53" t="str">
        <f t="shared" si="136"/>
        <v>0.0</v>
      </c>
      <c r="P24" s="63"/>
      <c r="Q24" s="49">
        <v>7</v>
      </c>
      <c r="R24" s="67" t="str">
        <f t="shared" si="137"/>
        <v>7.0</v>
      </c>
      <c r="S24" s="51" t="str">
        <f t="shared" si="138"/>
        <v>B</v>
      </c>
      <c r="T24" s="52">
        <f t="shared" si="139"/>
        <v>3</v>
      </c>
      <c r="U24" s="53" t="str">
        <f t="shared" si="140"/>
        <v>3.0</v>
      </c>
      <c r="V24" s="63">
        <v>3</v>
      </c>
      <c r="W24" s="146">
        <v>0</v>
      </c>
      <c r="X24" s="70"/>
      <c r="Y24" s="121"/>
      <c r="Z24" s="66">
        <f t="shared" si="4"/>
        <v>0</v>
      </c>
      <c r="AA24" s="67">
        <f t="shared" si="5"/>
        <v>0</v>
      </c>
      <c r="AB24" s="67" t="str">
        <f t="shared" si="141"/>
        <v>0.0</v>
      </c>
      <c r="AC24" s="51" t="str">
        <f t="shared" si="6"/>
        <v>F</v>
      </c>
      <c r="AD24" s="60">
        <f t="shared" si="142"/>
        <v>0</v>
      </c>
      <c r="AE24" s="53" t="str">
        <f t="shared" si="143"/>
        <v>0.0</v>
      </c>
      <c r="AF24" s="63">
        <v>4</v>
      </c>
      <c r="AG24" s="199"/>
      <c r="AH24" s="105">
        <v>7.3</v>
      </c>
      <c r="AI24" s="103">
        <v>7</v>
      </c>
      <c r="AJ24" s="104"/>
      <c r="AK24" s="66">
        <f t="shared" si="8"/>
        <v>7.1</v>
      </c>
      <c r="AL24" s="67">
        <f t="shared" si="9"/>
        <v>7.1</v>
      </c>
      <c r="AM24" s="67" t="str">
        <f t="shared" si="144"/>
        <v>7.1</v>
      </c>
      <c r="AN24" s="51" t="str">
        <f t="shared" si="145"/>
        <v>B</v>
      </c>
      <c r="AO24" s="60">
        <f t="shared" si="146"/>
        <v>3</v>
      </c>
      <c r="AP24" s="53" t="str">
        <f t="shared" si="147"/>
        <v>3.0</v>
      </c>
      <c r="AQ24" s="63">
        <v>2</v>
      </c>
      <c r="AR24" s="199">
        <v>2</v>
      </c>
      <c r="AS24" s="105">
        <v>5.6</v>
      </c>
      <c r="AT24" s="103">
        <v>3</v>
      </c>
      <c r="AU24" s="104"/>
      <c r="AV24" s="66">
        <f t="shared" si="148"/>
        <v>4</v>
      </c>
      <c r="AW24" s="67">
        <f t="shared" si="149"/>
        <v>4</v>
      </c>
      <c r="AX24" s="67" t="str">
        <f t="shared" si="150"/>
        <v>4.0</v>
      </c>
      <c r="AY24" s="51" t="str">
        <f t="shared" si="151"/>
        <v>D</v>
      </c>
      <c r="AZ24" s="60">
        <f t="shared" si="152"/>
        <v>1</v>
      </c>
      <c r="BA24" s="53" t="str">
        <f t="shared" si="153"/>
        <v>1.0</v>
      </c>
      <c r="BB24" s="63">
        <v>3</v>
      </c>
      <c r="BC24" s="199">
        <v>3</v>
      </c>
      <c r="BD24" s="211">
        <v>6.2</v>
      </c>
      <c r="BE24" s="137">
        <v>9</v>
      </c>
      <c r="BF24" s="138"/>
      <c r="BG24" s="66">
        <f t="shared" si="154"/>
        <v>7.9</v>
      </c>
      <c r="BH24" s="67">
        <f t="shared" si="155"/>
        <v>7.9</v>
      </c>
      <c r="BI24" s="67" t="str">
        <f t="shared" si="156"/>
        <v>7.9</v>
      </c>
      <c r="BJ24" s="51" t="str">
        <f t="shared" si="157"/>
        <v>B</v>
      </c>
      <c r="BK24" s="60">
        <f t="shared" si="158"/>
        <v>3</v>
      </c>
      <c r="BL24" s="53" t="str">
        <f t="shared" si="159"/>
        <v>3.0</v>
      </c>
      <c r="BM24" s="63">
        <v>3</v>
      </c>
      <c r="BN24" s="199">
        <v>3</v>
      </c>
      <c r="BO24" s="105">
        <v>5.9</v>
      </c>
      <c r="BP24" s="103">
        <v>6</v>
      </c>
      <c r="BQ24" s="104"/>
      <c r="BR24" s="66">
        <f t="shared" si="12"/>
        <v>6</v>
      </c>
      <c r="BS24" s="67">
        <f t="shared" si="13"/>
        <v>6</v>
      </c>
      <c r="BT24" s="67" t="str">
        <f t="shared" si="160"/>
        <v>6.0</v>
      </c>
      <c r="BU24" s="51" t="str">
        <f t="shared" si="14"/>
        <v>C</v>
      </c>
      <c r="BV24" s="68">
        <f t="shared" si="15"/>
        <v>2</v>
      </c>
      <c r="BW24" s="53" t="str">
        <f t="shared" si="161"/>
        <v>2.0</v>
      </c>
      <c r="BX24" s="63">
        <v>2</v>
      </c>
      <c r="BY24" s="199">
        <v>2</v>
      </c>
      <c r="BZ24" s="105">
        <v>6</v>
      </c>
      <c r="CA24" s="103">
        <v>0</v>
      </c>
      <c r="CB24" s="104">
        <v>6</v>
      </c>
      <c r="CC24" s="105"/>
      <c r="CD24" s="67">
        <f t="shared" si="162"/>
        <v>6</v>
      </c>
      <c r="CE24" s="67" t="str">
        <f t="shared" si="163"/>
        <v>6.0</v>
      </c>
      <c r="CF24" s="51" t="str">
        <f t="shared" si="164"/>
        <v>C</v>
      </c>
      <c r="CG24" s="60">
        <f t="shared" si="165"/>
        <v>2</v>
      </c>
      <c r="CH24" s="53" t="str">
        <f t="shared" si="166"/>
        <v>2.0</v>
      </c>
      <c r="CI24" s="63">
        <v>3</v>
      </c>
      <c r="CJ24" s="199">
        <v>3</v>
      </c>
      <c r="CK24" s="200">
        <f t="shared" si="167"/>
        <v>17</v>
      </c>
      <c r="CL24" s="72">
        <f t="shared" si="16"/>
        <v>4.7</v>
      </c>
      <c r="CM24" s="93" t="str">
        <f t="shared" si="168"/>
        <v>4.70</v>
      </c>
      <c r="CN24" s="72">
        <f t="shared" si="17"/>
        <v>1.6470588235294117</v>
      </c>
      <c r="CO24" s="93" t="str">
        <f t="shared" si="169"/>
        <v>1.65</v>
      </c>
      <c r="CP24" s="258" t="str">
        <f t="shared" si="170"/>
        <v>Lên lớp</v>
      </c>
      <c r="CQ24" s="258">
        <f t="shared" si="18"/>
        <v>13</v>
      </c>
      <c r="CR24" s="72">
        <f t="shared" si="19"/>
        <v>6.1461538461538465</v>
      </c>
      <c r="CS24" s="258" t="str">
        <f t="shared" si="171"/>
        <v>6.15</v>
      </c>
      <c r="CT24" s="72">
        <f t="shared" si="20"/>
        <v>2.1538461538461537</v>
      </c>
      <c r="CU24" s="258" t="str">
        <f t="shared" si="172"/>
        <v>2.15</v>
      </c>
      <c r="CV24" s="258" t="str">
        <f t="shared" si="173"/>
        <v>Lên lớp</v>
      </c>
      <c r="CW24" s="105">
        <v>5</v>
      </c>
      <c r="CX24" s="126">
        <v>5</v>
      </c>
      <c r="CY24" s="126"/>
      <c r="CZ24" s="66">
        <f t="shared" si="22"/>
        <v>5</v>
      </c>
      <c r="DA24" s="67">
        <f t="shared" si="23"/>
        <v>5</v>
      </c>
      <c r="DB24" s="60" t="str">
        <f t="shared" si="24"/>
        <v>5.0</v>
      </c>
      <c r="DC24" s="51" t="str">
        <f t="shared" si="25"/>
        <v>D+</v>
      </c>
      <c r="DD24" s="60">
        <f t="shared" si="26"/>
        <v>1.5</v>
      </c>
      <c r="DE24" s="60" t="str">
        <f t="shared" si="27"/>
        <v>1.5</v>
      </c>
      <c r="DF24" s="63"/>
      <c r="DG24" s="201"/>
      <c r="DH24" s="147">
        <v>6.4</v>
      </c>
      <c r="DI24" s="144">
        <v>2</v>
      </c>
      <c r="DJ24" s="144">
        <v>5</v>
      </c>
      <c r="DK24" s="66">
        <f t="shared" si="28"/>
        <v>3.8</v>
      </c>
      <c r="DL24" s="67">
        <f t="shared" si="29"/>
        <v>5.6</v>
      </c>
      <c r="DM24" s="60" t="str">
        <f t="shared" si="30"/>
        <v>5.6</v>
      </c>
      <c r="DN24" s="51" t="str">
        <f t="shared" si="31"/>
        <v>C</v>
      </c>
      <c r="DO24" s="60">
        <f t="shared" si="32"/>
        <v>2</v>
      </c>
      <c r="DP24" s="60" t="str">
        <f t="shared" si="33"/>
        <v>2.0</v>
      </c>
      <c r="DQ24" s="63"/>
      <c r="DR24" s="201"/>
      <c r="DS24" s="67">
        <f t="shared" si="34"/>
        <v>5.3</v>
      </c>
      <c r="DT24" s="60" t="str">
        <f t="shared" si="35"/>
        <v>5.3</v>
      </c>
      <c r="DU24" s="51" t="str">
        <f t="shared" si="36"/>
        <v>D+</v>
      </c>
      <c r="DV24" s="60">
        <f t="shared" si="37"/>
        <v>1.5</v>
      </c>
      <c r="DW24" s="60" t="str">
        <f t="shared" si="38"/>
        <v>1.5</v>
      </c>
      <c r="DX24" s="63">
        <v>3</v>
      </c>
      <c r="DY24" s="201">
        <v>3</v>
      </c>
      <c r="DZ24" s="211">
        <v>6</v>
      </c>
      <c r="EA24" s="137">
        <v>5</v>
      </c>
      <c r="EB24" s="138"/>
      <c r="EC24" s="66">
        <f t="shared" si="39"/>
        <v>5.4</v>
      </c>
      <c r="ED24" s="67">
        <f t="shared" si="40"/>
        <v>5.4</v>
      </c>
      <c r="EE24" s="67" t="str">
        <f t="shared" si="41"/>
        <v>5.4</v>
      </c>
      <c r="EF24" s="51" t="str">
        <f t="shared" si="42"/>
        <v>D+</v>
      </c>
      <c r="EG24" s="68">
        <f t="shared" si="43"/>
        <v>1.5</v>
      </c>
      <c r="EH24" s="53" t="str">
        <f t="shared" si="44"/>
        <v>1.5</v>
      </c>
      <c r="EI24" s="63">
        <v>3</v>
      </c>
      <c r="EJ24" s="199">
        <v>3</v>
      </c>
      <c r="EK24" s="105">
        <v>5</v>
      </c>
      <c r="EL24" s="103">
        <v>5</v>
      </c>
      <c r="EM24" s="104"/>
      <c r="EN24" s="66">
        <f t="shared" si="174"/>
        <v>5</v>
      </c>
      <c r="EO24" s="67">
        <f t="shared" si="175"/>
        <v>5</v>
      </c>
      <c r="EP24" s="67" t="str">
        <f t="shared" si="176"/>
        <v>5.0</v>
      </c>
      <c r="EQ24" s="51" t="str">
        <f t="shared" si="177"/>
        <v>D+</v>
      </c>
      <c r="ER24" s="60">
        <f t="shared" si="178"/>
        <v>1.5</v>
      </c>
      <c r="ES24" s="53" t="str">
        <f t="shared" si="179"/>
        <v>1.5</v>
      </c>
      <c r="ET24" s="63">
        <v>3</v>
      </c>
      <c r="EU24" s="199">
        <v>3</v>
      </c>
      <c r="EV24" s="202">
        <v>5.3</v>
      </c>
      <c r="EW24" s="57">
        <v>5</v>
      </c>
      <c r="EX24" s="58"/>
      <c r="EY24" s="66">
        <f t="shared" si="45"/>
        <v>5.0999999999999996</v>
      </c>
      <c r="EZ24" s="67">
        <f t="shared" si="46"/>
        <v>5.0999999999999996</v>
      </c>
      <c r="FA24" s="67" t="str">
        <f t="shared" si="47"/>
        <v>5.1</v>
      </c>
      <c r="FB24" s="51" t="str">
        <f t="shared" si="48"/>
        <v>D+</v>
      </c>
      <c r="FC24" s="60">
        <f t="shared" si="49"/>
        <v>1.5</v>
      </c>
      <c r="FD24" s="53" t="str">
        <f t="shared" si="50"/>
        <v>1.5</v>
      </c>
      <c r="FE24" s="63">
        <v>2</v>
      </c>
      <c r="FF24" s="199">
        <v>2</v>
      </c>
      <c r="FG24" s="105">
        <v>7</v>
      </c>
      <c r="FH24" s="103">
        <v>8</v>
      </c>
      <c r="FI24" s="104"/>
      <c r="FJ24" s="66">
        <f t="shared" si="51"/>
        <v>7.6</v>
      </c>
      <c r="FK24" s="67">
        <f t="shared" si="52"/>
        <v>7.6</v>
      </c>
      <c r="FL24" s="67" t="str">
        <f t="shared" si="53"/>
        <v>7.6</v>
      </c>
      <c r="FM24" s="51" t="str">
        <f t="shared" si="54"/>
        <v>B</v>
      </c>
      <c r="FN24" s="60">
        <f t="shared" si="55"/>
        <v>3</v>
      </c>
      <c r="FO24" s="53" t="str">
        <f t="shared" si="56"/>
        <v>3.0</v>
      </c>
      <c r="FP24" s="63">
        <v>2</v>
      </c>
      <c r="FQ24" s="199">
        <v>2</v>
      </c>
      <c r="FR24" s="146"/>
      <c r="FS24" s="70"/>
      <c r="FT24" s="121"/>
      <c r="FU24" s="146"/>
      <c r="FV24" s="67">
        <f t="shared" si="57"/>
        <v>0</v>
      </c>
      <c r="FW24" s="67" t="str">
        <f t="shared" si="58"/>
        <v>0.0</v>
      </c>
      <c r="FX24" s="51" t="str">
        <f t="shared" si="59"/>
        <v>F</v>
      </c>
      <c r="FY24" s="60">
        <f t="shared" si="60"/>
        <v>0</v>
      </c>
      <c r="FZ24" s="53" t="str">
        <f t="shared" si="61"/>
        <v>0.0</v>
      </c>
      <c r="GA24" s="63">
        <v>2</v>
      </c>
      <c r="GB24" s="199"/>
      <c r="GC24" s="146">
        <v>0</v>
      </c>
      <c r="GD24" s="70"/>
      <c r="GE24" s="121"/>
      <c r="GF24" s="146"/>
      <c r="GG24" s="67">
        <f t="shared" si="180"/>
        <v>0</v>
      </c>
      <c r="GH24" s="67" t="str">
        <f t="shared" si="181"/>
        <v>0.0</v>
      </c>
      <c r="GI24" s="51" t="str">
        <f t="shared" si="182"/>
        <v>F</v>
      </c>
      <c r="GJ24" s="60">
        <f t="shared" si="183"/>
        <v>0</v>
      </c>
      <c r="GK24" s="53" t="str">
        <f t="shared" si="184"/>
        <v>0.0</v>
      </c>
      <c r="GL24" s="63">
        <v>3</v>
      </c>
      <c r="GM24" s="199"/>
      <c r="GN24" s="203">
        <f t="shared" si="185"/>
        <v>18</v>
      </c>
      <c r="GO24" s="153">
        <f t="shared" si="186"/>
        <v>4.0277777777777777</v>
      </c>
      <c r="GP24" s="155">
        <f t="shared" si="187"/>
        <v>1.25</v>
      </c>
      <c r="GQ24" s="154" t="str">
        <f t="shared" si="62"/>
        <v>1.25</v>
      </c>
      <c r="GR24" s="5" t="str">
        <f t="shared" si="63"/>
        <v>Lên lớp</v>
      </c>
      <c r="GS24" s="5"/>
      <c r="GT24" s="204">
        <f t="shared" si="188"/>
        <v>13</v>
      </c>
      <c r="GU24" s="205">
        <f t="shared" si="64"/>
        <v>5.5769230769230766</v>
      </c>
      <c r="GV24" s="206">
        <f t="shared" si="189"/>
        <v>1.7307692307692308</v>
      </c>
      <c r="GW24" s="207">
        <f t="shared" si="190"/>
        <v>35</v>
      </c>
      <c r="GX24" s="203">
        <f t="shared" si="191"/>
        <v>26</v>
      </c>
      <c r="GY24" s="154">
        <f t="shared" si="192"/>
        <v>5.861538461538462</v>
      </c>
      <c r="GZ24" s="155">
        <f t="shared" si="193"/>
        <v>1.9423076923076923</v>
      </c>
      <c r="HA24" s="154" t="str">
        <f t="shared" si="65"/>
        <v>1.94</v>
      </c>
      <c r="HB24" s="5" t="str">
        <f t="shared" si="66"/>
        <v>Lên lớp</v>
      </c>
      <c r="HC24" s="208">
        <v>6</v>
      </c>
      <c r="HD24" s="168">
        <v>1</v>
      </c>
      <c r="HE24" s="169">
        <v>3</v>
      </c>
      <c r="HF24" s="208"/>
      <c r="HG24" s="67">
        <f t="shared" si="194"/>
        <v>4.2</v>
      </c>
      <c r="HH24" s="67" t="str">
        <f t="shared" si="195"/>
        <v>4.2</v>
      </c>
      <c r="HI24" s="51" t="str">
        <f t="shared" si="196"/>
        <v>D</v>
      </c>
      <c r="HJ24" s="60">
        <f t="shared" si="197"/>
        <v>1</v>
      </c>
      <c r="HK24" s="53" t="str">
        <f t="shared" si="198"/>
        <v>1.0</v>
      </c>
      <c r="HL24" s="63">
        <v>3</v>
      </c>
      <c r="HM24" s="199">
        <v>3</v>
      </c>
      <c r="HN24" s="166">
        <v>5</v>
      </c>
      <c r="HO24" s="122"/>
      <c r="HP24" s="123">
        <v>5</v>
      </c>
      <c r="HQ24" s="166">
        <f t="shared" si="67"/>
        <v>2</v>
      </c>
      <c r="HR24" s="110">
        <f t="shared" si="68"/>
        <v>5</v>
      </c>
      <c r="HS24" s="67" t="str">
        <f t="shared" si="69"/>
        <v>5.0</v>
      </c>
      <c r="HT24" s="111" t="str">
        <f t="shared" si="70"/>
        <v>D+</v>
      </c>
      <c r="HU24" s="112">
        <f t="shared" si="71"/>
        <v>1.5</v>
      </c>
      <c r="HV24" s="113" t="str">
        <f t="shared" si="72"/>
        <v>1.5</v>
      </c>
      <c r="HW24" s="63">
        <v>1</v>
      </c>
      <c r="HX24" s="199">
        <v>1</v>
      </c>
      <c r="HY24" s="66">
        <f t="shared" si="240"/>
        <v>0.6</v>
      </c>
      <c r="HZ24" s="163">
        <f t="shared" si="240"/>
        <v>4.4000000000000004</v>
      </c>
      <c r="IA24" s="53" t="str">
        <f t="shared" si="74"/>
        <v>4.4</v>
      </c>
      <c r="IB24" s="51" t="str">
        <f t="shared" si="75"/>
        <v>D</v>
      </c>
      <c r="IC24" s="60">
        <f t="shared" si="76"/>
        <v>1</v>
      </c>
      <c r="ID24" s="53" t="str">
        <f t="shared" si="77"/>
        <v>1.0</v>
      </c>
      <c r="IE24" s="212">
        <v>4</v>
      </c>
      <c r="IF24" s="213">
        <v>4</v>
      </c>
      <c r="IG24" s="202">
        <v>6.7</v>
      </c>
      <c r="IH24" s="57">
        <v>4</v>
      </c>
      <c r="II24" s="58"/>
      <c r="IJ24" s="66">
        <f t="shared" si="199"/>
        <v>5.0999999999999996</v>
      </c>
      <c r="IK24" s="67">
        <f t="shared" si="200"/>
        <v>5.0999999999999996</v>
      </c>
      <c r="IL24" s="67" t="str">
        <f t="shared" si="201"/>
        <v>5.1</v>
      </c>
      <c r="IM24" s="51" t="str">
        <f t="shared" si="202"/>
        <v>D+</v>
      </c>
      <c r="IN24" s="60">
        <f t="shared" si="203"/>
        <v>1.5</v>
      </c>
      <c r="IO24" s="53" t="str">
        <f t="shared" si="204"/>
        <v>1.5</v>
      </c>
      <c r="IP24" s="63">
        <v>2</v>
      </c>
      <c r="IQ24" s="199">
        <v>2</v>
      </c>
      <c r="IR24" s="146">
        <v>0</v>
      </c>
      <c r="IS24" s="70"/>
      <c r="IT24" s="121"/>
      <c r="IU24" s="146">
        <f t="shared" si="78"/>
        <v>0</v>
      </c>
      <c r="IV24" s="67">
        <f t="shared" si="79"/>
        <v>0</v>
      </c>
      <c r="IW24" s="67" t="str">
        <f t="shared" si="80"/>
        <v>0.0</v>
      </c>
      <c r="IX24" s="51" t="str">
        <f t="shared" si="81"/>
        <v>F</v>
      </c>
      <c r="IY24" s="60">
        <f t="shared" si="82"/>
        <v>0</v>
      </c>
      <c r="IZ24" s="53" t="str">
        <f t="shared" si="83"/>
        <v>0.0</v>
      </c>
      <c r="JA24" s="63">
        <v>3</v>
      </c>
      <c r="JB24" s="199">
        <v>3</v>
      </c>
      <c r="JC24" s="65">
        <v>5.6</v>
      </c>
      <c r="JD24" s="57">
        <v>6</v>
      </c>
      <c r="JE24" s="58"/>
      <c r="JF24" s="66">
        <f t="shared" si="84"/>
        <v>5.8</v>
      </c>
      <c r="JG24" s="67">
        <f t="shared" si="85"/>
        <v>5.8</v>
      </c>
      <c r="JH24" s="50" t="str">
        <f t="shared" si="86"/>
        <v>5.8</v>
      </c>
      <c r="JI24" s="51" t="str">
        <f t="shared" si="87"/>
        <v>C</v>
      </c>
      <c r="JJ24" s="60">
        <f t="shared" si="88"/>
        <v>2</v>
      </c>
      <c r="JK24" s="53" t="str">
        <f t="shared" si="89"/>
        <v>2.0</v>
      </c>
      <c r="JL24" s="61">
        <v>2</v>
      </c>
      <c r="JM24" s="62">
        <v>2</v>
      </c>
      <c r="JN24" s="65">
        <v>5</v>
      </c>
      <c r="JO24" s="57">
        <v>3</v>
      </c>
      <c r="JP24" s="58">
        <v>4</v>
      </c>
      <c r="JQ24" s="66">
        <f t="shared" si="90"/>
        <v>3.8</v>
      </c>
      <c r="JR24" s="67">
        <f t="shared" si="91"/>
        <v>4.4000000000000004</v>
      </c>
      <c r="JS24" s="50" t="str">
        <f t="shared" si="92"/>
        <v>4.4</v>
      </c>
      <c r="JT24" s="51" t="str">
        <f t="shared" si="93"/>
        <v>D</v>
      </c>
      <c r="JU24" s="60">
        <f t="shared" si="94"/>
        <v>1</v>
      </c>
      <c r="JV24" s="53" t="str">
        <f t="shared" si="95"/>
        <v>1.0</v>
      </c>
      <c r="JW24" s="61">
        <v>1</v>
      </c>
      <c r="JX24" s="62">
        <v>1</v>
      </c>
      <c r="JY24" s="257">
        <v>6.3</v>
      </c>
      <c r="JZ24" s="258">
        <v>4</v>
      </c>
      <c r="KA24" s="58"/>
      <c r="KB24" s="66">
        <f t="shared" si="96"/>
        <v>4.9000000000000004</v>
      </c>
      <c r="KC24" s="67">
        <f t="shared" si="97"/>
        <v>4.9000000000000004</v>
      </c>
      <c r="KD24" s="50" t="str">
        <f t="shared" si="98"/>
        <v>4.9</v>
      </c>
      <c r="KE24" s="51" t="str">
        <f t="shared" si="99"/>
        <v>D</v>
      </c>
      <c r="KF24" s="60">
        <f t="shared" si="100"/>
        <v>1</v>
      </c>
      <c r="KG24" s="53" t="str">
        <f t="shared" si="101"/>
        <v>1.0</v>
      </c>
      <c r="KH24" s="61">
        <v>2</v>
      </c>
      <c r="KI24" s="62">
        <v>2</v>
      </c>
      <c r="KJ24" s="202"/>
      <c r="KK24" s="133"/>
      <c r="KL24" s="58"/>
      <c r="KM24" s="66">
        <f t="shared" si="205"/>
        <v>0</v>
      </c>
      <c r="KN24" s="67">
        <f t="shared" si="206"/>
        <v>0</v>
      </c>
      <c r="KO24" s="67" t="str">
        <f t="shared" si="207"/>
        <v>0.0</v>
      </c>
      <c r="KP24" s="51" t="str">
        <f t="shared" si="208"/>
        <v>F</v>
      </c>
      <c r="KQ24" s="60">
        <f t="shared" si="209"/>
        <v>0</v>
      </c>
      <c r="KR24" s="53" t="str">
        <f t="shared" si="210"/>
        <v>0.0</v>
      </c>
      <c r="KS24" s="63">
        <v>1</v>
      </c>
      <c r="KT24" s="199">
        <v>1</v>
      </c>
      <c r="KU24" s="202"/>
      <c r="KV24" s="133"/>
      <c r="KW24" s="58"/>
      <c r="KX24" s="66">
        <f t="shared" si="211"/>
        <v>0</v>
      </c>
      <c r="KY24" s="67">
        <f t="shared" si="212"/>
        <v>0</v>
      </c>
      <c r="KZ24" s="67" t="str">
        <f t="shared" si="213"/>
        <v>0.0</v>
      </c>
      <c r="LA24" s="51" t="str">
        <f t="shared" si="214"/>
        <v>F</v>
      </c>
      <c r="LB24" s="60">
        <f t="shared" si="215"/>
        <v>0</v>
      </c>
      <c r="LC24" s="53" t="str">
        <f t="shared" si="216"/>
        <v>0.0</v>
      </c>
      <c r="LD24" s="63">
        <v>1</v>
      </c>
      <c r="LE24" s="199">
        <v>1</v>
      </c>
      <c r="LF24" s="202"/>
      <c r="LG24" s="133"/>
      <c r="LH24" s="58"/>
      <c r="LI24" s="66">
        <f t="shared" si="217"/>
        <v>0</v>
      </c>
      <c r="LJ24" s="67">
        <f t="shared" si="218"/>
        <v>0</v>
      </c>
      <c r="LK24" s="67" t="str">
        <f t="shared" si="219"/>
        <v>0.0</v>
      </c>
      <c r="LL24" s="51" t="str">
        <f t="shared" si="220"/>
        <v>F</v>
      </c>
      <c r="LM24" s="60">
        <f t="shared" si="221"/>
        <v>0</v>
      </c>
      <c r="LN24" s="53" t="str">
        <f t="shared" si="222"/>
        <v>0.0</v>
      </c>
      <c r="LO24" s="63">
        <v>2</v>
      </c>
      <c r="LP24" s="199">
        <v>2</v>
      </c>
      <c r="LQ24" s="202"/>
      <c r="LR24" s="133"/>
      <c r="LS24" s="58"/>
      <c r="LT24" s="66">
        <f t="shared" si="223"/>
        <v>0</v>
      </c>
      <c r="LU24" s="67">
        <f t="shared" si="224"/>
        <v>0</v>
      </c>
      <c r="LV24" s="67" t="str">
        <f t="shared" si="225"/>
        <v>0.0</v>
      </c>
      <c r="LW24" s="51" t="str">
        <f t="shared" si="226"/>
        <v>F</v>
      </c>
      <c r="LX24" s="60">
        <f t="shared" si="227"/>
        <v>0</v>
      </c>
      <c r="LY24" s="53" t="str">
        <f t="shared" si="228"/>
        <v>0.0</v>
      </c>
      <c r="LZ24" s="63">
        <v>1</v>
      </c>
      <c r="MA24" s="199">
        <v>1</v>
      </c>
      <c r="MB24" s="66">
        <f t="shared" si="229"/>
        <v>0</v>
      </c>
      <c r="MC24" s="163">
        <f t="shared" si="230"/>
        <v>0</v>
      </c>
      <c r="MD24" s="53" t="str">
        <f t="shared" si="231"/>
        <v>0.0</v>
      </c>
      <c r="ME24" s="51" t="str">
        <f t="shared" si="232"/>
        <v>F</v>
      </c>
      <c r="MF24" s="60">
        <f t="shared" si="233"/>
        <v>0</v>
      </c>
      <c r="MG24" s="53" t="str">
        <f t="shared" si="234"/>
        <v>0.0</v>
      </c>
      <c r="MH24" s="212">
        <v>5</v>
      </c>
      <c r="MI24" s="213">
        <v>5</v>
      </c>
      <c r="MJ24" s="203">
        <f t="shared" si="235"/>
        <v>19</v>
      </c>
      <c r="MK24" s="153">
        <f t="shared" si="236"/>
        <v>2.8210526315789473</v>
      </c>
      <c r="ML24" s="155">
        <f t="shared" si="237"/>
        <v>0.76315789473684215</v>
      </c>
      <c r="MM24" s="154" t="str">
        <f t="shared" si="238"/>
        <v>0.76</v>
      </c>
      <c r="MN24" s="5" t="str">
        <f t="shared" si="239"/>
        <v>Cảnh báo KQHT</v>
      </c>
    </row>
    <row r="25" spans="1:352" s="8" customFormat="1" ht="18">
      <c r="A25" s="5">
        <v>24</v>
      </c>
      <c r="B25" s="9" t="s">
        <v>11</v>
      </c>
      <c r="C25" s="10" t="s">
        <v>709</v>
      </c>
      <c r="D25" s="11" t="s">
        <v>431</v>
      </c>
      <c r="E25" s="12" t="s">
        <v>299</v>
      </c>
      <c r="F25" s="152" t="s">
        <v>710</v>
      </c>
      <c r="G25" s="6" t="s">
        <v>711</v>
      </c>
      <c r="H25" s="6" t="s">
        <v>410</v>
      </c>
      <c r="I25" s="48" t="s">
        <v>712</v>
      </c>
      <c r="J25" s="48" t="s">
        <v>595</v>
      </c>
      <c r="K25" s="49"/>
      <c r="L25" s="67" t="str">
        <f>TEXT(K25,"0.0")</f>
        <v>0.0</v>
      </c>
      <c r="M25" s="51" t="str">
        <f>IF(K25&gt;=8.5,"A",IF(K25&gt;=8,"B+",IF(K25&gt;=7,"B",IF(K25&gt;=6.5,"C+",IF(K25&gt;=5.5,"C",IF(K25&gt;=5,"D+",IF(K25&gt;=4,"D","F")))))))</f>
        <v>F</v>
      </c>
      <c r="N25" s="52">
        <f>IF(M25="A",4,IF(M25="B+",3.5,IF(M25="B",3,IF(M25="C+",2.5,IF(M25="C",2,IF(M25="D+",1.5,IF(M25="D",1,0)))))))</f>
        <v>0</v>
      </c>
      <c r="O25" s="53" t="str">
        <f>TEXT(N25,"0.0")</f>
        <v>0.0</v>
      </c>
      <c r="P25" s="63"/>
      <c r="Q25" s="49">
        <v>7</v>
      </c>
      <c r="R25" s="67" t="str">
        <f>TEXT(Q25,"0.0")</f>
        <v>7.0</v>
      </c>
      <c r="S25" s="51" t="str">
        <f>IF(Q25&gt;=8.5,"A",IF(Q25&gt;=8,"B+",IF(Q25&gt;=7,"B",IF(Q25&gt;=6.5,"C+",IF(Q25&gt;=5.5,"C",IF(Q25&gt;=5,"D+",IF(Q25&gt;=4,"D","F")))))))</f>
        <v>B</v>
      </c>
      <c r="T25" s="52">
        <f>IF(S25="A",4,IF(S25="B+",3.5,IF(S25="B",3,IF(S25="C+",2.5,IF(S25="C",2,IF(S25="D+",1.5,IF(S25="D",1,0)))))))</f>
        <v>3</v>
      </c>
      <c r="U25" s="53" t="str">
        <f>TEXT(T25,"0.0")</f>
        <v>3.0</v>
      </c>
      <c r="V25" s="63">
        <v>3</v>
      </c>
      <c r="W25" s="105">
        <v>7.8</v>
      </c>
      <c r="X25" s="103">
        <v>7</v>
      </c>
      <c r="Y25" s="58"/>
      <c r="Z25" s="66">
        <f>ROUND((W25*0.4+X25*0.6),1)</f>
        <v>7.3</v>
      </c>
      <c r="AA25" s="67">
        <f>ROUND(MAX((W25*0.4+X25*0.6),(W25*0.4+Y25*0.6)),1)</f>
        <v>7.3</v>
      </c>
      <c r="AB25" s="67" t="str">
        <f>TEXT(AA25,"0.0")</f>
        <v>7.3</v>
      </c>
      <c r="AC25" s="51" t="str">
        <f>IF(AA25&gt;=8.5,"A",IF(AA25&gt;=8,"B+",IF(AA25&gt;=7,"B",IF(AA25&gt;=6.5,"C+",IF(AA25&gt;=5.5,"C",IF(AA25&gt;=5,"D+",IF(AA25&gt;=4,"D","F")))))))</f>
        <v>B</v>
      </c>
      <c r="AD25" s="60">
        <f>IF(AC25="A",4,IF(AC25="B+",3.5,IF(AC25="B",3,IF(AC25="C+",2.5,IF(AC25="C",2,IF(AC25="D+",1.5,IF(AC25="D",1,0)))))))</f>
        <v>3</v>
      </c>
      <c r="AE25" s="53" t="str">
        <f>TEXT(AD25,"0.0")</f>
        <v>3.0</v>
      </c>
      <c r="AF25" s="63">
        <v>4</v>
      </c>
      <c r="AG25" s="199">
        <v>4</v>
      </c>
      <c r="AH25" s="202">
        <v>8</v>
      </c>
      <c r="AI25" s="57">
        <v>8</v>
      </c>
      <c r="AJ25" s="58"/>
      <c r="AK25" s="66">
        <f>ROUND((AH25*0.4+AI25*0.6),1)</f>
        <v>8</v>
      </c>
      <c r="AL25" s="67">
        <f>ROUND(MAX((AH25*0.4+AI25*0.6),(AH25*0.4+AJ25*0.6)),1)</f>
        <v>8</v>
      </c>
      <c r="AM25" s="67" t="str">
        <f>TEXT(AL25,"0.0")</f>
        <v>8.0</v>
      </c>
      <c r="AN25" s="51" t="str">
        <f>IF(AL25&gt;=8.5,"A",IF(AL25&gt;=8,"B+",IF(AL25&gt;=7,"B",IF(AL25&gt;=6.5,"C+",IF(AL25&gt;=5.5,"C",IF(AL25&gt;=5,"D+",IF(AL25&gt;=4,"D","F")))))))</f>
        <v>B+</v>
      </c>
      <c r="AO25" s="60">
        <f>IF(AN25="A",4,IF(AN25="B+",3.5,IF(AN25="B",3,IF(AN25="C+",2.5,IF(AN25="C",2,IF(AN25="D+",1.5,IF(AN25="D",1,0)))))))</f>
        <v>3.5</v>
      </c>
      <c r="AP25" s="53" t="str">
        <f>TEXT(AO25,"0.0")</f>
        <v>3.5</v>
      </c>
      <c r="AQ25" s="63">
        <v>2</v>
      </c>
      <c r="AR25" s="199">
        <v>2</v>
      </c>
      <c r="AS25" s="146">
        <v>4.4000000000000004</v>
      </c>
      <c r="AT25" s="142"/>
      <c r="AU25" s="258"/>
      <c r="AV25" s="66">
        <f>ROUND((AS25*0.4+AT25*0.6),1)</f>
        <v>1.8</v>
      </c>
      <c r="AW25" s="67">
        <f>ROUND(MAX((AS25*0.4+AT25*0.6),(AS25*0.4+AU25*0.6)),1)</f>
        <v>1.8</v>
      </c>
      <c r="AX25" s="67" t="str">
        <f>TEXT(AW25,"0.0")</f>
        <v>1.8</v>
      </c>
      <c r="AY25" s="51" t="str">
        <f>IF(AW25&gt;=8.5,"A",IF(AW25&gt;=8,"B+",IF(AW25&gt;=7,"B",IF(AW25&gt;=6.5,"C+",IF(AW25&gt;=5.5,"C",IF(AW25&gt;=5,"D+",IF(AW25&gt;=4,"D","F")))))))</f>
        <v>F</v>
      </c>
      <c r="AZ25" s="60">
        <f>IF(AY25="A",4,IF(AY25="B+",3.5,IF(AY25="B",3,IF(AY25="C+",2.5,IF(AY25="C",2,IF(AY25="D+",1.5,IF(AY25="D",1,0)))))))</f>
        <v>0</v>
      </c>
      <c r="BA25" s="53" t="str">
        <f>TEXT(AZ25,"0.0")</f>
        <v>0.0</v>
      </c>
      <c r="BB25" s="63">
        <v>3</v>
      </c>
      <c r="BC25" s="199"/>
      <c r="BD25" s="105">
        <v>5.2</v>
      </c>
      <c r="BE25" s="103">
        <v>4</v>
      </c>
      <c r="BF25" s="58"/>
      <c r="BG25" s="66">
        <f t="shared" ref="BG25:BG28" si="244">ROUND((BD25*0.4+BE25*0.6),1)</f>
        <v>4.5</v>
      </c>
      <c r="BH25" s="67">
        <f t="shared" ref="BH25:BH28" si="245">ROUND(MAX((BD25*0.4+BE25*0.6),(BD25*0.4+BF25*0.6)),1)</f>
        <v>4.5</v>
      </c>
      <c r="BI25" s="67" t="str">
        <f>TEXT(BH25,"0.0")</f>
        <v>4.5</v>
      </c>
      <c r="BJ25" s="51" t="str">
        <f>IF(BH25&gt;=8.5,"A",IF(BH25&gt;=8,"B+",IF(BH25&gt;=7,"B",IF(BH25&gt;=6.5,"C+",IF(BH25&gt;=5.5,"C",IF(BH25&gt;=5,"D+",IF(BH25&gt;=4,"D","F")))))))</f>
        <v>D</v>
      </c>
      <c r="BK25" s="60">
        <f>IF(BJ25="A",4,IF(BJ25="B+",3.5,IF(BJ25="B",3,IF(BJ25="C+",2.5,IF(BJ25="C",2,IF(BJ25="D+",1.5,IF(BJ25="D",1,0)))))))</f>
        <v>1</v>
      </c>
      <c r="BL25" s="53" t="str">
        <f>TEXT(BK25,"0.0")</f>
        <v>1.0</v>
      </c>
      <c r="BM25" s="63">
        <v>3</v>
      </c>
      <c r="BN25" s="199">
        <v>3</v>
      </c>
      <c r="BO25" s="202">
        <v>5.7</v>
      </c>
      <c r="BP25" s="57">
        <v>6</v>
      </c>
      <c r="BQ25" s="58"/>
      <c r="BR25" s="66">
        <f>ROUND((BO25*0.4+BP25*0.6),1)</f>
        <v>5.9</v>
      </c>
      <c r="BS25" s="67">
        <f>ROUND(MAX((BO25*0.4+BP25*0.6),(BO25*0.4+BQ25*0.6)),1)</f>
        <v>5.9</v>
      </c>
      <c r="BT25" s="67" t="str">
        <f>TEXT(BS25,"0.0")</f>
        <v>5.9</v>
      </c>
      <c r="BU25" s="51" t="str">
        <f>IF(BS25&gt;=8.5,"A",IF(BS25&gt;=8,"B+",IF(BS25&gt;=7,"B",IF(BS25&gt;=6.5,"C+",IF(BS25&gt;=5.5,"C",IF(BS25&gt;=5,"D+",IF(BS25&gt;=4,"D","F")))))))</f>
        <v>C</v>
      </c>
      <c r="BV25" s="68">
        <f>IF(BU25="A",4,IF(BU25="B+",3.5,IF(BU25="B",3,IF(BU25="C+",2.5,IF(BU25="C",2,IF(BU25="D+",1.5,IF(BU25="D",1,0)))))))</f>
        <v>2</v>
      </c>
      <c r="BW25" s="53" t="str">
        <f>TEXT(BV25,"0.0")</f>
        <v>2.0</v>
      </c>
      <c r="BX25" s="63">
        <v>2</v>
      </c>
      <c r="BY25" s="199">
        <v>2</v>
      </c>
      <c r="BZ25" s="202">
        <v>6.3</v>
      </c>
      <c r="CA25" s="57">
        <v>5</v>
      </c>
      <c r="CB25" s="58"/>
      <c r="CC25" s="66">
        <f>ROUND((BZ25*0.4+CA25*0.6),1)</f>
        <v>5.5</v>
      </c>
      <c r="CD25" s="67">
        <f t="shared" ref="CD25:CD28" si="246">ROUND(MAX((BZ25*0.4+CA25*0.6),(BZ25*0.4+CB25*0.6)),1)</f>
        <v>5.5</v>
      </c>
      <c r="CE25" s="67" t="str">
        <f>TEXT(CD25,"0.0")</f>
        <v>5.5</v>
      </c>
      <c r="CF25" s="51" t="str">
        <f>IF(CD25&gt;=8.5,"A",IF(CD25&gt;=8,"B+",IF(CD25&gt;=7,"B",IF(CD25&gt;=6.5,"C+",IF(CD25&gt;=5.5,"C",IF(CD25&gt;=5,"D+",IF(CD25&gt;=4,"D","F")))))))</f>
        <v>C</v>
      </c>
      <c r="CG25" s="60">
        <f>IF(CF25="A",4,IF(CF25="B+",3.5,IF(CF25="B",3,IF(CF25="C+",2.5,IF(CF25="C",2,IF(CF25="D+",1.5,IF(CF25="D",1,0)))))))</f>
        <v>2</v>
      </c>
      <c r="CH25" s="53" t="str">
        <f>TEXT(CG25,"0.0")</f>
        <v>2.0</v>
      </c>
      <c r="CI25" s="63">
        <v>3</v>
      </c>
      <c r="CJ25" s="199">
        <v>3</v>
      </c>
      <c r="CK25" s="200">
        <f>AF25+AQ25+BB25+BM25+BX25+CI25</f>
        <v>17</v>
      </c>
      <c r="CL25" s="72">
        <f>(AA25*AF25+AL25*AQ25+AW25*BB25+BH25*BM25+BS25*BX25+CD25*CI25)/CK25</f>
        <v>5.4352941176470582</v>
      </c>
      <c r="CM25" s="93" t="str">
        <f>TEXT(CL25,"0.00")</f>
        <v>5.44</v>
      </c>
      <c r="CN25" s="72">
        <f>(AD25*AF25+AO25*AQ25+AZ25*BB25+BK25*BM25+BV25*BX25+CG25*CI25)/CK25</f>
        <v>1.8823529411764706</v>
      </c>
      <c r="CO25" s="93" t="str">
        <f>TEXT(CN25,"0.00")</f>
        <v>1.88</v>
      </c>
      <c r="CP25" s="258" t="str">
        <f t="shared" ref="CP25:CP28" si="247">IF(AND(CN25&lt;0.8),"Cảnh báo KQHT","Lên lớp")</f>
        <v>Lên lớp</v>
      </c>
      <c r="CQ25" s="258">
        <f>CJ25+BY25+BN25+BC25+AR25+AG25</f>
        <v>14</v>
      </c>
      <c r="CR25" s="72">
        <f>(AA25*AG25+AL25*AR25+AW25*BC25+BH25*BN25+BS25*BY25+CD25*CJ25)/CQ25</f>
        <v>6.2142857142857144</v>
      </c>
      <c r="CS25" s="258" t="str">
        <f>TEXT(CR25,"0.00")</f>
        <v>6.21</v>
      </c>
      <c r="CT25" s="72">
        <f>(AD25*AG25+AO25*AR25+AZ25*BC25+BK25*BN25+BV25*BY25+CG25*CJ25)/CQ25</f>
        <v>2.2857142857142856</v>
      </c>
      <c r="CU25" s="258" t="str">
        <f>TEXT(CT25,"0.00")</f>
        <v>2.29</v>
      </c>
      <c r="CV25" s="258" t="str">
        <f>IF(AND(CT25&lt;1.2),"Cảnh báo KQHT","Lên lớp")</f>
        <v>Lên lớp</v>
      </c>
      <c r="CW25" s="66">
        <v>6</v>
      </c>
      <c r="CX25" s="258">
        <v>4</v>
      </c>
      <c r="CY25" s="258"/>
      <c r="CZ25" s="66">
        <f>ROUND((CW25*0.4+CX25*0.6),1)</f>
        <v>4.8</v>
      </c>
      <c r="DA25" s="67">
        <f>ROUND(MAX((CW25*0.4+CX25*0.6),(CW25*0.4+CY25*0.6)),1)</f>
        <v>4.8</v>
      </c>
      <c r="DB25" s="60" t="str">
        <f>TEXT(DA25,"0.0")</f>
        <v>4.8</v>
      </c>
      <c r="DC25" s="51" t="str">
        <f>IF(DA25&gt;=8.5,"A",IF(DA25&gt;=8,"B+",IF(DA25&gt;=7,"B",IF(DA25&gt;=6.5,"C+",IF(DA25&gt;=5.5,"C",IF(DA25&gt;=5,"D+",IF(DA25&gt;=4,"D","F")))))))</f>
        <v>D</v>
      </c>
      <c r="DD25" s="60">
        <f>IF(DC25="A",4,IF(DC25="B+",3.5,IF(DC25="B",3,IF(DC25="C+",2.5,IF(DC25="C",2,IF(DC25="D+",1.5,IF(DC25="D",1,0)))))))</f>
        <v>1</v>
      </c>
      <c r="DE25" s="60" t="str">
        <f>TEXT(DD25,"0.0")</f>
        <v>1.0</v>
      </c>
      <c r="DF25" s="63"/>
      <c r="DG25" s="201"/>
      <c r="DH25" s="105">
        <v>7.4</v>
      </c>
      <c r="DI25" s="126">
        <v>6</v>
      </c>
      <c r="DJ25" s="126"/>
      <c r="DK25" s="66">
        <f>ROUND((DH25*0.4+DI25*0.6),1)</f>
        <v>6.6</v>
      </c>
      <c r="DL25" s="67">
        <f>ROUND(MAX((DH25*0.4+DI25*0.6),(DH25*0.4+DJ25*0.6)),1)</f>
        <v>6.6</v>
      </c>
      <c r="DM25" s="60" t="str">
        <f>TEXT(DL25,"0.0")</f>
        <v>6.6</v>
      </c>
      <c r="DN25" s="51" t="str">
        <f>IF(DL25&gt;=8.5,"A",IF(DL25&gt;=8,"B+",IF(DL25&gt;=7,"B",IF(DL25&gt;=6.5,"C+",IF(DL25&gt;=5.5,"C",IF(DL25&gt;=5,"D+",IF(DL25&gt;=4,"D","F")))))))</f>
        <v>C+</v>
      </c>
      <c r="DO25" s="60">
        <f>IF(DN25="A",4,IF(DN25="B+",3.5,IF(DN25="B",3,IF(DN25="C+",2.5,IF(DN25="C",2,IF(DN25="D+",1.5,IF(DN25="D",1,0)))))))</f>
        <v>2.5</v>
      </c>
      <c r="DP25" s="60" t="str">
        <f>TEXT(DO25,"0.0")</f>
        <v>2.5</v>
      </c>
      <c r="DQ25" s="63"/>
      <c r="DR25" s="201"/>
      <c r="DS25" s="67">
        <f>(DA25+DL25)/2</f>
        <v>5.6999999999999993</v>
      </c>
      <c r="DT25" s="60" t="str">
        <f>TEXT(DS25,"0.0")</f>
        <v>5.7</v>
      </c>
      <c r="DU25" s="51" t="str">
        <f>IF(DS25&gt;=8.5,"A",IF(DS25&gt;=8,"B+",IF(DS25&gt;=7,"B",IF(DS25&gt;=6.5,"C+",IF(DS25&gt;=5.5,"C",IF(DS25&gt;=5,"D+",IF(DS25&gt;=4,"D","F")))))))</f>
        <v>C</v>
      </c>
      <c r="DV25" s="60">
        <f>IF(DU25="A",4,IF(DU25="B+",3.5,IF(DU25="B",3,IF(DU25="C+",2.5,IF(DU25="C",2,IF(DU25="D+",1.5,IF(DU25="D",1,0)))))))</f>
        <v>2</v>
      </c>
      <c r="DW25" s="60" t="str">
        <f>TEXT(DV25,"0.0")</f>
        <v>2.0</v>
      </c>
      <c r="DX25" s="63">
        <v>3</v>
      </c>
      <c r="DY25" s="201">
        <v>3</v>
      </c>
      <c r="DZ25" s="66">
        <v>6</v>
      </c>
      <c r="EA25" s="258">
        <v>6</v>
      </c>
      <c r="EB25" s="258"/>
      <c r="EC25" s="66">
        <f>ROUND((DZ25*0.4+EA25*0.6),1)</f>
        <v>6</v>
      </c>
      <c r="ED25" s="67">
        <f>ROUND(MAX((DZ25*0.4+EA25*0.6),(DZ25*0.4+EB25*0.6)),1)</f>
        <v>6</v>
      </c>
      <c r="EE25" s="60" t="str">
        <f>TEXT(ED25,"0.0")</f>
        <v>6.0</v>
      </c>
      <c r="EF25" s="51" t="str">
        <f>IF(ED25&gt;=8.5,"A",IF(ED25&gt;=8,"B+",IF(ED25&gt;=7,"B",IF(ED25&gt;=6.5,"C+",IF(ED25&gt;=5.5,"C",IF(ED25&gt;=5,"D+",IF(ED25&gt;=4,"D","F")))))))</f>
        <v>C</v>
      </c>
      <c r="EG25" s="60">
        <f>IF(EF25="A",4,IF(EF25="B+",3.5,IF(EF25="B",3,IF(EF25="C+",2.5,IF(EF25="C",2,IF(EF25="D+",1.5,IF(EF25="D",1,0)))))))</f>
        <v>2</v>
      </c>
      <c r="EH25" s="60" t="str">
        <f>TEXT(EG25,"0.0")</f>
        <v>2.0</v>
      </c>
      <c r="EI25" s="63">
        <v>3</v>
      </c>
      <c r="EJ25" s="201">
        <v>3</v>
      </c>
      <c r="EK25" s="105">
        <v>5.7</v>
      </c>
      <c r="EL25" s="103">
        <v>6</v>
      </c>
      <c r="EM25" s="126"/>
      <c r="EN25" s="66">
        <f>ROUND((EK25*0.4+EL25*0.6),1)</f>
        <v>5.9</v>
      </c>
      <c r="EO25" s="67">
        <f>ROUND(MAX((EK25*0.4+EL25*0.6),(EK25*0.4+EM25*0.6)),1)</f>
        <v>5.9</v>
      </c>
      <c r="EP25" s="60" t="str">
        <f>TEXT(EO25,"0.0")</f>
        <v>5.9</v>
      </c>
      <c r="EQ25" s="51" t="str">
        <f>IF(EO25&gt;=8.5,"A",IF(EO25&gt;=8,"B+",IF(EO25&gt;=7,"B",IF(EO25&gt;=6.5,"C+",IF(EO25&gt;=5.5,"C",IF(EO25&gt;=5,"D+",IF(EO25&gt;=4,"D","F")))))))</f>
        <v>C</v>
      </c>
      <c r="ER25" s="60">
        <f>IF(EQ25="A",4,IF(EQ25="B+",3.5,IF(EQ25="B",3,IF(EQ25="C+",2.5,IF(EQ25="C",2,IF(EQ25="D+",1.5,IF(EQ25="D",1,0)))))))</f>
        <v>2</v>
      </c>
      <c r="ES25" s="60" t="str">
        <f>TEXT(ER25,"0.0")</f>
        <v>2.0</v>
      </c>
      <c r="ET25" s="63">
        <v>3</v>
      </c>
      <c r="EU25" s="199">
        <v>3</v>
      </c>
      <c r="EV25" s="146">
        <v>0.3</v>
      </c>
      <c r="EW25" s="70"/>
      <c r="EX25" s="121"/>
      <c r="EY25" s="66">
        <f t="shared" si="45"/>
        <v>0.1</v>
      </c>
      <c r="EZ25" s="67">
        <f t="shared" si="46"/>
        <v>0.1</v>
      </c>
      <c r="FA25" s="67" t="str">
        <f t="shared" si="47"/>
        <v>0.1</v>
      </c>
      <c r="FB25" s="51" t="str">
        <f t="shared" si="48"/>
        <v>F</v>
      </c>
      <c r="FC25" s="60">
        <f t="shared" si="49"/>
        <v>0</v>
      </c>
      <c r="FD25" s="53" t="str">
        <f t="shared" si="50"/>
        <v>0.0</v>
      </c>
      <c r="FE25" s="63">
        <v>2</v>
      </c>
      <c r="FF25" s="199"/>
      <c r="FG25" s="66">
        <v>7</v>
      </c>
      <c r="FH25" s="258">
        <v>8</v>
      </c>
      <c r="FI25" s="104"/>
      <c r="FJ25" s="66">
        <f t="shared" si="51"/>
        <v>7.6</v>
      </c>
      <c r="FK25" s="67">
        <f t="shared" si="52"/>
        <v>7.6</v>
      </c>
      <c r="FL25" s="67" t="str">
        <f t="shared" si="53"/>
        <v>7.6</v>
      </c>
      <c r="FM25" s="51" t="str">
        <f t="shared" si="54"/>
        <v>B</v>
      </c>
      <c r="FN25" s="60">
        <f t="shared" si="55"/>
        <v>3</v>
      </c>
      <c r="FO25" s="53" t="str">
        <f t="shared" si="56"/>
        <v>3.0</v>
      </c>
      <c r="FP25" s="63">
        <v>2</v>
      </c>
      <c r="FQ25" s="199">
        <v>2</v>
      </c>
      <c r="FR25" s="66">
        <v>5.2</v>
      </c>
      <c r="FS25" s="258">
        <v>5</v>
      </c>
      <c r="FT25" s="258"/>
      <c r="FU25" s="66"/>
      <c r="FV25" s="67">
        <f t="shared" si="57"/>
        <v>5.0999999999999996</v>
      </c>
      <c r="FW25" s="67" t="str">
        <f t="shared" si="58"/>
        <v>5.1</v>
      </c>
      <c r="FX25" s="51" t="str">
        <f t="shared" si="59"/>
        <v>D+</v>
      </c>
      <c r="FY25" s="60">
        <f t="shared" si="60"/>
        <v>1.5</v>
      </c>
      <c r="FZ25" s="53" t="str">
        <f t="shared" si="61"/>
        <v>1.5</v>
      </c>
      <c r="GA25" s="63">
        <v>2</v>
      </c>
      <c r="GB25" s="199">
        <v>2</v>
      </c>
      <c r="GC25" s="146">
        <v>5.6</v>
      </c>
      <c r="GD25" s="70">
        <v>1</v>
      </c>
      <c r="GE25" s="121">
        <v>1</v>
      </c>
      <c r="GF25" s="146"/>
      <c r="GG25" s="67">
        <f t="shared" si="180"/>
        <v>2.8</v>
      </c>
      <c r="GH25" s="67" t="str">
        <f t="shared" si="181"/>
        <v>2.8</v>
      </c>
      <c r="GI25" s="51" t="str">
        <f t="shared" si="182"/>
        <v>F</v>
      </c>
      <c r="GJ25" s="60">
        <f t="shared" si="183"/>
        <v>0</v>
      </c>
      <c r="GK25" s="53" t="str">
        <f t="shared" si="184"/>
        <v>0.0</v>
      </c>
      <c r="GL25" s="63">
        <v>3</v>
      </c>
      <c r="GM25" s="199"/>
      <c r="GN25" s="203">
        <f t="shared" si="185"/>
        <v>18</v>
      </c>
      <c r="GO25" s="153">
        <f t="shared" si="186"/>
        <v>4.8222222222222229</v>
      </c>
      <c r="GP25" s="155">
        <f t="shared" si="187"/>
        <v>1.5</v>
      </c>
      <c r="GQ25" s="154" t="str">
        <f t="shared" si="62"/>
        <v>1.50</v>
      </c>
      <c r="GR25" s="5" t="str">
        <f t="shared" si="63"/>
        <v>Lên lớp</v>
      </c>
      <c r="GS25" s="5"/>
      <c r="GT25" s="204">
        <f t="shared" si="188"/>
        <v>13</v>
      </c>
      <c r="GU25" s="205">
        <f t="shared" si="64"/>
        <v>6.0153846153846153</v>
      </c>
      <c r="GV25" s="206">
        <f t="shared" si="189"/>
        <v>2.0769230769230771</v>
      </c>
      <c r="GW25" s="207">
        <f t="shared" si="190"/>
        <v>35</v>
      </c>
      <c r="GX25" s="203">
        <f t="shared" si="191"/>
        <v>27</v>
      </c>
      <c r="GY25" s="154">
        <f t="shared" si="192"/>
        <v>6.1185185185185178</v>
      </c>
      <c r="GZ25" s="155">
        <f t="shared" si="193"/>
        <v>2.1851851851851851</v>
      </c>
      <c r="HA25" s="154" t="str">
        <f t="shared" si="65"/>
        <v>2.19</v>
      </c>
      <c r="HB25" s="5" t="str">
        <f t="shared" si="66"/>
        <v>Lên lớp</v>
      </c>
      <c r="HC25" s="105"/>
      <c r="HD25" s="103"/>
      <c r="HE25" s="104"/>
      <c r="HF25" s="105"/>
      <c r="HG25" s="67">
        <f t="shared" si="194"/>
        <v>0</v>
      </c>
      <c r="HH25" s="67" t="str">
        <f t="shared" si="195"/>
        <v>0.0</v>
      </c>
      <c r="HI25" s="51" t="str">
        <f t="shared" si="196"/>
        <v>F</v>
      </c>
      <c r="HJ25" s="60">
        <f t="shared" si="197"/>
        <v>0</v>
      </c>
      <c r="HK25" s="53" t="str">
        <f t="shared" si="198"/>
        <v>0.0</v>
      </c>
      <c r="HL25" s="63">
        <v>3</v>
      </c>
      <c r="HM25" s="199">
        <v>3</v>
      </c>
      <c r="HN25" s="146"/>
      <c r="HO25" s="70"/>
      <c r="HP25" s="121"/>
      <c r="HQ25" s="146">
        <f t="shared" si="67"/>
        <v>0</v>
      </c>
      <c r="HR25" s="110">
        <f t="shared" si="68"/>
        <v>0</v>
      </c>
      <c r="HS25" s="67" t="str">
        <f t="shared" si="69"/>
        <v>0.0</v>
      </c>
      <c r="HT25" s="111" t="str">
        <f t="shared" si="70"/>
        <v>F</v>
      </c>
      <c r="HU25" s="112">
        <f t="shared" si="71"/>
        <v>0</v>
      </c>
      <c r="HV25" s="113" t="str">
        <f t="shared" si="72"/>
        <v>0.0</v>
      </c>
      <c r="HW25" s="63">
        <v>1</v>
      </c>
      <c r="HX25" s="199">
        <v>1</v>
      </c>
      <c r="HY25" s="66">
        <f t="shared" si="240"/>
        <v>0</v>
      </c>
      <c r="HZ25" s="163">
        <f t="shared" si="240"/>
        <v>0</v>
      </c>
      <c r="IA25" s="53" t="str">
        <f t="shared" si="74"/>
        <v>0.0</v>
      </c>
      <c r="IB25" s="51" t="str">
        <f t="shared" si="75"/>
        <v>F</v>
      </c>
      <c r="IC25" s="60">
        <f t="shared" si="76"/>
        <v>0</v>
      </c>
      <c r="ID25" s="53" t="str">
        <f t="shared" si="77"/>
        <v>0.0</v>
      </c>
      <c r="IE25" s="212">
        <v>4</v>
      </c>
      <c r="IF25" s="213">
        <v>4</v>
      </c>
      <c r="IG25" s="202"/>
      <c r="IH25" s="57"/>
      <c r="II25" s="58"/>
      <c r="IJ25" s="66">
        <f t="shared" si="199"/>
        <v>0</v>
      </c>
      <c r="IK25" s="67">
        <f t="shared" si="200"/>
        <v>0</v>
      </c>
      <c r="IL25" s="67" t="str">
        <f t="shared" si="201"/>
        <v>0.0</v>
      </c>
      <c r="IM25" s="51" t="str">
        <f t="shared" si="202"/>
        <v>F</v>
      </c>
      <c r="IN25" s="60">
        <f t="shared" si="203"/>
        <v>0</v>
      </c>
      <c r="IO25" s="53" t="str">
        <f t="shared" si="204"/>
        <v>0.0</v>
      </c>
      <c r="IP25" s="63">
        <v>2</v>
      </c>
      <c r="IQ25" s="199">
        <v>2</v>
      </c>
      <c r="IR25" s="146"/>
      <c r="IS25" s="70"/>
      <c r="IT25" s="121"/>
      <c r="IU25" s="146">
        <f t="shared" si="78"/>
        <v>0</v>
      </c>
      <c r="IV25" s="67">
        <f t="shared" si="79"/>
        <v>0</v>
      </c>
      <c r="IW25" s="67" t="str">
        <f t="shared" si="80"/>
        <v>0.0</v>
      </c>
      <c r="IX25" s="51" t="str">
        <f t="shared" si="81"/>
        <v>F</v>
      </c>
      <c r="IY25" s="60">
        <f t="shared" si="82"/>
        <v>0</v>
      </c>
      <c r="IZ25" s="53" t="str">
        <f t="shared" si="83"/>
        <v>0.0</v>
      </c>
      <c r="JA25" s="63">
        <v>3</v>
      </c>
      <c r="JB25" s="199">
        <v>3</v>
      </c>
      <c r="JC25" s="65">
        <v>5.6</v>
      </c>
      <c r="JD25" s="57">
        <v>7</v>
      </c>
      <c r="JE25" s="58"/>
      <c r="JF25" s="66">
        <f t="shared" si="84"/>
        <v>6.4</v>
      </c>
      <c r="JG25" s="67">
        <f t="shared" si="85"/>
        <v>6.4</v>
      </c>
      <c r="JH25" s="50" t="str">
        <f t="shared" si="86"/>
        <v>6.4</v>
      </c>
      <c r="JI25" s="51" t="str">
        <f t="shared" si="87"/>
        <v>C</v>
      </c>
      <c r="JJ25" s="60">
        <f t="shared" si="88"/>
        <v>2</v>
      </c>
      <c r="JK25" s="53" t="str">
        <f t="shared" si="89"/>
        <v>2.0</v>
      </c>
      <c r="JL25" s="61">
        <v>2</v>
      </c>
      <c r="JM25" s="62">
        <v>2</v>
      </c>
      <c r="JN25" s="251">
        <v>5.4</v>
      </c>
      <c r="JO25" s="124"/>
      <c r="JP25" s="125"/>
      <c r="JQ25" s="147">
        <f t="shared" si="90"/>
        <v>2.2000000000000002</v>
      </c>
      <c r="JR25" s="67">
        <f t="shared" si="91"/>
        <v>2.2000000000000002</v>
      </c>
      <c r="JS25" s="50" t="str">
        <f t="shared" si="92"/>
        <v>2.2</v>
      </c>
      <c r="JT25" s="51" t="str">
        <f t="shared" si="93"/>
        <v>F</v>
      </c>
      <c r="JU25" s="60">
        <f t="shared" si="94"/>
        <v>0</v>
      </c>
      <c r="JV25" s="53" t="str">
        <f t="shared" si="95"/>
        <v>0.0</v>
      </c>
      <c r="JW25" s="61">
        <v>1</v>
      </c>
      <c r="JX25" s="62">
        <v>1</v>
      </c>
      <c r="JY25" s="257">
        <v>6.3</v>
      </c>
      <c r="JZ25" s="258">
        <v>3</v>
      </c>
      <c r="KA25" s="58"/>
      <c r="KB25" s="66">
        <f t="shared" si="96"/>
        <v>4.3</v>
      </c>
      <c r="KC25" s="67">
        <f t="shared" si="97"/>
        <v>4.3</v>
      </c>
      <c r="KD25" s="50" t="str">
        <f t="shared" si="98"/>
        <v>4.3</v>
      </c>
      <c r="KE25" s="51" t="str">
        <f t="shared" si="99"/>
        <v>D</v>
      </c>
      <c r="KF25" s="60">
        <f t="shared" si="100"/>
        <v>1</v>
      </c>
      <c r="KG25" s="53" t="str">
        <f t="shared" si="101"/>
        <v>1.0</v>
      </c>
      <c r="KH25" s="61">
        <v>2</v>
      </c>
      <c r="KI25" s="62">
        <v>2</v>
      </c>
      <c r="KJ25" s="202">
        <v>7</v>
      </c>
      <c r="KK25" s="133">
        <v>7.9</v>
      </c>
      <c r="KL25" s="58"/>
      <c r="KM25" s="66">
        <f t="shared" si="205"/>
        <v>7.5</v>
      </c>
      <c r="KN25" s="67">
        <f t="shared" si="206"/>
        <v>7.5</v>
      </c>
      <c r="KO25" s="67" t="str">
        <f t="shared" si="207"/>
        <v>7.5</v>
      </c>
      <c r="KP25" s="51" t="str">
        <f t="shared" si="208"/>
        <v>B</v>
      </c>
      <c r="KQ25" s="60">
        <f t="shared" si="209"/>
        <v>3</v>
      </c>
      <c r="KR25" s="53" t="str">
        <f t="shared" si="210"/>
        <v>3.0</v>
      </c>
      <c r="KS25" s="63">
        <v>1</v>
      </c>
      <c r="KT25" s="199">
        <v>1</v>
      </c>
      <c r="KU25" s="202">
        <v>8</v>
      </c>
      <c r="KV25" s="133">
        <v>8.1</v>
      </c>
      <c r="KW25" s="58"/>
      <c r="KX25" s="66">
        <f t="shared" si="211"/>
        <v>8.1</v>
      </c>
      <c r="KY25" s="67">
        <f t="shared" si="212"/>
        <v>8.1</v>
      </c>
      <c r="KZ25" s="67" t="str">
        <f t="shared" si="213"/>
        <v>8.1</v>
      </c>
      <c r="LA25" s="51" t="str">
        <f t="shared" si="214"/>
        <v>B+</v>
      </c>
      <c r="LB25" s="60">
        <f t="shared" si="215"/>
        <v>3.5</v>
      </c>
      <c r="LC25" s="53" t="str">
        <f t="shared" si="216"/>
        <v>3.5</v>
      </c>
      <c r="LD25" s="63">
        <v>1</v>
      </c>
      <c r="LE25" s="199">
        <v>1</v>
      </c>
      <c r="LF25" s="202">
        <v>7</v>
      </c>
      <c r="LG25" s="133">
        <v>7.6</v>
      </c>
      <c r="LH25" s="58"/>
      <c r="LI25" s="66">
        <f t="shared" si="217"/>
        <v>7.4</v>
      </c>
      <c r="LJ25" s="67">
        <f t="shared" si="218"/>
        <v>7.4</v>
      </c>
      <c r="LK25" s="67" t="str">
        <f t="shared" si="219"/>
        <v>7.4</v>
      </c>
      <c r="LL25" s="51" t="str">
        <f t="shared" si="220"/>
        <v>B</v>
      </c>
      <c r="LM25" s="60">
        <f t="shared" si="221"/>
        <v>3</v>
      </c>
      <c r="LN25" s="53" t="str">
        <f t="shared" si="222"/>
        <v>3.0</v>
      </c>
      <c r="LO25" s="63">
        <v>2</v>
      </c>
      <c r="LP25" s="199">
        <v>2</v>
      </c>
      <c r="LQ25" s="202">
        <v>7</v>
      </c>
      <c r="LR25" s="133">
        <v>7</v>
      </c>
      <c r="LS25" s="58"/>
      <c r="LT25" s="66">
        <f t="shared" si="223"/>
        <v>7</v>
      </c>
      <c r="LU25" s="67">
        <f t="shared" si="224"/>
        <v>7</v>
      </c>
      <c r="LV25" s="67" t="str">
        <f t="shared" si="225"/>
        <v>7.0</v>
      </c>
      <c r="LW25" s="51" t="str">
        <f t="shared" si="226"/>
        <v>B</v>
      </c>
      <c r="LX25" s="60">
        <f t="shared" si="227"/>
        <v>3</v>
      </c>
      <c r="LY25" s="53" t="str">
        <f t="shared" si="228"/>
        <v>3.0</v>
      </c>
      <c r="LZ25" s="63">
        <v>1</v>
      </c>
      <c r="MA25" s="199">
        <v>1</v>
      </c>
      <c r="MB25" s="66">
        <f t="shared" si="229"/>
        <v>7.5</v>
      </c>
      <c r="MC25" s="163">
        <f t="shared" si="230"/>
        <v>7.5</v>
      </c>
      <c r="MD25" s="53" t="str">
        <f t="shared" si="231"/>
        <v>7.5</v>
      </c>
      <c r="ME25" s="51" t="str">
        <f t="shared" si="232"/>
        <v>B</v>
      </c>
      <c r="MF25" s="60">
        <f t="shared" si="233"/>
        <v>3</v>
      </c>
      <c r="MG25" s="53" t="str">
        <f t="shared" si="234"/>
        <v>3.0</v>
      </c>
      <c r="MH25" s="212">
        <v>5</v>
      </c>
      <c r="MI25" s="213">
        <v>5</v>
      </c>
      <c r="MJ25" s="203">
        <f t="shared" si="235"/>
        <v>19</v>
      </c>
      <c r="MK25" s="153">
        <f t="shared" si="236"/>
        <v>3.2105263157894739</v>
      </c>
      <c r="ML25" s="155">
        <f t="shared" si="237"/>
        <v>1.131578947368421</v>
      </c>
      <c r="MM25" s="154" t="str">
        <f t="shared" si="238"/>
        <v>1.13</v>
      </c>
      <c r="MN25" s="5" t="str">
        <f t="shared" si="239"/>
        <v>Lên lớp</v>
      </c>
    </row>
    <row r="26" spans="1:352" s="8" customFormat="1" ht="18">
      <c r="A26" s="5">
        <v>25</v>
      </c>
      <c r="B26" s="9" t="s">
        <v>11</v>
      </c>
      <c r="C26" s="10" t="s">
        <v>713</v>
      </c>
      <c r="D26" s="11" t="s">
        <v>714</v>
      </c>
      <c r="E26" s="287" t="s">
        <v>322</v>
      </c>
      <c r="F26" s="152" t="s">
        <v>710</v>
      </c>
      <c r="G26" s="6" t="s">
        <v>715</v>
      </c>
      <c r="H26" s="6" t="s">
        <v>410</v>
      </c>
      <c r="I26" s="48" t="s">
        <v>716</v>
      </c>
      <c r="J26" s="48" t="s">
        <v>596</v>
      </c>
      <c r="K26" s="198"/>
      <c r="L26" s="67" t="str">
        <f>TEXT(K26,"0.0")</f>
        <v>0.0</v>
      </c>
      <c r="M26" s="51" t="str">
        <f>IF(K26&gt;=8.5,"A",IF(K26&gt;=8,"B+",IF(K26&gt;=7,"B",IF(K26&gt;=6.5,"C+",IF(K26&gt;=5.5,"C",IF(K26&gt;=5,"D+",IF(K26&gt;=4,"D","F")))))))</f>
        <v>F</v>
      </c>
      <c r="N26" s="52">
        <f>IF(M26="A",4,IF(M26="B+",3.5,IF(M26="B",3,IF(M26="C+",2.5,IF(M26="C",2,IF(M26="D+",1.5,IF(M26="D",1,0)))))))</f>
        <v>0</v>
      </c>
      <c r="O26" s="53" t="str">
        <f>TEXT(N26,"0.0")</f>
        <v>0.0</v>
      </c>
      <c r="P26" s="63"/>
      <c r="Q26" s="49">
        <v>6</v>
      </c>
      <c r="R26" s="67" t="str">
        <f>TEXT(Q26,"0.0")</f>
        <v>6.0</v>
      </c>
      <c r="S26" s="51" t="str">
        <f>IF(Q26&gt;=8.5,"A",IF(Q26&gt;=8,"B+",IF(Q26&gt;=7,"B",IF(Q26&gt;=6.5,"C+",IF(Q26&gt;=5.5,"C",IF(Q26&gt;=5,"D+",IF(Q26&gt;=4,"D","F")))))))</f>
        <v>C</v>
      </c>
      <c r="T26" s="52">
        <f>IF(S26="A",4,IF(S26="B+",3.5,IF(S26="B",3,IF(S26="C+",2.5,IF(S26="C",2,IF(S26="D+",1.5,IF(S26="D",1,0)))))))</f>
        <v>2</v>
      </c>
      <c r="U26" s="53" t="str">
        <f>TEXT(T26,"0.0")</f>
        <v>2.0</v>
      </c>
      <c r="V26" s="63">
        <v>3</v>
      </c>
      <c r="W26" s="105">
        <v>8.1999999999999993</v>
      </c>
      <c r="X26" s="103">
        <v>8</v>
      </c>
      <c r="Y26" s="58"/>
      <c r="Z26" s="66">
        <f>ROUND((W26*0.4+X26*0.6),1)</f>
        <v>8.1</v>
      </c>
      <c r="AA26" s="67">
        <f>ROUND(MAX((W26*0.4+X26*0.6),(W26*0.4+Y26*0.6)),1)</f>
        <v>8.1</v>
      </c>
      <c r="AB26" s="67" t="str">
        <f>TEXT(AA26,"0.0")</f>
        <v>8.1</v>
      </c>
      <c r="AC26" s="51" t="str">
        <f>IF(AA26&gt;=8.5,"A",IF(AA26&gt;=8,"B+",IF(AA26&gt;=7,"B",IF(AA26&gt;=6.5,"C+",IF(AA26&gt;=5.5,"C",IF(AA26&gt;=5,"D+",IF(AA26&gt;=4,"D","F")))))))</f>
        <v>B+</v>
      </c>
      <c r="AD26" s="60">
        <f>IF(AC26="A",4,IF(AC26="B+",3.5,IF(AC26="B",3,IF(AC26="C+",2.5,IF(AC26="C",2,IF(AC26="D+",1.5,IF(AC26="D",1,0)))))))</f>
        <v>3.5</v>
      </c>
      <c r="AE26" s="53" t="str">
        <f>TEXT(AD26,"0.0")</f>
        <v>3.5</v>
      </c>
      <c r="AF26" s="63">
        <v>4</v>
      </c>
      <c r="AG26" s="199">
        <v>4</v>
      </c>
      <c r="AH26" s="202">
        <v>5</v>
      </c>
      <c r="AI26" s="57">
        <v>5</v>
      </c>
      <c r="AJ26" s="58"/>
      <c r="AK26" s="66">
        <f>ROUND((AH26*0.4+AI26*0.6),1)</f>
        <v>5</v>
      </c>
      <c r="AL26" s="67">
        <f>ROUND(MAX((AH26*0.4+AI26*0.6),(AH26*0.4+AJ26*0.6)),1)</f>
        <v>5</v>
      </c>
      <c r="AM26" s="67" t="str">
        <f>TEXT(AL26,"0.0")</f>
        <v>5.0</v>
      </c>
      <c r="AN26" s="51" t="str">
        <f>IF(AL26&gt;=8.5,"A",IF(AL26&gt;=8,"B+",IF(AL26&gt;=7,"B",IF(AL26&gt;=6.5,"C+",IF(AL26&gt;=5.5,"C",IF(AL26&gt;=5,"D+",IF(AL26&gt;=4,"D","F")))))))</f>
        <v>D+</v>
      </c>
      <c r="AO26" s="60">
        <f>IF(AN26="A",4,IF(AN26="B+",3.5,IF(AN26="B",3,IF(AN26="C+",2.5,IF(AN26="C",2,IF(AN26="D+",1.5,IF(AN26="D",1,0)))))))</f>
        <v>1.5</v>
      </c>
      <c r="AP26" s="53" t="str">
        <f>TEXT(AO26,"0.0")</f>
        <v>1.5</v>
      </c>
      <c r="AQ26" s="63">
        <v>2</v>
      </c>
      <c r="AR26" s="199">
        <v>2</v>
      </c>
      <c r="AS26" s="66">
        <v>6.6</v>
      </c>
      <c r="AT26" s="258">
        <v>2</v>
      </c>
      <c r="AU26" s="258">
        <v>0</v>
      </c>
      <c r="AV26" s="66">
        <f>ROUND((AS26*0.4+AT26*0.6),1)</f>
        <v>3.8</v>
      </c>
      <c r="AW26" s="67">
        <f>ROUND(MAX((AS26*0.4+AT26*0.6),(AS26*0.4+AU26*0.6)),1)</f>
        <v>3.8</v>
      </c>
      <c r="AX26" s="67" t="str">
        <f>TEXT(AW26,"0.0")</f>
        <v>3.8</v>
      </c>
      <c r="AY26" s="51" t="str">
        <f>IF(AW26&gt;=8.5,"A",IF(AW26&gt;=8,"B+",IF(AW26&gt;=7,"B",IF(AW26&gt;=6.5,"C+",IF(AW26&gt;=5.5,"C",IF(AW26&gt;=5,"D+",IF(AW26&gt;=4,"D","F")))))))</f>
        <v>F</v>
      </c>
      <c r="AZ26" s="60">
        <f>IF(AY26="A",4,IF(AY26="B+",3.5,IF(AY26="B",3,IF(AY26="C+",2.5,IF(AY26="C",2,IF(AY26="D+",1.5,IF(AY26="D",1,0)))))))</f>
        <v>0</v>
      </c>
      <c r="BA26" s="53" t="str">
        <f>TEXT(AZ26,"0.0")</f>
        <v>0.0</v>
      </c>
      <c r="BB26" s="63">
        <v>3</v>
      </c>
      <c r="BC26" s="199"/>
      <c r="BD26" s="105">
        <v>5.6</v>
      </c>
      <c r="BE26" s="103">
        <v>2</v>
      </c>
      <c r="BF26" s="58">
        <v>4</v>
      </c>
      <c r="BG26" s="66">
        <f t="shared" si="244"/>
        <v>3.4</v>
      </c>
      <c r="BH26" s="67">
        <f t="shared" si="245"/>
        <v>4.5999999999999996</v>
      </c>
      <c r="BI26" s="67" t="str">
        <f>TEXT(BH26,"0.0")</f>
        <v>4.6</v>
      </c>
      <c r="BJ26" s="51" t="str">
        <f>IF(BH26&gt;=8.5,"A",IF(BH26&gt;=8,"B+",IF(BH26&gt;=7,"B",IF(BH26&gt;=6.5,"C+",IF(BH26&gt;=5.5,"C",IF(BH26&gt;=5,"D+",IF(BH26&gt;=4,"D","F")))))))</f>
        <v>D</v>
      </c>
      <c r="BK26" s="60">
        <f>IF(BJ26="A",4,IF(BJ26="B+",3.5,IF(BJ26="B",3,IF(BJ26="C+",2.5,IF(BJ26="C",2,IF(BJ26="D+",1.5,IF(BJ26="D",1,0)))))))</f>
        <v>1</v>
      </c>
      <c r="BL26" s="53" t="str">
        <f>TEXT(BK26,"0.0")</f>
        <v>1.0</v>
      </c>
      <c r="BM26" s="63">
        <v>3</v>
      </c>
      <c r="BN26" s="199">
        <v>3</v>
      </c>
      <c r="BO26" s="202">
        <v>6.1</v>
      </c>
      <c r="BP26" s="57">
        <v>5</v>
      </c>
      <c r="BQ26" s="58"/>
      <c r="BR26" s="66">
        <f>ROUND((BO26*0.4+BP26*0.6),1)</f>
        <v>5.4</v>
      </c>
      <c r="BS26" s="67">
        <f>ROUND(MAX((BO26*0.4+BP26*0.6),(BO26*0.4+BQ26*0.6)),1)</f>
        <v>5.4</v>
      </c>
      <c r="BT26" s="67" t="str">
        <f>TEXT(BS26,"0.0")</f>
        <v>5.4</v>
      </c>
      <c r="BU26" s="51" t="str">
        <f>IF(BS26&gt;=8.5,"A",IF(BS26&gt;=8,"B+",IF(BS26&gt;=7,"B",IF(BS26&gt;=6.5,"C+",IF(BS26&gt;=5.5,"C",IF(BS26&gt;=5,"D+",IF(BS26&gt;=4,"D","F")))))))</f>
        <v>D+</v>
      </c>
      <c r="BV26" s="68">
        <f>IF(BU26="A",4,IF(BU26="B+",3.5,IF(BU26="B",3,IF(BU26="C+",2.5,IF(BU26="C",2,IF(BU26="D+",1.5,IF(BU26="D",1,0)))))))</f>
        <v>1.5</v>
      </c>
      <c r="BW26" s="53" t="str">
        <f>TEXT(BV26,"0.0")</f>
        <v>1.5</v>
      </c>
      <c r="BX26" s="63">
        <v>2</v>
      </c>
      <c r="BY26" s="199">
        <v>2</v>
      </c>
      <c r="BZ26" s="202">
        <v>7</v>
      </c>
      <c r="CA26" s="57">
        <v>4</v>
      </c>
      <c r="CB26" s="58"/>
      <c r="CC26" s="66">
        <f>ROUND((BZ26*0.4+CA26*0.6),1)</f>
        <v>5.2</v>
      </c>
      <c r="CD26" s="67">
        <f t="shared" si="246"/>
        <v>5.2</v>
      </c>
      <c r="CE26" s="67" t="str">
        <f>TEXT(CD26,"0.0")</f>
        <v>5.2</v>
      </c>
      <c r="CF26" s="51" t="str">
        <f>IF(CD26&gt;=8.5,"A",IF(CD26&gt;=8,"B+",IF(CD26&gt;=7,"B",IF(CD26&gt;=6.5,"C+",IF(CD26&gt;=5.5,"C",IF(CD26&gt;=5,"D+",IF(CD26&gt;=4,"D","F")))))))</f>
        <v>D+</v>
      </c>
      <c r="CG26" s="60">
        <f>IF(CF26="A",4,IF(CF26="B+",3.5,IF(CF26="B",3,IF(CF26="C+",2.5,IF(CF26="C",2,IF(CF26="D+",1.5,IF(CF26="D",1,0)))))))</f>
        <v>1.5</v>
      </c>
      <c r="CH26" s="53" t="str">
        <f>TEXT(CG26,"0.0")</f>
        <v>1.5</v>
      </c>
      <c r="CI26" s="63">
        <v>3</v>
      </c>
      <c r="CJ26" s="199">
        <v>3</v>
      </c>
      <c r="CK26" s="200">
        <f>AF26+AQ26+BB26+BM26+BX26+CI26</f>
        <v>17</v>
      </c>
      <c r="CL26" s="72">
        <f>(AA26*AF26+AL26*AQ26+AW26*BB26+BH26*BM26+BS26*BX26+CD26*CI26)/CK26</f>
        <v>5.5294117647058822</v>
      </c>
      <c r="CM26" s="93" t="str">
        <f>TEXT(CL26,"0.00")</f>
        <v>5.53</v>
      </c>
      <c r="CN26" s="72">
        <f>(AD26*AF26+AO26*AQ26+AZ26*BB26+BK26*BM26+BV26*BX26+CG26*CI26)/CK26</f>
        <v>1.6176470588235294</v>
      </c>
      <c r="CO26" s="93" t="str">
        <f>TEXT(CN26,"0.00")</f>
        <v>1.62</v>
      </c>
      <c r="CP26" s="258" t="str">
        <f t="shared" si="247"/>
        <v>Lên lớp</v>
      </c>
      <c r="CQ26" s="258">
        <f>CJ26+BY26+BN26+BC26+AR26+AG26</f>
        <v>14</v>
      </c>
      <c r="CR26" s="72">
        <f>(AA26*AG26+AL26*AR26+AW26*BC26+BH26*BN26+BS26*BY26+CD26*CJ26)/CQ26</f>
        <v>5.8999999999999995</v>
      </c>
      <c r="CS26" s="258" t="str">
        <f>TEXT(CR26,"0.00")</f>
        <v>5.90</v>
      </c>
      <c r="CT26" s="72">
        <f>(AD26*AG26+AO26*AR26+AZ26*BC26+BK26*BN26+BV26*BY26+CG26*CJ26)/CQ26</f>
        <v>1.9642857142857142</v>
      </c>
      <c r="CU26" s="258" t="str">
        <f>TEXT(CT26,"0.00")</f>
        <v>1.96</v>
      </c>
      <c r="CV26" s="258" t="str">
        <f>IF(AND(CT26&lt;1.2),"Cảnh báo KQHT","Lên lớp")</f>
        <v>Lên lớp</v>
      </c>
      <c r="CW26" s="66">
        <v>6.4</v>
      </c>
      <c r="CX26" s="258">
        <v>4</v>
      </c>
      <c r="CY26" s="258"/>
      <c r="CZ26" s="66">
        <f>ROUND((CW26*0.4+CX26*0.6),1)</f>
        <v>5</v>
      </c>
      <c r="DA26" s="67">
        <f>ROUND(MAX((CW26*0.4+CX26*0.6),(CW26*0.4+CY26*0.6)),1)</f>
        <v>5</v>
      </c>
      <c r="DB26" s="60" t="str">
        <f>TEXT(DA26,"0.0")</f>
        <v>5.0</v>
      </c>
      <c r="DC26" s="51" t="str">
        <f>IF(DA26&gt;=8.5,"A",IF(DA26&gt;=8,"B+",IF(DA26&gt;=7,"B",IF(DA26&gt;=6.5,"C+",IF(DA26&gt;=5.5,"C",IF(DA26&gt;=5,"D+",IF(DA26&gt;=4,"D","F")))))))</f>
        <v>D+</v>
      </c>
      <c r="DD26" s="60">
        <f>IF(DC26="A",4,IF(DC26="B+",3.5,IF(DC26="B",3,IF(DC26="C+",2.5,IF(DC26="C",2,IF(DC26="D+",1.5,IF(DC26="D",1,0)))))))</f>
        <v>1.5</v>
      </c>
      <c r="DE26" s="60" t="str">
        <f>TEXT(DD26,"0.0")</f>
        <v>1.5</v>
      </c>
      <c r="DF26" s="63"/>
      <c r="DG26" s="201"/>
      <c r="DH26" s="105">
        <v>6</v>
      </c>
      <c r="DI26" s="126">
        <v>4</v>
      </c>
      <c r="DJ26" s="126"/>
      <c r="DK26" s="66">
        <f>ROUND((DH26*0.4+DI26*0.6),1)</f>
        <v>4.8</v>
      </c>
      <c r="DL26" s="67">
        <f>ROUND(MAX((DH26*0.4+DI26*0.6),(DH26*0.4+DJ26*0.6)),1)</f>
        <v>4.8</v>
      </c>
      <c r="DM26" s="60" t="str">
        <f>TEXT(DL26,"0.0")</f>
        <v>4.8</v>
      </c>
      <c r="DN26" s="51" t="str">
        <f>IF(DL26&gt;=8.5,"A",IF(DL26&gt;=8,"B+",IF(DL26&gt;=7,"B",IF(DL26&gt;=6.5,"C+",IF(DL26&gt;=5.5,"C",IF(DL26&gt;=5,"D+",IF(DL26&gt;=4,"D","F")))))))</f>
        <v>D</v>
      </c>
      <c r="DO26" s="60">
        <f>IF(DN26="A",4,IF(DN26="B+",3.5,IF(DN26="B",3,IF(DN26="C+",2.5,IF(DN26="C",2,IF(DN26="D+",1.5,IF(DN26="D",1,0)))))))</f>
        <v>1</v>
      </c>
      <c r="DP26" s="60" t="str">
        <f>TEXT(DO26,"0.0")</f>
        <v>1.0</v>
      </c>
      <c r="DQ26" s="63"/>
      <c r="DR26" s="201"/>
      <c r="DS26" s="67">
        <f>(DA26+DL26)/2</f>
        <v>4.9000000000000004</v>
      </c>
      <c r="DT26" s="60" t="str">
        <f>TEXT(DS26,"0.0")</f>
        <v>4.9</v>
      </c>
      <c r="DU26" s="51" t="str">
        <f>IF(DS26&gt;=8.5,"A",IF(DS26&gt;=8,"B+",IF(DS26&gt;=7,"B",IF(DS26&gt;=6.5,"C+",IF(DS26&gt;=5.5,"C",IF(DS26&gt;=5,"D+",IF(DS26&gt;=4,"D","F")))))))</f>
        <v>D</v>
      </c>
      <c r="DV26" s="60">
        <f>IF(DU26="A",4,IF(DU26="B+",3.5,IF(DU26="B",3,IF(DU26="C+",2.5,IF(DU26="C",2,IF(DU26="D+",1.5,IF(DU26="D",1,0)))))))</f>
        <v>1</v>
      </c>
      <c r="DW26" s="60" t="str">
        <f>TEXT(DV26,"0.0")</f>
        <v>1.0</v>
      </c>
      <c r="DX26" s="63">
        <v>3</v>
      </c>
      <c r="DY26" s="201">
        <v>3</v>
      </c>
      <c r="DZ26" s="66">
        <v>6.2</v>
      </c>
      <c r="EA26" s="258">
        <v>2</v>
      </c>
      <c r="EB26" s="258">
        <v>5</v>
      </c>
      <c r="EC26" s="66">
        <f>ROUND((DZ26*0.4+EA26*0.6),1)</f>
        <v>3.7</v>
      </c>
      <c r="ED26" s="67">
        <f>ROUND(MAX((DZ26*0.4+EA26*0.6),(DZ26*0.4+EB26*0.6)),1)</f>
        <v>5.5</v>
      </c>
      <c r="EE26" s="60" t="str">
        <f>TEXT(ED26,"0.0")</f>
        <v>5.5</v>
      </c>
      <c r="EF26" s="51" t="str">
        <f>IF(ED26&gt;=8.5,"A",IF(ED26&gt;=8,"B+",IF(ED26&gt;=7,"B",IF(ED26&gt;=6.5,"C+",IF(ED26&gt;=5.5,"C",IF(ED26&gt;=5,"D+",IF(ED26&gt;=4,"D","F")))))))</f>
        <v>C</v>
      </c>
      <c r="EG26" s="60">
        <f>IF(EF26="A",4,IF(EF26="B+",3.5,IF(EF26="B",3,IF(EF26="C+",2.5,IF(EF26="C",2,IF(EF26="D+",1.5,IF(EF26="D",1,0)))))))</f>
        <v>2</v>
      </c>
      <c r="EH26" s="60" t="str">
        <f>TEXT(EG26,"0.0")</f>
        <v>2.0</v>
      </c>
      <c r="EI26" s="63">
        <v>3</v>
      </c>
      <c r="EJ26" s="201">
        <v>3</v>
      </c>
      <c r="EK26" s="202">
        <v>5</v>
      </c>
      <c r="EL26" s="57">
        <v>5</v>
      </c>
      <c r="EM26" s="258"/>
      <c r="EN26" s="66">
        <f>ROUND((EK26*0.4+EL26*0.6),1)</f>
        <v>5</v>
      </c>
      <c r="EO26" s="67">
        <f>ROUND(MAX((EK26*0.4+EL26*0.6),(EK26*0.4+EM26*0.6)),1)</f>
        <v>5</v>
      </c>
      <c r="EP26" s="60" t="str">
        <f>TEXT(EO26,"0.0")</f>
        <v>5.0</v>
      </c>
      <c r="EQ26" s="51" t="str">
        <f>IF(EO26&gt;=8.5,"A",IF(EO26&gt;=8,"B+",IF(EO26&gt;=7,"B",IF(EO26&gt;=6.5,"C+",IF(EO26&gt;=5.5,"C",IF(EO26&gt;=5,"D+",IF(EO26&gt;=4,"D","F")))))))</f>
        <v>D+</v>
      </c>
      <c r="ER26" s="60">
        <f>IF(EQ26="A",4,IF(EQ26="B+",3.5,IF(EQ26="B",3,IF(EQ26="C+",2.5,IF(EQ26="C",2,IF(EQ26="D+",1.5,IF(EQ26="D",1,0)))))))</f>
        <v>1.5</v>
      </c>
      <c r="ES26" s="60" t="str">
        <f>TEXT(ER26,"0.0")</f>
        <v>1.5</v>
      </c>
      <c r="ET26" s="63">
        <v>3</v>
      </c>
      <c r="EU26" s="199">
        <v>3</v>
      </c>
      <c r="EV26" s="146">
        <v>0.3</v>
      </c>
      <c r="EW26" s="70"/>
      <c r="EX26" s="121"/>
      <c r="EY26" s="66">
        <f t="shared" si="45"/>
        <v>0.1</v>
      </c>
      <c r="EZ26" s="67">
        <f t="shared" si="46"/>
        <v>0.1</v>
      </c>
      <c r="FA26" s="67" t="str">
        <f t="shared" si="47"/>
        <v>0.1</v>
      </c>
      <c r="FB26" s="51" t="str">
        <f t="shared" si="48"/>
        <v>F</v>
      </c>
      <c r="FC26" s="60">
        <f t="shared" si="49"/>
        <v>0</v>
      </c>
      <c r="FD26" s="53" t="str">
        <f t="shared" si="50"/>
        <v>0.0</v>
      </c>
      <c r="FE26" s="63">
        <v>2</v>
      </c>
      <c r="FF26" s="199"/>
      <c r="FG26" s="66">
        <v>6.3</v>
      </c>
      <c r="FH26" s="258">
        <v>8</v>
      </c>
      <c r="FI26" s="104"/>
      <c r="FJ26" s="66">
        <f t="shared" si="51"/>
        <v>7.3</v>
      </c>
      <c r="FK26" s="67">
        <f t="shared" si="52"/>
        <v>7.3</v>
      </c>
      <c r="FL26" s="67" t="str">
        <f t="shared" si="53"/>
        <v>7.3</v>
      </c>
      <c r="FM26" s="51" t="str">
        <f t="shared" si="54"/>
        <v>B</v>
      </c>
      <c r="FN26" s="60">
        <f t="shared" si="55"/>
        <v>3</v>
      </c>
      <c r="FO26" s="53" t="str">
        <f t="shared" si="56"/>
        <v>3.0</v>
      </c>
      <c r="FP26" s="63">
        <v>2</v>
      </c>
      <c r="FQ26" s="199">
        <v>2</v>
      </c>
      <c r="FR26" s="66">
        <v>6</v>
      </c>
      <c r="FS26" s="258"/>
      <c r="FT26" s="258">
        <v>5</v>
      </c>
      <c r="FU26" s="66"/>
      <c r="FV26" s="67">
        <f t="shared" si="57"/>
        <v>5.4</v>
      </c>
      <c r="FW26" s="67" t="str">
        <f t="shared" si="58"/>
        <v>5.4</v>
      </c>
      <c r="FX26" s="51" t="str">
        <f t="shared" si="59"/>
        <v>D+</v>
      </c>
      <c r="FY26" s="60">
        <f t="shared" si="60"/>
        <v>1.5</v>
      </c>
      <c r="FZ26" s="53" t="str">
        <f t="shared" si="61"/>
        <v>1.5</v>
      </c>
      <c r="GA26" s="63">
        <v>2</v>
      </c>
      <c r="GB26" s="199">
        <v>2</v>
      </c>
      <c r="GC26" s="146">
        <v>0.1</v>
      </c>
      <c r="GD26" s="70"/>
      <c r="GE26" s="121"/>
      <c r="GF26" s="146"/>
      <c r="GG26" s="67">
        <f t="shared" si="180"/>
        <v>0</v>
      </c>
      <c r="GH26" s="67" t="str">
        <f t="shared" si="181"/>
        <v>0.0</v>
      </c>
      <c r="GI26" s="51" t="str">
        <f t="shared" si="182"/>
        <v>F</v>
      </c>
      <c r="GJ26" s="60">
        <f t="shared" si="183"/>
        <v>0</v>
      </c>
      <c r="GK26" s="53" t="str">
        <f t="shared" si="184"/>
        <v>0.0</v>
      </c>
      <c r="GL26" s="63">
        <v>3</v>
      </c>
      <c r="GM26" s="199"/>
      <c r="GN26" s="203">
        <f t="shared" si="185"/>
        <v>18</v>
      </c>
      <c r="GO26" s="153">
        <f t="shared" si="186"/>
        <v>3.9888888888888894</v>
      </c>
      <c r="GP26" s="155">
        <f t="shared" si="187"/>
        <v>1.25</v>
      </c>
      <c r="GQ26" s="154" t="str">
        <f t="shared" si="62"/>
        <v>1.25</v>
      </c>
      <c r="GR26" s="5" t="str">
        <f t="shared" si="63"/>
        <v>Lên lớp</v>
      </c>
      <c r="GS26" s="5"/>
      <c r="GT26" s="204">
        <f t="shared" si="188"/>
        <v>13</v>
      </c>
      <c r="GU26" s="205">
        <f t="shared" si="64"/>
        <v>5.5076923076923086</v>
      </c>
      <c r="GV26" s="206">
        <f t="shared" si="189"/>
        <v>1.7307692307692308</v>
      </c>
      <c r="GW26" s="207">
        <f t="shared" si="190"/>
        <v>35</v>
      </c>
      <c r="GX26" s="203">
        <f t="shared" si="191"/>
        <v>27</v>
      </c>
      <c r="GY26" s="154">
        <f t="shared" si="192"/>
        <v>5.7111111111111104</v>
      </c>
      <c r="GZ26" s="155">
        <f t="shared" si="193"/>
        <v>1.8518518518518519</v>
      </c>
      <c r="HA26" s="154" t="str">
        <f t="shared" si="65"/>
        <v>1.85</v>
      </c>
      <c r="HB26" s="5" t="str">
        <f t="shared" si="66"/>
        <v>Lên lớp</v>
      </c>
      <c r="HC26" s="105"/>
      <c r="HD26" s="103"/>
      <c r="HE26" s="104"/>
      <c r="HF26" s="105"/>
      <c r="HG26" s="67">
        <f t="shared" si="194"/>
        <v>0</v>
      </c>
      <c r="HH26" s="67" t="str">
        <f t="shared" si="195"/>
        <v>0.0</v>
      </c>
      <c r="HI26" s="51" t="str">
        <f t="shared" si="196"/>
        <v>F</v>
      </c>
      <c r="HJ26" s="60">
        <f t="shared" si="197"/>
        <v>0</v>
      </c>
      <c r="HK26" s="53" t="str">
        <f t="shared" si="198"/>
        <v>0.0</v>
      </c>
      <c r="HL26" s="63">
        <v>3</v>
      </c>
      <c r="HM26" s="199">
        <v>3</v>
      </c>
      <c r="HN26" s="146"/>
      <c r="HO26" s="70"/>
      <c r="HP26" s="121"/>
      <c r="HQ26" s="146">
        <f t="shared" si="67"/>
        <v>0</v>
      </c>
      <c r="HR26" s="110">
        <f t="shared" si="68"/>
        <v>0</v>
      </c>
      <c r="HS26" s="67" t="str">
        <f t="shared" si="69"/>
        <v>0.0</v>
      </c>
      <c r="HT26" s="111" t="str">
        <f t="shared" si="70"/>
        <v>F</v>
      </c>
      <c r="HU26" s="112">
        <f t="shared" si="71"/>
        <v>0</v>
      </c>
      <c r="HV26" s="113" t="str">
        <f t="shared" si="72"/>
        <v>0.0</v>
      </c>
      <c r="HW26" s="63">
        <v>1</v>
      </c>
      <c r="HX26" s="199">
        <v>1</v>
      </c>
      <c r="HY26" s="66">
        <f t="shared" si="240"/>
        <v>0</v>
      </c>
      <c r="HZ26" s="163">
        <f t="shared" si="240"/>
        <v>0</v>
      </c>
      <c r="IA26" s="53" t="str">
        <f t="shared" si="74"/>
        <v>0.0</v>
      </c>
      <c r="IB26" s="51" t="str">
        <f t="shared" si="75"/>
        <v>F</v>
      </c>
      <c r="IC26" s="60">
        <f t="shared" si="76"/>
        <v>0</v>
      </c>
      <c r="ID26" s="53" t="str">
        <f t="shared" si="77"/>
        <v>0.0</v>
      </c>
      <c r="IE26" s="212">
        <v>4</v>
      </c>
      <c r="IF26" s="213">
        <v>4</v>
      </c>
      <c r="IG26" s="202"/>
      <c r="IH26" s="57"/>
      <c r="II26" s="58"/>
      <c r="IJ26" s="66">
        <f t="shared" si="199"/>
        <v>0</v>
      </c>
      <c r="IK26" s="67">
        <f t="shared" si="200"/>
        <v>0</v>
      </c>
      <c r="IL26" s="67" t="str">
        <f t="shared" si="201"/>
        <v>0.0</v>
      </c>
      <c r="IM26" s="51" t="str">
        <f t="shared" si="202"/>
        <v>F</v>
      </c>
      <c r="IN26" s="60">
        <f t="shared" si="203"/>
        <v>0</v>
      </c>
      <c r="IO26" s="53" t="str">
        <f t="shared" si="204"/>
        <v>0.0</v>
      </c>
      <c r="IP26" s="63">
        <v>2</v>
      </c>
      <c r="IQ26" s="199">
        <v>2</v>
      </c>
      <c r="IR26" s="146"/>
      <c r="IS26" s="70"/>
      <c r="IT26" s="121"/>
      <c r="IU26" s="146">
        <f t="shared" si="78"/>
        <v>0</v>
      </c>
      <c r="IV26" s="67">
        <f t="shared" si="79"/>
        <v>0</v>
      </c>
      <c r="IW26" s="67" t="str">
        <f t="shared" si="80"/>
        <v>0.0</v>
      </c>
      <c r="IX26" s="51" t="str">
        <f t="shared" si="81"/>
        <v>F</v>
      </c>
      <c r="IY26" s="60">
        <f t="shared" si="82"/>
        <v>0</v>
      </c>
      <c r="IZ26" s="53" t="str">
        <f t="shared" si="83"/>
        <v>0.0</v>
      </c>
      <c r="JA26" s="63">
        <v>3</v>
      </c>
      <c r="JB26" s="199">
        <v>3</v>
      </c>
      <c r="JC26" s="65">
        <v>5.2</v>
      </c>
      <c r="JD26" s="57">
        <v>7</v>
      </c>
      <c r="JE26" s="58"/>
      <c r="JF26" s="66">
        <f t="shared" si="84"/>
        <v>6.3</v>
      </c>
      <c r="JG26" s="67">
        <f t="shared" si="85"/>
        <v>6.3</v>
      </c>
      <c r="JH26" s="50" t="str">
        <f t="shared" si="86"/>
        <v>6.3</v>
      </c>
      <c r="JI26" s="51" t="str">
        <f t="shared" si="87"/>
        <v>C</v>
      </c>
      <c r="JJ26" s="60">
        <f t="shared" si="88"/>
        <v>2</v>
      </c>
      <c r="JK26" s="53" t="str">
        <f t="shared" si="89"/>
        <v>2.0</v>
      </c>
      <c r="JL26" s="61">
        <v>2</v>
      </c>
      <c r="JM26" s="62">
        <v>2</v>
      </c>
      <c r="JN26" s="56"/>
      <c r="JO26" s="70"/>
      <c r="JP26" s="121"/>
      <c r="JQ26" s="146">
        <f t="shared" si="90"/>
        <v>0</v>
      </c>
      <c r="JR26" s="67">
        <f t="shared" si="91"/>
        <v>0</v>
      </c>
      <c r="JS26" s="50" t="str">
        <f t="shared" si="92"/>
        <v>0.0</v>
      </c>
      <c r="JT26" s="51" t="str">
        <f t="shared" si="93"/>
        <v>F</v>
      </c>
      <c r="JU26" s="60">
        <f t="shared" si="94"/>
        <v>0</v>
      </c>
      <c r="JV26" s="53" t="str">
        <f t="shared" si="95"/>
        <v>0.0</v>
      </c>
      <c r="JW26" s="61">
        <v>1</v>
      </c>
      <c r="JX26" s="62">
        <v>1</v>
      </c>
      <c r="JY26" s="257"/>
      <c r="JZ26" s="258"/>
      <c r="KA26" s="58"/>
      <c r="KB26" s="66">
        <f t="shared" si="96"/>
        <v>0</v>
      </c>
      <c r="KC26" s="67">
        <f t="shared" si="97"/>
        <v>0</v>
      </c>
      <c r="KD26" s="50" t="str">
        <f t="shared" si="98"/>
        <v>0.0</v>
      </c>
      <c r="KE26" s="51" t="str">
        <f t="shared" si="99"/>
        <v>F</v>
      </c>
      <c r="KF26" s="60">
        <f t="shared" si="100"/>
        <v>0</v>
      </c>
      <c r="KG26" s="53" t="str">
        <f t="shared" si="101"/>
        <v>0.0</v>
      </c>
      <c r="KH26" s="61">
        <v>2</v>
      </c>
      <c r="KI26" s="62">
        <v>2</v>
      </c>
      <c r="KJ26" s="202"/>
      <c r="KK26" s="133"/>
      <c r="KL26" s="58"/>
      <c r="KM26" s="66">
        <f t="shared" si="205"/>
        <v>0</v>
      </c>
      <c r="KN26" s="67">
        <f t="shared" si="206"/>
        <v>0</v>
      </c>
      <c r="KO26" s="67" t="str">
        <f t="shared" si="207"/>
        <v>0.0</v>
      </c>
      <c r="KP26" s="51" t="str">
        <f t="shared" si="208"/>
        <v>F</v>
      </c>
      <c r="KQ26" s="60">
        <f t="shared" si="209"/>
        <v>0</v>
      </c>
      <c r="KR26" s="53" t="str">
        <f t="shared" si="210"/>
        <v>0.0</v>
      </c>
      <c r="KS26" s="63">
        <v>1</v>
      </c>
      <c r="KT26" s="199">
        <v>1</v>
      </c>
      <c r="KU26" s="202"/>
      <c r="KV26" s="133"/>
      <c r="KW26" s="58"/>
      <c r="KX26" s="66">
        <f t="shared" si="211"/>
        <v>0</v>
      </c>
      <c r="KY26" s="67">
        <f t="shared" si="212"/>
        <v>0</v>
      </c>
      <c r="KZ26" s="67" t="str">
        <f t="shared" si="213"/>
        <v>0.0</v>
      </c>
      <c r="LA26" s="51" t="str">
        <f t="shared" si="214"/>
        <v>F</v>
      </c>
      <c r="LB26" s="60">
        <f t="shared" si="215"/>
        <v>0</v>
      </c>
      <c r="LC26" s="53" t="str">
        <f t="shared" si="216"/>
        <v>0.0</v>
      </c>
      <c r="LD26" s="63">
        <v>1</v>
      </c>
      <c r="LE26" s="199">
        <v>1</v>
      </c>
      <c r="LF26" s="202"/>
      <c r="LG26" s="133"/>
      <c r="LH26" s="58"/>
      <c r="LI26" s="66">
        <f t="shared" si="217"/>
        <v>0</v>
      </c>
      <c r="LJ26" s="67">
        <f t="shared" si="218"/>
        <v>0</v>
      </c>
      <c r="LK26" s="67" t="str">
        <f t="shared" si="219"/>
        <v>0.0</v>
      </c>
      <c r="LL26" s="51" t="str">
        <f t="shared" si="220"/>
        <v>F</v>
      </c>
      <c r="LM26" s="60">
        <f t="shared" si="221"/>
        <v>0</v>
      </c>
      <c r="LN26" s="53" t="str">
        <f t="shared" si="222"/>
        <v>0.0</v>
      </c>
      <c r="LO26" s="63">
        <v>2</v>
      </c>
      <c r="LP26" s="199">
        <v>2</v>
      </c>
      <c r="LQ26" s="202"/>
      <c r="LR26" s="133"/>
      <c r="LS26" s="58"/>
      <c r="LT26" s="66">
        <f t="shared" si="223"/>
        <v>0</v>
      </c>
      <c r="LU26" s="67">
        <f t="shared" si="224"/>
        <v>0</v>
      </c>
      <c r="LV26" s="67" t="str">
        <f t="shared" si="225"/>
        <v>0.0</v>
      </c>
      <c r="LW26" s="51" t="str">
        <f t="shared" si="226"/>
        <v>F</v>
      </c>
      <c r="LX26" s="60">
        <f t="shared" si="227"/>
        <v>0</v>
      </c>
      <c r="LY26" s="53" t="str">
        <f t="shared" si="228"/>
        <v>0.0</v>
      </c>
      <c r="LZ26" s="63">
        <v>1</v>
      </c>
      <c r="MA26" s="199">
        <v>1</v>
      </c>
      <c r="MB26" s="66">
        <f t="shared" si="229"/>
        <v>0</v>
      </c>
      <c r="MC26" s="163">
        <f t="shared" si="230"/>
        <v>0</v>
      </c>
      <c r="MD26" s="53" t="str">
        <f t="shared" si="231"/>
        <v>0.0</v>
      </c>
      <c r="ME26" s="51" t="str">
        <f t="shared" si="232"/>
        <v>F</v>
      </c>
      <c r="MF26" s="60">
        <f t="shared" si="233"/>
        <v>0</v>
      </c>
      <c r="MG26" s="53" t="str">
        <f t="shared" si="234"/>
        <v>0.0</v>
      </c>
      <c r="MH26" s="212">
        <v>5</v>
      </c>
      <c r="MI26" s="213">
        <v>5</v>
      </c>
      <c r="MJ26" s="203">
        <f t="shared" si="235"/>
        <v>19</v>
      </c>
      <c r="MK26" s="153">
        <f t="shared" si="236"/>
        <v>0.66315789473684206</v>
      </c>
      <c r="ML26" s="155">
        <f t="shared" si="237"/>
        <v>0.21052631578947367</v>
      </c>
      <c r="MM26" s="154" t="str">
        <f t="shared" si="238"/>
        <v>0.21</v>
      </c>
      <c r="MN26" s="5" t="str">
        <f t="shared" si="239"/>
        <v>Cảnh báo KQHT</v>
      </c>
    </row>
    <row r="27" spans="1:352" s="8" customFormat="1" ht="18">
      <c r="A27" s="5">
        <v>26</v>
      </c>
      <c r="B27" s="9" t="s">
        <v>11</v>
      </c>
      <c r="C27" s="10" t="s">
        <v>497</v>
      </c>
      <c r="D27" s="11" t="s">
        <v>415</v>
      </c>
      <c r="E27" s="12" t="s">
        <v>221</v>
      </c>
      <c r="F27" s="6" t="s">
        <v>498</v>
      </c>
      <c r="G27" s="6" t="s">
        <v>499</v>
      </c>
      <c r="H27" s="6" t="s">
        <v>410</v>
      </c>
      <c r="I27" s="48" t="s">
        <v>500</v>
      </c>
      <c r="J27" s="48" t="s">
        <v>501</v>
      </c>
      <c r="K27" s="49">
        <v>5.5</v>
      </c>
      <c r="L27" s="120" t="str">
        <f>TEXT(K27,"0.0")</f>
        <v>5.5</v>
      </c>
      <c r="M27" s="51" t="str">
        <f>IF(K27&gt;=8.5,"A",IF(K27&gt;=8,"B+",IF(K27&gt;=7,"B",IF(K27&gt;=6.5,"C+",IF(K27&gt;=5.5,"C",IF(K27&gt;=5,"D+",IF(K27&gt;=4,"D","F")))))))</f>
        <v>C</v>
      </c>
      <c r="N27" s="52">
        <f>IF(M27="A",4,IF(M27="B+",3.5,IF(M27="B",3,IF(M27="C+",2.5,IF(M27="C",2,IF(M27="D+",1.5,IF(M27="D",1,0)))))))</f>
        <v>2</v>
      </c>
      <c r="O27" s="53" t="str">
        <f>TEXT(N27,"0.0")</f>
        <v>2.0</v>
      </c>
      <c r="P27" s="63">
        <v>2</v>
      </c>
      <c r="Q27" s="49">
        <v>6</v>
      </c>
      <c r="R27" s="120" t="str">
        <f>TEXT(Q27,"0.0")</f>
        <v>6.0</v>
      </c>
      <c r="S27" s="51" t="str">
        <f>IF(Q27&gt;=8.5,"A",IF(Q27&gt;=8,"B+",IF(Q27&gt;=7,"B",IF(Q27&gt;=6.5,"C+",IF(Q27&gt;=5.5,"C",IF(Q27&gt;=5,"D+",IF(Q27&gt;=4,"D","F")))))))</f>
        <v>C</v>
      </c>
      <c r="T27" s="52">
        <f>IF(S27="A",4,IF(S27="B+",3.5,IF(S27="B",3,IF(S27="C+",2.5,IF(S27="C",2,IF(S27="D+",1.5,IF(S27="D",1,0)))))))</f>
        <v>2</v>
      </c>
      <c r="U27" s="53" t="str">
        <f>TEXT(T27,"0.0")</f>
        <v>2.0</v>
      </c>
      <c r="V27" s="63">
        <v>3</v>
      </c>
      <c r="W27" s="202">
        <v>7</v>
      </c>
      <c r="X27" s="57">
        <v>6</v>
      </c>
      <c r="Y27" s="58"/>
      <c r="Z27" s="66">
        <f>ROUND((W27*0.4+X27*0.6),1)</f>
        <v>6.4</v>
      </c>
      <c r="AA27" s="67">
        <f>ROUND(MAX((W27*0.4+X27*0.6),(W27*0.4+Y27*0.6)),1)</f>
        <v>6.4</v>
      </c>
      <c r="AB27" s="67" t="str">
        <f>TEXT(AA27,"0.0")</f>
        <v>6.4</v>
      </c>
      <c r="AC27" s="51" t="str">
        <f>IF(AA27&gt;=8.5,"A",IF(AA27&gt;=8,"B+",IF(AA27&gt;=7,"B",IF(AA27&gt;=6.5,"C+",IF(AA27&gt;=5.5,"C",IF(AA27&gt;=5,"D+",IF(AA27&gt;=4,"D","F")))))))</f>
        <v>C</v>
      </c>
      <c r="AD27" s="60">
        <f>IF(AC27="A",4,IF(AC27="B+",3.5,IF(AC27="B",3,IF(AC27="C+",2.5,IF(AC27="C",2,IF(AC27="D+",1.5,IF(AC27="D",1,0)))))))</f>
        <v>2</v>
      </c>
      <c r="AE27" s="53" t="str">
        <f>TEXT(AD27,"0.0")</f>
        <v>2.0</v>
      </c>
      <c r="AF27" s="63">
        <v>4</v>
      </c>
      <c r="AG27" s="199">
        <v>4</v>
      </c>
      <c r="AH27" s="202">
        <v>7.7</v>
      </c>
      <c r="AI27" s="57">
        <v>7</v>
      </c>
      <c r="AJ27" s="58"/>
      <c r="AK27" s="66">
        <f>ROUND((AH27*0.4+AI27*0.6),1)</f>
        <v>7.3</v>
      </c>
      <c r="AL27" s="67">
        <f>ROUND(MAX((AH27*0.4+AI27*0.6),(AH27*0.4+AJ27*0.6)),1)</f>
        <v>7.3</v>
      </c>
      <c r="AM27" s="67" t="str">
        <f>TEXT(AL27,"0.0")</f>
        <v>7.3</v>
      </c>
      <c r="AN27" s="51" t="str">
        <f>IF(AL27&gt;=8.5,"A",IF(AL27&gt;=8,"B+",IF(AL27&gt;=7,"B",IF(AL27&gt;=6.5,"C+",IF(AL27&gt;=5.5,"C",IF(AL27&gt;=5,"D+",IF(AL27&gt;=4,"D","F")))))))</f>
        <v>B</v>
      </c>
      <c r="AO27" s="60">
        <f>IF(AN27="A",4,IF(AN27="B+",3.5,IF(AN27="B",3,IF(AN27="C+",2.5,IF(AN27="C",2,IF(AN27="D+",1.5,IF(AN27="D",1,0)))))))</f>
        <v>3</v>
      </c>
      <c r="AP27" s="53" t="str">
        <f>TEXT(AO27,"0.0")</f>
        <v>3.0</v>
      </c>
      <c r="AQ27" s="63">
        <v>2</v>
      </c>
      <c r="AR27" s="199">
        <v>2</v>
      </c>
      <c r="AS27" s="202">
        <v>5.7</v>
      </c>
      <c r="AT27" s="57">
        <v>1</v>
      </c>
      <c r="AU27" s="58">
        <v>0</v>
      </c>
      <c r="AV27" s="66">
        <f>ROUND((AS27*0.4+AT27*0.6),1)</f>
        <v>2.9</v>
      </c>
      <c r="AW27" s="67">
        <f>ROUND(MAX((AS27*0.4+AT27*0.6),(AS27*0.4+AU27*0.6)),1)</f>
        <v>2.9</v>
      </c>
      <c r="AX27" s="67" t="str">
        <f>TEXT(AW27,"0.0")</f>
        <v>2.9</v>
      </c>
      <c r="AY27" s="51" t="str">
        <f>IF(AW27&gt;=8.5,"A",IF(AW27&gt;=8,"B+",IF(AW27&gt;=7,"B",IF(AW27&gt;=6.5,"C+",IF(AW27&gt;=5.5,"C",IF(AW27&gt;=5,"D+",IF(AW27&gt;=4,"D","F")))))))</f>
        <v>F</v>
      </c>
      <c r="AZ27" s="60">
        <f>IF(AY27="A",4,IF(AY27="B+",3.5,IF(AY27="B",3,IF(AY27="C+",2.5,IF(AY27="C",2,IF(AY27="D+",1.5,IF(AY27="D",1,0)))))))</f>
        <v>0</v>
      </c>
      <c r="BA27" s="53" t="str">
        <f>TEXT(AZ27,"0.0")</f>
        <v>0.0</v>
      </c>
      <c r="BB27" s="63">
        <v>3</v>
      </c>
      <c r="BC27" s="199"/>
      <c r="BD27" s="202">
        <v>5.3</v>
      </c>
      <c r="BE27" s="57">
        <v>7</v>
      </c>
      <c r="BF27" s="58"/>
      <c r="BG27" s="66">
        <f>ROUND((BD27*0.4+BE27*0.6),1)</f>
        <v>6.3</v>
      </c>
      <c r="BH27" s="67">
        <f>ROUND(MAX((BD27*0.4+BE27*0.6),(BD27*0.4+BF27*0.6)),1)</f>
        <v>6.3</v>
      </c>
      <c r="BI27" s="67" t="str">
        <f>TEXT(BH27,"0.0")</f>
        <v>6.3</v>
      </c>
      <c r="BJ27" s="51" t="str">
        <f>IF(BH27&gt;=8.5,"A",IF(BH27&gt;=8,"B+",IF(BH27&gt;=7,"B",IF(BH27&gt;=6.5,"C+",IF(BH27&gt;=5.5,"C",IF(BH27&gt;=5,"D+",IF(BH27&gt;=4,"D","F")))))))</f>
        <v>C</v>
      </c>
      <c r="BK27" s="60">
        <f>IF(BJ27="A",4,IF(BJ27="B+",3.5,IF(BJ27="B",3,IF(BJ27="C+",2.5,IF(BJ27="C",2,IF(BJ27="D+",1.5,IF(BJ27="D",1,0)))))))</f>
        <v>2</v>
      </c>
      <c r="BL27" s="53" t="str">
        <f>TEXT(BK27,"0.0")</f>
        <v>2.0</v>
      </c>
      <c r="BM27" s="63">
        <v>3</v>
      </c>
      <c r="BN27" s="199">
        <v>3</v>
      </c>
      <c r="BO27" s="202">
        <v>5.2</v>
      </c>
      <c r="BP27" s="57">
        <v>6</v>
      </c>
      <c r="BQ27" s="58"/>
      <c r="BR27" s="66">
        <f>ROUND((BO27*0.4+BP27*0.6),1)</f>
        <v>5.7</v>
      </c>
      <c r="BS27" s="67">
        <f>ROUND(MAX((BO27*0.4+BP27*0.6),(BO27*0.4+BQ27*0.6)),1)</f>
        <v>5.7</v>
      </c>
      <c r="BT27" s="67" t="str">
        <f>TEXT(BS27,"0.0")</f>
        <v>5.7</v>
      </c>
      <c r="BU27" s="51" t="str">
        <f>IF(BS27&gt;=8.5,"A",IF(BS27&gt;=8,"B+",IF(BS27&gt;=7,"B",IF(BS27&gt;=6.5,"C+",IF(BS27&gt;=5.5,"C",IF(BS27&gt;=5,"D+",IF(BS27&gt;=4,"D","F")))))))</f>
        <v>C</v>
      </c>
      <c r="BV27" s="68">
        <f>IF(BU27="A",4,IF(BU27="B+",3.5,IF(BU27="B",3,IF(BU27="C+",2.5,IF(BU27="C",2,IF(BU27="D+",1.5,IF(BU27="D",1,0)))))))</f>
        <v>2</v>
      </c>
      <c r="BW27" s="53" t="str">
        <f>TEXT(BV27,"0.0")</f>
        <v>2.0</v>
      </c>
      <c r="BX27" s="63">
        <v>2</v>
      </c>
      <c r="BY27" s="199">
        <v>2</v>
      </c>
      <c r="BZ27" s="202">
        <v>5.8</v>
      </c>
      <c r="CA27" s="57">
        <v>3</v>
      </c>
      <c r="CB27" s="58"/>
      <c r="CC27" s="66">
        <f>ROUND((BZ27*0.4+CA27*0.6),1)</f>
        <v>4.0999999999999996</v>
      </c>
      <c r="CD27" s="67">
        <f>ROUND(MAX((BZ27*0.4+CA27*0.6),(BZ27*0.4+CB27*0.6)),1)</f>
        <v>4.0999999999999996</v>
      </c>
      <c r="CE27" s="67" t="str">
        <f>TEXT(CD27,"0.0")</f>
        <v>4.1</v>
      </c>
      <c r="CF27" s="51" t="str">
        <f>IF(CD27&gt;=8.5,"A",IF(CD27&gt;=8,"B+",IF(CD27&gt;=7,"B",IF(CD27&gt;=6.5,"C+",IF(CD27&gt;=5.5,"C",IF(CD27&gt;=5,"D+",IF(CD27&gt;=4,"D","F")))))))</f>
        <v>D</v>
      </c>
      <c r="CG27" s="60">
        <f>IF(CF27="A",4,IF(CF27="B+",3.5,IF(CF27="B",3,IF(CF27="C+",2.5,IF(CF27="C",2,IF(CF27="D+",1.5,IF(CF27="D",1,0)))))))</f>
        <v>1</v>
      </c>
      <c r="CH27" s="53" t="str">
        <f>TEXT(CG27,"0.0")</f>
        <v>1.0</v>
      </c>
      <c r="CI27" s="63">
        <v>3</v>
      </c>
      <c r="CJ27" s="199">
        <v>3</v>
      </c>
      <c r="CK27" s="200">
        <f>AF27+AQ27+BB27+BM27+BX27+CI27</f>
        <v>17</v>
      </c>
      <c r="CL27" s="72">
        <f>(AA27*AF27+AL27*AQ27+AW27*BB27+BH27*BM27+BS27*BX27+CD27*CI27)/CK27</f>
        <v>5.382352941176471</v>
      </c>
      <c r="CM27" s="93" t="str">
        <f>TEXT(CL27,"0.00")</f>
        <v>5.38</v>
      </c>
      <c r="CN27" s="72">
        <f>(AD27*AF27+AO27*AQ27+AZ27*BB27+BK27*BM27+BV27*BX27+CG27*CI27)/CK27</f>
        <v>1.588235294117647</v>
      </c>
      <c r="CO27" s="93" t="str">
        <f>TEXT(CN27,"0.00")</f>
        <v>1.59</v>
      </c>
      <c r="CP27" s="291" t="str">
        <f>IF(AND(CN27&lt;0.8),"Cảnh báo KQHT","Lên lớp")</f>
        <v>Lên lớp</v>
      </c>
      <c r="CQ27" s="291">
        <f>CJ27+BY27+BN27+BC27+AR27+AG27</f>
        <v>14</v>
      </c>
      <c r="CR27" s="72">
        <f>(AA27*AG27+AL27*AR27+AW27*BC27+BH27*BN27+BS27*BY27+CD27*CJ27)/CQ27</f>
        <v>5.9142857142857137</v>
      </c>
      <c r="CS27" s="291" t="str">
        <f>TEXT(CR27,"0.00")</f>
        <v>5.91</v>
      </c>
      <c r="CT27" s="72">
        <f>(AD27*AG27+AO27*AR27+AZ27*BC27+BK27*BN27+BV27*BY27+CG27*CJ27)/CQ27</f>
        <v>1.9285714285714286</v>
      </c>
      <c r="CU27" s="291" t="str">
        <f>TEXT(CT27,"0.00")</f>
        <v>1.93</v>
      </c>
      <c r="CV27" s="291" t="str">
        <f>IF(AND(CT27&lt;1.2),"Cảnh báo KQHT","Lên lớp")</f>
        <v>Lên lớp</v>
      </c>
      <c r="CW27" s="105">
        <v>6.2</v>
      </c>
      <c r="CX27" s="126">
        <v>4</v>
      </c>
      <c r="CY27" s="126"/>
      <c r="CZ27" s="66">
        <f>ROUND((CW27*0.4+CX27*0.6),1)</f>
        <v>4.9000000000000004</v>
      </c>
      <c r="DA27" s="67">
        <f>ROUND(MAX((CW27*0.4+CX27*0.6),(CW27*0.4+CY27*0.6)),1)</f>
        <v>4.9000000000000004</v>
      </c>
      <c r="DB27" s="60" t="str">
        <f>TEXT(DA27,"0.0")</f>
        <v>4.9</v>
      </c>
      <c r="DC27" s="51" t="str">
        <f>IF(DA27&gt;=8.5,"A",IF(DA27&gt;=8,"B+",IF(DA27&gt;=7,"B",IF(DA27&gt;=6.5,"C+",IF(DA27&gt;=5.5,"C",IF(DA27&gt;=5,"D+",IF(DA27&gt;=4,"D","F")))))))</f>
        <v>D</v>
      </c>
      <c r="DD27" s="60">
        <f>IF(DC27="A",4,IF(DC27="B+",3.5,IF(DC27="B",3,IF(DC27="C+",2.5,IF(DC27="C",2,IF(DC27="D+",1.5,IF(DC27="D",1,0)))))))</f>
        <v>1</v>
      </c>
      <c r="DE27" s="60" t="str">
        <f>TEXT(DD27,"0.0")</f>
        <v>1.0</v>
      </c>
      <c r="DF27" s="63"/>
      <c r="DG27" s="201"/>
      <c r="DH27" s="105">
        <v>6.6</v>
      </c>
      <c r="DI27" s="126">
        <v>6</v>
      </c>
      <c r="DJ27" s="126"/>
      <c r="DK27" s="66">
        <f>ROUND((DH27*0.4+DI27*0.6),1)</f>
        <v>6.2</v>
      </c>
      <c r="DL27" s="67">
        <f>ROUND(MAX((DH27*0.4+DI27*0.6),(DH27*0.4+DJ27*0.6)),1)</f>
        <v>6.2</v>
      </c>
      <c r="DM27" s="60" t="str">
        <f>TEXT(DL27,"0.0")</f>
        <v>6.2</v>
      </c>
      <c r="DN27" s="51" t="str">
        <f>IF(DL27&gt;=8.5,"A",IF(DL27&gt;=8,"B+",IF(DL27&gt;=7,"B",IF(DL27&gt;=6.5,"C+",IF(DL27&gt;=5.5,"C",IF(DL27&gt;=5,"D+",IF(DL27&gt;=4,"D","F")))))))</f>
        <v>C</v>
      </c>
      <c r="DO27" s="60">
        <f>IF(DN27="A",4,IF(DN27="B+",3.5,IF(DN27="B",3,IF(DN27="C+",2.5,IF(DN27="C",2,IF(DN27="D+",1.5,IF(DN27="D",1,0)))))))</f>
        <v>2</v>
      </c>
      <c r="DP27" s="60" t="str">
        <f>TEXT(DO27,"0.0")</f>
        <v>2.0</v>
      </c>
      <c r="DQ27" s="63"/>
      <c r="DR27" s="201"/>
      <c r="DS27" s="67">
        <f>(DA27+DL27)/2</f>
        <v>5.5500000000000007</v>
      </c>
      <c r="DT27" s="60" t="str">
        <f>TEXT(DS27,"0.0")</f>
        <v>5.6</v>
      </c>
      <c r="DU27" s="51" t="str">
        <f>IF(DS27&gt;=8.5,"A",IF(DS27&gt;=8,"B+",IF(DS27&gt;=7,"B",IF(DS27&gt;=6.5,"C+",IF(DS27&gt;=5.5,"C",IF(DS27&gt;=5,"D+",IF(DS27&gt;=4,"D","F")))))))</f>
        <v>C</v>
      </c>
      <c r="DV27" s="60">
        <f>IF(DU27="A",4,IF(DU27="B+",3.5,IF(DU27="B",3,IF(DU27="C+",2.5,IF(DU27="C",2,IF(DU27="D+",1.5,IF(DU27="D",1,0)))))))</f>
        <v>2</v>
      </c>
      <c r="DW27" s="60" t="str">
        <f>TEXT(DV27,"0.0")</f>
        <v>2.0</v>
      </c>
      <c r="DX27" s="63">
        <v>3</v>
      </c>
      <c r="DY27" s="201">
        <v>3</v>
      </c>
      <c r="DZ27" s="146">
        <v>1.1000000000000001</v>
      </c>
      <c r="EA27" s="70"/>
      <c r="EB27" s="121"/>
      <c r="EC27" s="66">
        <f>ROUND((DZ27*0.4+EA27*0.6),1)</f>
        <v>0.4</v>
      </c>
      <c r="ED27" s="67">
        <f>ROUND(MAX((DZ27*0.4+EA27*0.6),(DZ27*0.4+EB27*0.6)),1)</f>
        <v>0.4</v>
      </c>
      <c r="EE27" s="67" t="str">
        <f>TEXT(ED27,"0.0")</f>
        <v>0.4</v>
      </c>
      <c r="EF27" s="51" t="str">
        <f>IF(ED27&gt;=8.5,"A",IF(ED27&gt;=8,"B+",IF(ED27&gt;=7,"B",IF(ED27&gt;=6.5,"C+",IF(ED27&gt;=5.5,"C",IF(ED27&gt;=5,"D+",IF(ED27&gt;=4,"D","F")))))))</f>
        <v>F</v>
      </c>
      <c r="EG27" s="68">
        <f>IF(EF27="A",4,IF(EF27="B+",3.5,IF(EF27="B",3,IF(EF27="C+",2.5,IF(EF27="C",2,IF(EF27="D+",1.5,IF(EF27="D",1,0)))))))</f>
        <v>0</v>
      </c>
      <c r="EH27" s="53" t="str">
        <f>TEXT(EG27,"0.0")</f>
        <v>0.0</v>
      </c>
      <c r="EI27" s="63">
        <v>3</v>
      </c>
      <c r="EJ27" s="199"/>
      <c r="EK27" s="105">
        <v>5.2</v>
      </c>
      <c r="EL27" s="103">
        <v>2</v>
      </c>
      <c r="EM27" s="104">
        <v>4</v>
      </c>
      <c r="EN27" s="66">
        <f>ROUND((EK27*0.4+EL27*0.6),1)</f>
        <v>3.3</v>
      </c>
      <c r="EO27" s="67">
        <f>ROUND(MAX((EK27*0.4+EL27*0.6),(EK27*0.4+EM27*0.6)),1)</f>
        <v>4.5</v>
      </c>
      <c r="EP27" s="67" t="str">
        <f>TEXT(EO27,"0.0")</f>
        <v>4.5</v>
      </c>
      <c r="EQ27" s="51" t="str">
        <f>IF(EO27&gt;=8.5,"A",IF(EO27&gt;=8,"B+",IF(EO27&gt;=7,"B",IF(EO27&gt;=6.5,"C+",IF(EO27&gt;=5.5,"C",IF(EO27&gt;=5,"D+",IF(EO27&gt;=4,"D","F")))))))</f>
        <v>D</v>
      </c>
      <c r="ER27" s="60">
        <f>IF(EQ27="A",4,IF(EQ27="B+",3.5,IF(EQ27="B",3,IF(EQ27="C+",2.5,IF(EQ27="C",2,IF(EQ27="D+",1.5,IF(EQ27="D",1,0)))))))</f>
        <v>1</v>
      </c>
      <c r="ES27" s="53" t="str">
        <f>TEXT(ER27,"0.0")</f>
        <v>1.0</v>
      </c>
      <c r="ET27" s="63">
        <v>3</v>
      </c>
      <c r="EU27" s="199">
        <v>3</v>
      </c>
      <c r="EV27" s="208">
        <v>5</v>
      </c>
      <c r="EW27" s="168">
        <v>1</v>
      </c>
      <c r="EX27" s="169">
        <v>5</v>
      </c>
      <c r="EY27" s="66">
        <f>ROUND((EV27*0.4+EW27*0.6),1)</f>
        <v>2.6</v>
      </c>
      <c r="EZ27" s="67">
        <f>ROUND(MAX((EV27*0.4+EW27*0.6),(EV27*0.4+EX27*0.6)),1)</f>
        <v>5</v>
      </c>
      <c r="FA27" s="67" t="str">
        <f>TEXT(EZ27,"0.0")</f>
        <v>5.0</v>
      </c>
      <c r="FB27" s="51" t="str">
        <f>IF(EZ27&gt;=8.5,"A",IF(EZ27&gt;=8,"B+",IF(EZ27&gt;=7,"B",IF(EZ27&gt;=6.5,"C+",IF(EZ27&gt;=5.5,"C",IF(EZ27&gt;=5,"D+",IF(EZ27&gt;=4,"D","F")))))))</f>
        <v>D+</v>
      </c>
      <c r="FC27" s="60">
        <f>IF(FB27="A",4,IF(FB27="B+",3.5,IF(FB27="B",3,IF(FB27="C+",2.5,IF(FB27="C",2,IF(FB27="D+",1.5,IF(FB27="D",1,0)))))))</f>
        <v>1.5</v>
      </c>
      <c r="FD27" s="53" t="str">
        <f>TEXT(FC27,"0.0")</f>
        <v>1.5</v>
      </c>
      <c r="FE27" s="63">
        <v>2</v>
      </c>
      <c r="FF27" s="199">
        <v>2</v>
      </c>
      <c r="FG27" s="105">
        <v>7.3</v>
      </c>
      <c r="FH27" s="103"/>
      <c r="FI27" s="104">
        <v>8</v>
      </c>
      <c r="FJ27" s="66">
        <f>ROUND((FG27*0.4+FH27*0.6),1)</f>
        <v>2.9</v>
      </c>
      <c r="FK27" s="67">
        <f>ROUND(MAX((FG27*0.4+FH27*0.6),(FG27*0.4+FI27*0.6)),1)</f>
        <v>7.7</v>
      </c>
      <c r="FL27" s="67" t="str">
        <f>TEXT(FK27,"0.0")</f>
        <v>7.7</v>
      </c>
      <c r="FM27" s="51" t="str">
        <f>IF(FK27&gt;=8.5,"A",IF(FK27&gt;=8,"B+",IF(FK27&gt;=7,"B",IF(FK27&gt;=6.5,"C+",IF(FK27&gt;=5.5,"C",IF(FK27&gt;=5,"D+",IF(FK27&gt;=4,"D","F")))))))</f>
        <v>B</v>
      </c>
      <c r="FN27" s="60">
        <f>IF(FM27="A",4,IF(FM27="B+",3.5,IF(FM27="B",3,IF(FM27="C+",2.5,IF(FM27="C",2,IF(FM27="D+",1.5,IF(FM27="D",1,0)))))))</f>
        <v>3</v>
      </c>
      <c r="FO27" s="53" t="str">
        <f>TEXT(FN27,"0.0")</f>
        <v>3.0</v>
      </c>
      <c r="FP27" s="63">
        <v>2</v>
      </c>
      <c r="FQ27" s="199">
        <v>2</v>
      </c>
      <c r="FR27" s="66">
        <v>5.6</v>
      </c>
      <c r="FS27" s="291">
        <v>7</v>
      </c>
      <c r="FT27" s="104"/>
      <c r="FU27" s="66"/>
      <c r="FV27" s="67">
        <f>ROUND(MAX((FR27*0.4+FS27*0.6),(FR27*0.4+FT27*0.6)),1)</f>
        <v>6.4</v>
      </c>
      <c r="FW27" s="67" t="str">
        <f>TEXT(FV27,"0.0")</f>
        <v>6.4</v>
      </c>
      <c r="FX27" s="51" t="str">
        <f>IF(FV27&gt;=8.5,"A",IF(FV27&gt;=8,"B+",IF(FV27&gt;=7,"B",IF(FV27&gt;=6.5,"C+",IF(FV27&gt;=5.5,"C",IF(FV27&gt;=5,"D+",IF(FV27&gt;=4,"D","F")))))))</f>
        <v>C</v>
      </c>
      <c r="FY27" s="60">
        <f>IF(FX27="A",4,IF(FX27="B+",3.5,IF(FX27="B",3,IF(FX27="C+",2.5,IF(FX27="C",2,IF(FX27="D+",1.5,IF(FX27="D",1,0)))))))</f>
        <v>2</v>
      </c>
      <c r="FZ27" s="53" t="str">
        <f>TEXT(FY27,"0.0")</f>
        <v>2.0</v>
      </c>
      <c r="GA27" s="63">
        <v>2</v>
      </c>
      <c r="GB27" s="199">
        <v>2</v>
      </c>
      <c r="GC27" s="146">
        <v>3.4</v>
      </c>
      <c r="GD27" s="70"/>
      <c r="GE27" s="121"/>
      <c r="GF27" s="146"/>
      <c r="GG27" s="67">
        <f>ROUND(MAX((GC27*0.4+GD27*0.6),(GC27*0.4+GE27*0.6)),1)</f>
        <v>1.4</v>
      </c>
      <c r="GH27" s="67" t="str">
        <f>TEXT(GG27,"0.0")</f>
        <v>1.4</v>
      </c>
      <c r="GI27" s="51" t="str">
        <f>IF(GG27&gt;=8.5,"A",IF(GG27&gt;=8,"B+",IF(GG27&gt;=7,"B",IF(GG27&gt;=6.5,"C+",IF(GG27&gt;=5.5,"C",IF(GG27&gt;=5,"D+",IF(GG27&gt;=4,"D","F")))))))</f>
        <v>F</v>
      </c>
      <c r="GJ27" s="60">
        <f>IF(GI27="A",4,IF(GI27="B+",3.5,IF(GI27="B",3,IF(GI27="C+",2.5,IF(GI27="C",2,IF(GI27="D+",1.5,IF(GI27="D",1,0)))))))</f>
        <v>0</v>
      </c>
      <c r="GK27" s="53" t="str">
        <f>TEXT(GJ27,"0.0")</f>
        <v>0.0</v>
      </c>
      <c r="GL27" s="63">
        <v>3</v>
      </c>
      <c r="GM27" s="199"/>
      <c r="GN27" s="203">
        <f>DX27+EI27+ET27+FE27+FP27+GA27+GL27</f>
        <v>18</v>
      </c>
      <c r="GO27" s="153">
        <f>(DS27*DX27+ED27*EI27+EO27*ET27+EZ27*FE27+FK27*FP27+FV27*GA27+GG27*GL27)/GN27</f>
        <v>4.0972222222222223</v>
      </c>
      <c r="GP27" s="155">
        <f>(DV27*DX27+EG27*EI27+ER27*ET27+FC27*FE27+FN27*FP27+FY27*GA27+GJ27*GL27)/GN27</f>
        <v>1.2222222222222223</v>
      </c>
      <c r="GQ27" s="154" t="str">
        <f>TEXT(GP27,"0.00")</f>
        <v>1.22</v>
      </c>
      <c r="GR27" s="5" t="str">
        <f>IF(AND(GP27&lt;1),"Cảnh báo KQHT","Lên lớp")</f>
        <v>Lên lớp</v>
      </c>
      <c r="GS27" s="204">
        <f>DY27+EJ27+EU27+FF27+FQ27+GB27+GM27</f>
        <v>12</v>
      </c>
      <c r="GT27" s="205">
        <f xml:space="preserve"> (DS27*DY27+ED27*EJ27+EO27*EU27+EZ27*FF27+FK27*FQ27+FV27*GB27+GG27*GM27)/GS27</f>
        <v>5.6958333333333337</v>
      </c>
      <c r="GU27" s="206">
        <f xml:space="preserve"> (DV27*DY27+EG27*EJ27+ER27*EU27+FC27*FF27+FN27*FQ27+FY27*GB27+GJ27*GM27)/GS27</f>
        <v>1.8333333333333333</v>
      </c>
      <c r="GV27" s="207">
        <f>CK27+GN27</f>
        <v>35</v>
      </c>
      <c r="GW27" s="203">
        <f>CQ27+GS27</f>
        <v>26</v>
      </c>
      <c r="GX27" s="154">
        <f>(CQ27*CR27+GT27*GS27)/GW27</f>
        <v>5.8134615384615387</v>
      </c>
      <c r="GY27" s="155">
        <f>(CT27*CQ27+GU27*GS27)/GW27</f>
        <v>1.8846153846153846</v>
      </c>
      <c r="GZ27" s="154" t="str">
        <f>TEXT(GY27,"0.00")</f>
        <v>1.88</v>
      </c>
      <c r="HA27" s="5" t="str">
        <f>IF(AND(GY27&lt;1.2),"Cảnh báo KQHT","Lên lớp")</f>
        <v>Lên lớp</v>
      </c>
      <c r="HB27" s="5"/>
      <c r="HC27" s="166">
        <v>5</v>
      </c>
      <c r="HD27" s="229">
        <v>2</v>
      </c>
      <c r="HE27" s="123"/>
      <c r="HF27" s="166"/>
      <c r="HG27" s="67">
        <f>ROUND(MAX((HC27*0.4+HD27*0.6),(HC27*0.4+HE27*0.6)),1)</f>
        <v>3.2</v>
      </c>
      <c r="HH27" s="67" t="str">
        <f>TEXT(HG27,"0.0")</f>
        <v>3.2</v>
      </c>
      <c r="HI27" s="51" t="str">
        <f>IF(HG27&gt;=8.5,"A",IF(HG27&gt;=8,"B+",IF(HG27&gt;=7,"B",IF(HG27&gt;=6.5,"C+",IF(HG27&gt;=5.5,"C",IF(HG27&gt;=5,"D+",IF(HG27&gt;=4,"D","F")))))))</f>
        <v>F</v>
      </c>
      <c r="HJ27" s="60">
        <f>IF(HI27="A",4,IF(HI27="B+",3.5,IF(HI27="B",3,IF(HI27="C+",2.5,IF(HI27="C",2,IF(HI27="D+",1.5,IF(HI27="D",1,0)))))))</f>
        <v>0</v>
      </c>
      <c r="HK27" s="53" t="str">
        <f>TEXT(HJ27,"0.0")</f>
        <v>0.0</v>
      </c>
      <c r="HL27" s="63">
        <v>3</v>
      </c>
      <c r="HM27" s="199">
        <v>3</v>
      </c>
      <c r="HN27" s="202">
        <v>5</v>
      </c>
      <c r="HO27" s="57">
        <v>4</v>
      </c>
      <c r="HP27" s="58"/>
      <c r="HQ27" s="66">
        <f>ROUND((HN27*0.4+HO27*0.6),1)</f>
        <v>4.4000000000000004</v>
      </c>
      <c r="HR27" s="110">
        <f>ROUND(MAX((HN27*0.4+HO27*0.6),(HN27*0.4+HP27*0.6)),1)</f>
        <v>4.4000000000000004</v>
      </c>
      <c r="HS27" s="67" t="str">
        <f>TEXT(HR27,"0.0")</f>
        <v>4.4</v>
      </c>
      <c r="HT27" s="111" t="str">
        <f>IF(HR27&gt;=8.5,"A",IF(HR27&gt;=8,"B+",IF(HR27&gt;=7,"B",IF(HR27&gt;=6.5,"C+",IF(HR27&gt;=5.5,"C",IF(HR27&gt;=5,"D+",IF(HR27&gt;=4,"D","F")))))))</f>
        <v>D</v>
      </c>
      <c r="HU27" s="112">
        <f>IF(HT27="A",4,IF(HT27="B+",3.5,IF(HT27="B",3,IF(HT27="C+",2.5,IF(HT27="C",2,IF(HT27="D+",1.5,IF(HT27="D",1,0)))))))</f>
        <v>1</v>
      </c>
      <c r="HV27" s="113" t="str">
        <f>TEXT(HU27,"0.0")</f>
        <v>1.0</v>
      </c>
      <c r="HW27" s="63">
        <v>1</v>
      </c>
      <c r="HX27" s="199">
        <v>1</v>
      </c>
      <c r="HY27" s="66">
        <f>ROUND((HF27*0.7+HQ27*0.3),1)</f>
        <v>1.3</v>
      </c>
      <c r="HZ27" s="163">
        <f>ROUND((HG27*0.7+HR27*0.3),1)</f>
        <v>3.6</v>
      </c>
      <c r="IA27" s="53" t="str">
        <f>TEXT(HZ27,"0.0")</f>
        <v>3.6</v>
      </c>
      <c r="IB27" s="51" t="str">
        <f>IF(HZ27&gt;=8.5,"A",IF(HZ27&gt;=8,"B+",IF(HZ27&gt;=7,"B",IF(HZ27&gt;=6.5,"C+",IF(HZ27&gt;=5.5,"C",IF(HZ27&gt;=5,"D+",IF(HZ27&gt;=4,"D","F")))))))</f>
        <v>F</v>
      </c>
      <c r="IC27" s="60">
        <f>IF(IB27="A",4,IF(IB27="B+",3.5,IF(IB27="B",3,IF(IB27="C+",2.5,IF(IB27="C",2,IF(IB27="D+",1.5,IF(IB27="D",1,0)))))))</f>
        <v>0</v>
      </c>
      <c r="ID27" s="53" t="str">
        <f>TEXT(IC27,"0.0")</f>
        <v>0.0</v>
      </c>
      <c r="IE27" s="212">
        <v>4</v>
      </c>
      <c r="IF27" s="213">
        <v>4</v>
      </c>
      <c r="IG27" s="202">
        <v>6</v>
      </c>
      <c r="IH27" s="57">
        <v>7</v>
      </c>
      <c r="II27" s="58"/>
      <c r="IJ27" s="66">
        <f>ROUND((IG27*0.4+IH27*0.6),1)</f>
        <v>6.6</v>
      </c>
      <c r="IK27" s="67">
        <f>ROUND(MAX((IG27*0.4+IH27*0.6),(IG27*0.4+II27*0.6)),1)</f>
        <v>6.6</v>
      </c>
      <c r="IL27" s="67" t="str">
        <f>TEXT(IK27,"0.0")</f>
        <v>6.6</v>
      </c>
      <c r="IM27" s="51" t="str">
        <f>IF(IK27&gt;=8.5,"A",IF(IK27&gt;=8,"B+",IF(IK27&gt;=7,"B",IF(IK27&gt;=6.5,"C+",IF(IK27&gt;=5.5,"C",IF(IK27&gt;=5,"D+",IF(IK27&gt;=4,"D","F")))))))</f>
        <v>C+</v>
      </c>
      <c r="IN27" s="60">
        <f>IF(IM27="A",4,IF(IM27="B+",3.5,IF(IM27="B",3,IF(IM27="C+",2.5,IF(IM27="C",2,IF(IM27="D+",1.5,IF(IM27="D",1,0)))))))</f>
        <v>2.5</v>
      </c>
      <c r="IO27" s="53" t="str">
        <f>TEXT(IN27,"0.0")</f>
        <v>2.5</v>
      </c>
      <c r="IP27" s="63">
        <v>2</v>
      </c>
      <c r="IQ27" s="199">
        <v>2</v>
      </c>
      <c r="IR27" s="202">
        <v>8</v>
      </c>
      <c r="IS27" s="57">
        <v>6</v>
      </c>
      <c r="IT27" s="58"/>
      <c r="IU27" s="66">
        <f>ROUND((IR27*0.4+IS27*0.6),1)</f>
        <v>6.8</v>
      </c>
      <c r="IV27" s="67">
        <f>ROUND(MAX((IR27*0.4+IS27*0.6),(IR27*0.4+IT27*0.6)),1)</f>
        <v>6.8</v>
      </c>
      <c r="IW27" s="67" t="str">
        <f>TEXT(IV27,"0.0")</f>
        <v>6.8</v>
      </c>
      <c r="IX27" s="51" t="str">
        <f>IF(IV27&gt;=8.5,"A",IF(IV27&gt;=8,"B+",IF(IV27&gt;=7,"B",IF(IV27&gt;=6.5,"C+",IF(IV27&gt;=5.5,"C",IF(IV27&gt;=5,"D+",IF(IV27&gt;=4,"D","F")))))))</f>
        <v>C+</v>
      </c>
      <c r="IY27" s="60">
        <f>IF(IX27="A",4,IF(IX27="B+",3.5,IF(IX27="B",3,IF(IX27="C+",2.5,IF(IX27="C",2,IF(IX27="D+",1.5,IF(IX27="D",1,0)))))))</f>
        <v>2.5</v>
      </c>
      <c r="IZ27" s="53" t="str">
        <f>TEXT(IY27,"0.0")</f>
        <v>2.5</v>
      </c>
      <c r="JA27" s="63">
        <v>3</v>
      </c>
      <c r="JB27" s="199">
        <v>3</v>
      </c>
      <c r="JC27" s="65">
        <v>5.8</v>
      </c>
      <c r="JD27" s="57">
        <v>6</v>
      </c>
      <c r="JE27" s="58"/>
      <c r="JF27" s="66">
        <f>ROUND((JC27*0.4+JD27*0.6),1)</f>
        <v>5.9</v>
      </c>
      <c r="JG27" s="67">
        <f>ROUND(MAX((JC27*0.4+JD27*0.6),(JC27*0.4+JE27*0.6)),1)</f>
        <v>5.9</v>
      </c>
      <c r="JH27" s="50" t="str">
        <f>TEXT(JG27,"0.0")</f>
        <v>5.9</v>
      </c>
      <c r="JI27" s="51" t="str">
        <f>IF(JG27&gt;=8.5,"A",IF(JG27&gt;=8,"B+",IF(JG27&gt;=7,"B",IF(JG27&gt;=6.5,"C+",IF(JG27&gt;=5.5,"C",IF(JG27&gt;=5,"D+",IF(JG27&gt;=4,"D","F")))))))</f>
        <v>C</v>
      </c>
      <c r="JJ27" s="60">
        <f>IF(JI27="A",4,IF(JI27="B+",3.5,IF(JI27="B",3,IF(JI27="C+",2.5,IF(JI27="C",2,IF(JI27="D+",1.5,IF(JI27="D",1,0)))))))</f>
        <v>2</v>
      </c>
      <c r="JK27" s="53" t="str">
        <f>TEXT(JJ27,"0.0")</f>
        <v>2.0</v>
      </c>
      <c r="JL27" s="61">
        <v>2</v>
      </c>
      <c r="JM27" s="62">
        <v>2</v>
      </c>
      <c r="JN27" s="65">
        <v>6.6</v>
      </c>
      <c r="JO27" s="57">
        <v>4</v>
      </c>
      <c r="JP27" s="58"/>
      <c r="JQ27" s="66">
        <f>ROUND((JN27*0.4+JO27*0.6),1)</f>
        <v>5</v>
      </c>
      <c r="JR27" s="67">
        <f>ROUND(MAX((JN27*0.4+JO27*0.6),(JN27*0.4+JP27*0.6)),1)</f>
        <v>5</v>
      </c>
      <c r="JS27" s="50" t="str">
        <f>TEXT(JR27,"0.0")</f>
        <v>5.0</v>
      </c>
      <c r="JT27" s="51" t="str">
        <f>IF(JR27&gt;=8.5,"A",IF(JR27&gt;=8,"B+",IF(JR27&gt;=7,"B",IF(JR27&gt;=6.5,"C+",IF(JR27&gt;=5.5,"C",IF(JR27&gt;=5,"D+",IF(JR27&gt;=4,"D","F")))))))</f>
        <v>D+</v>
      </c>
      <c r="JU27" s="60">
        <f>IF(JT27="A",4,IF(JT27="B+",3.5,IF(JT27="B",3,IF(JT27="C+",2.5,IF(JT27="C",2,IF(JT27="D+",1.5,IF(JT27="D",1,0)))))))</f>
        <v>1.5</v>
      </c>
      <c r="JV27" s="53" t="str">
        <f>TEXT(JU27,"0.0")</f>
        <v>1.5</v>
      </c>
      <c r="JW27" s="61">
        <v>1</v>
      </c>
      <c r="JX27" s="62">
        <v>1</v>
      </c>
      <c r="JY27" s="245">
        <v>5</v>
      </c>
      <c r="JZ27" s="122"/>
      <c r="KA27" s="123"/>
      <c r="KB27" s="166">
        <f>ROUND((JY27*0.4+JZ27*0.6),1)</f>
        <v>2</v>
      </c>
      <c r="KC27" s="67">
        <f>ROUND(MAX((JY27*0.4+JZ27*0.6),(JY27*0.4+KA27*0.6)),1)</f>
        <v>2</v>
      </c>
      <c r="KD27" s="50" t="str">
        <f>TEXT(KC27,"0.0")</f>
        <v>2.0</v>
      </c>
      <c r="KE27" s="51" t="str">
        <f>IF(KC27&gt;=8.5,"A",IF(KC27&gt;=8,"B+",IF(KC27&gt;=7,"B",IF(KC27&gt;=6.5,"C+",IF(KC27&gt;=5.5,"C",IF(KC27&gt;=5,"D+",IF(KC27&gt;=4,"D","F")))))))</f>
        <v>F</v>
      </c>
      <c r="KF27" s="60">
        <f>IF(KE27="A",4,IF(KE27="B+",3.5,IF(KE27="B",3,IF(KE27="C+",2.5,IF(KE27="C",2,IF(KE27="D+",1.5,IF(KE27="D",1,0)))))))</f>
        <v>0</v>
      </c>
      <c r="KG27" s="53" t="str">
        <f>TEXT(KF27,"0.0")</f>
        <v>0.0</v>
      </c>
      <c r="KH27" s="61">
        <v>2</v>
      </c>
      <c r="KI27" s="62">
        <v>2</v>
      </c>
      <c r="KJ27" s="202">
        <v>8</v>
      </c>
      <c r="KK27" s="133">
        <v>6.1</v>
      </c>
      <c r="KL27" s="58"/>
      <c r="KM27" s="66">
        <f t="shared" ref="KM27" si="248">ROUND((KJ27*0.4+KK27*0.6),1)</f>
        <v>6.9</v>
      </c>
      <c r="KN27" s="67">
        <f t="shared" ref="KN27" si="249">ROUND(MAX((KJ27*0.4+KK27*0.6),(KJ27*0.4+KL27*0.6)),1)</f>
        <v>6.9</v>
      </c>
      <c r="KO27" s="67" t="str">
        <f t="shared" ref="KO27" si="250">TEXT(KN27,"0.0")</f>
        <v>6.9</v>
      </c>
      <c r="KP27" s="51" t="str">
        <f t="shared" ref="KP27" si="251">IF(KN27&gt;=8.5,"A",IF(KN27&gt;=8,"B+",IF(KN27&gt;=7,"B",IF(KN27&gt;=6.5,"C+",IF(KN27&gt;=5.5,"C",IF(KN27&gt;=5,"D+",IF(KN27&gt;=4,"D","F")))))))</f>
        <v>C+</v>
      </c>
      <c r="KQ27" s="60">
        <f t="shared" ref="KQ27" si="252">IF(KP27="A",4,IF(KP27="B+",3.5,IF(KP27="B",3,IF(KP27="C+",2.5,IF(KP27="C",2,IF(KP27="D+",1.5,IF(KP27="D",1,0)))))))</f>
        <v>2.5</v>
      </c>
      <c r="KR27" s="53" t="str">
        <f t="shared" ref="KR27" si="253">TEXT(KQ27,"0.0")</f>
        <v>2.5</v>
      </c>
      <c r="KS27" s="63">
        <v>1</v>
      </c>
      <c r="KT27" s="199">
        <v>1</v>
      </c>
      <c r="KU27" s="202">
        <v>6</v>
      </c>
      <c r="KV27" s="133">
        <v>7</v>
      </c>
      <c r="KW27" s="58"/>
      <c r="KX27" s="66">
        <f t="shared" ref="KX27" si="254">ROUND((KU27*0.4+KV27*0.6),1)</f>
        <v>6.6</v>
      </c>
      <c r="KY27" s="67">
        <f t="shared" ref="KY27" si="255">ROUND(MAX((KU27*0.4+KV27*0.6),(KU27*0.4+KW27*0.6)),1)</f>
        <v>6.6</v>
      </c>
      <c r="KZ27" s="67" t="str">
        <f t="shared" ref="KZ27" si="256">TEXT(KY27,"0.0")</f>
        <v>6.6</v>
      </c>
      <c r="LA27" s="51" t="str">
        <f t="shared" ref="LA27" si="257">IF(KY27&gt;=8.5,"A",IF(KY27&gt;=8,"B+",IF(KY27&gt;=7,"B",IF(KY27&gt;=6.5,"C+",IF(KY27&gt;=5.5,"C",IF(KY27&gt;=5,"D+",IF(KY27&gt;=4,"D","F")))))))</f>
        <v>C+</v>
      </c>
      <c r="LB27" s="60">
        <f t="shared" ref="LB27" si="258">IF(LA27="A",4,IF(LA27="B+",3.5,IF(LA27="B",3,IF(LA27="C+",2.5,IF(LA27="C",2,IF(LA27="D+",1.5,IF(LA27="D",1,0)))))))</f>
        <v>2.5</v>
      </c>
      <c r="LC27" s="53" t="str">
        <f t="shared" ref="LC27" si="259">TEXT(LB27,"0.0")</f>
        <v>2.5</v>
      </c>
      <c r="LD27" s="63">
        <v>1</v>
      </c>
      <c r="LE27" s="199">
        <v>1</v>
      </c>
      <c r="LF27" s="202">
        <v>8</v>
      </c>
      <c r="LG27" s="133">
        <v>6.7</v>
      </c>
      <c r="LH27" s="58"/>
      <c r="LI27" s="66">
        <f t="shared" ref="LI27" si="260">ROUND((LF27*0.4+LG27*0.6),1)</f>
        <v>7.2</v>
      </c>
      <c r="LJ27" s="67">
        <f t="shared" ref="LJ27" si="261">ROUND(MAX((LF27*0.4+LG27*0.6),(LF27*0.4+LH27*0.6)),1)</f>
        <v>7.2</v>
      </c>
      <c r="LK27" s="67" t="str">
        <f t="shared" ref="LK27" si="262">TEXT(LJ27,"0.0")</f>
        <v>7.2</v>
      </c>
      <c r="LL27" s="51" t="str">
        <f t="shared" ref="LL27" si="263">IF(LJ27&gt;=8.5,"A",IF(LJ27&gt;=8,"B+",IF(LJ27&gt;=7,"B",IF(LJ27&gt;=6.5,"C+",IF(LJ27&gt;=5.5,"C",IF(LJ27&gt;=5,"D+",IF(LJ27&gt;=4,"D","F")))))))</f>
        <v>B</v>
      </c>
      <c r="LM27" s="60">
        <f t="shared" ref="LM27" si="264">IF(LL27="A",4,IF(LL27="B+",3.5,IF(LL27="B",3,IF(LL27="C+",2.5,IF(LL27="C",2,IF(LL27="D+",1.5,IF(LL27="D",1,0)))))))</f>
        <v>3</v>
      </c>
      <c r="LN27" s="53" t="str">
        <f t="shared" ref="LN27" si="265">TEXT(LM27,"0.0")</f>
        <v>3.0</v>
      </c>
      <c r="LO27" s="63">
        <v>2</v>
      </c>
      <c r="LP27" s="199">
        <v>2</v>
      </c>
      <c r="LQ27" s="202">
        <v>8</v>
      </c>
      <c r="LR27" s="133">
        <v>6.5</v>
      </c>
      <c r="LS27" s="58"/>
      <c r="LT27" s="66">
        <f t="shared" ref="LT27" si="266">ROUND((LQ27*0.4+LR27*0.6),1)</f>
        <v>7.1</v>
      </c>
      <c r="LU27" s="67">
        <f t="shared" ref="LU27" si="267">ROUND(MAX((LQ27*0.4+LR27*0.6),(LQ27*0.4+LS27*0.6)),1)</f>
        <v>7.1</v>
      </c>
      <c r="LV27" s="67" t="str">
        <f t="shared" ref="LV27" si="268">TEXT(LU27,"0.0")</f>
        <v>7.1</v>
      </c>
      <c r="LW27" s="51" t="str">
        <f t="shared" ref="LW27" si="269">IF(LU27&gt;=8.5,"A",IF(LU27&gt;=8,"B+",IF(LU27&gt;=7,"B",IF(LU27&gt;=6.5,"C+",IF(LU27&gt;=5.5,"C",IF(LU27&gt;=5,"D+",IF(LU27&gt;=4,"D","F")))))))</f>
        <v>B</v>
      </c>
      <c r="LX27" s="60">
        <f t="shared" ref="LX27" si="270">IF(LW27="A",4,IF(LW27="B+",3.5,IF(LW27="B",3,IF(LW27="C+",2.5,IF(LW27="C",2,IF(LW27="D+",1.5,IF(LW27="D",1,0)))))))</f>
        <v>3</v>
      </c>
      <c r="LY27" s="53" t="str">
        <f t="shared" ref="LY27" si="271">TEXT(LX27,"0.0")</f>
        <v>3.0</v>
      </c>
      <c r="LZ27" s="63">
        <v>1</v>
      </c>
      <c r="MA27" s="199">
        <v>1</v>
      </c>
      <c r="MB27" s="66">
        <f t="shared" ref="MB27" si="272">ROUND((KM27*0.2+KX27*0.2+LI27*0.4+LT27*0.2),1)</f>
        <v>7</v>
      </c>
      <c r="MC27" s="163">
        <f t="shared" ref="MC27" si="273">ROUND((KN27*0.2+KY27*0.2+LJ27*0.4+LU27*0.2),1)</f>
        <v>7</v>
      </c>
      <c r="MD27" s="53" t="str">
        <f t="shared" ref="MD27" si="274">TEXT(MC27,"0.0")</f>
        <v>7.0</v>
      </c>
      <c r="ME27" s="51" t="str">
        <f t="shared" ref="ME27" si="275">IF(MC27&gt;=8.5,"A",IF(MC27&gt;=8,"B+",IF(MC27&gt;=7,"B",IF(MC27&gt;=6.5,"C+",IF(MC27&gt;=5.5,"C",IF(MC27&gt;=5,"D+",IF(MC27&gt;=4,"D","F")))))))</f>
        <v>B</v>
      </c>
      <c r="MF27" s="60">
        <f t="shared" ref="MF27" si="276">IF(ME27="A",4,IF(ME27="B+",3.5,IF(ME27="B",3,IF(ME27="C+",2.5,IF(ME27="C",2,IF(ME27="D+",1.5,IF(ME27="D",1,0)))))))</f>
        <v>3</v>
      </c>
      <c r="MG27" s="53" t="str">
        <f t="shared" ref="MG27" si="277">TEXT(MF27,"0.0")</f>
        <v>3.0</v>
      </c>
      <c r="MH27" s="212">
        <v>5</v>
      </c>
      <c r="MI27" s="213">
        <v>5</v>
      </c>
      <c r="MJ27" s="203">
        <f t="shared" ref="MJ27" si="278">HL27+HW27+IP27+JA27+JL27+JW27+KH27+KS27+LD27+LO27+LZ27</f>
        <v>19</v>
      </c>
      <c r="MK27" s="153">
        <f t="shared" ref="MK27" si="279">(HG27*HL27+HR27*HW27+IK27*IP27+IV27*JA27+JG27*JL27+JR27*JW27+KC27*KH27+KN27*KS27+KY27*LD27+LJ27*LO27+LU27*LZ27)/MJ27</f>
        <v>5.4421052631578952</v>
      </c>
      <c r="ML27" s="155">
        <f t="shared" ref="ML27" si="280">(HJ27*HL27+HU27*HW27+IN27*IP27+IY27*JA27+JJ27*JL27+JU27*JW27+KF27*KH27+KQ27*KS27+LB27*LD27+LM27*LO27+LX27*LZ27)/MJ27</f>
        <v>1.736842105263158</v>
      </c>
      <c r="MM27" s="154" t="str">
        <f t="shared" ref="MM27" si="281">TEXT(ML27,"0.00")</f>
        <v>1.74</v>
      </c>
      <c r="MN27" s="5" t="str">
        <f t="shared" ref="MN27" si="282">IF(AND(ML27&lt;1),"Cảnh báo KQHT","Lên lớp")</f>
        <v>Lên lớp</v>
      </c>
    </row>
    <row r="28" spans="1:352" s="8" customFormat="1" ht="18">
      <c r="A28" s="5">
        <v>27</v>
      </c>
      <c r="B28" s="9" t="s">
        <v>11</v>
      </c>
      <c r="C28" s="8" t="s">
        <v>793</v>
      </c>
      <c r="D28" s="222" t="s">
        <v>463</v>
      </c>
      <c r="E28" s="289" t="s">
        <v>454</v>
      </c>
      <c r="F28" s="8" t="s">
        <v>794</v>
      </c>
      <c r="G28" s="8" t="s">
        <v>795</v>
      </c>
      <c r="H28" s="8" t="s">
        <v>410</v>
      </c>
      <c r="I28" s="8" t="s">
        <v>796</v>
      </c>
      <c r="J28" s="8" t="s">
        <v>501</v>
      </c>
      <c r="K28" s="198"/>
      <c r="L28" s="67" t="str">
        <f>TEXT(K28,"0.0")</f>
        <v>0.0</v>
      </c>
      <c r="M28" s="51" t="str">
        <f>IF(K28&gt;=8.5,"A",IF(K28&gt;=8,"B+",IF(K28&gt;=7,"B",IF(K28&gt;=6.5,"C+",IF(K28&gt;=5.5,"C",IF(K28&gt;=5,"D+",IF(K28&gt;=4,"D","F")))))))</f>
        <v>F</v>
      </c>
      <c r="N28" s="52">
        <f>IF(M28="A",4,IF(M28="B+",3.5,IF(M28="B",3,IF(M28="C+",2.5,IF(M28="C",2,IF(M28="D+",1.5,IF(M28="D",1,0)))))))</f>
        <v>0</v>
      </c>
      <c r="O28" s="53" t="str">
        <f>TEXT(N28,"0.0")</f>
        <v>0.0</v>
      </c>
      <c r="P28" s="63"/>
      <c r="Q28" s="49">
        <v>6</v>
      </c>
      <c r="R28" s="67" t="str">
        <f>TEXT(Q28,"0.0")</f>
        <v>6.0</v>
      </c>
      <c r="S28" s="8" t="str">
        <f>IF(Q28&gt;=8.5,"A",IF(Q28&gt;=8,"B+",IF(Q28&gt;=7,"B",IF(Q28&gt;=6.5,"C+",IF(Q28&gt;=5.5,"C",IF(Q28&gt;=5,"D+",IF(Q28&gt;=4,"D","F")))))))</f>
        <v>C</v>
      </c>
      <c r="T28" s="52">
        <f>IF(S28="A",4,IF(S28="B+",3.5,IF(S28="B",3,IF(S28="C+",2.5,IF(S28="C",2,IF(S28="D+",1.5,IF(S28="D",1,0)))))))</f>
        <v>2</v>
      </c>
      <c r="U28" s="53" t="str">
        <f>TEXT(T28,"0.0")</f>
        <v>2.0</v>
      </c>
      <c r="V28" s="63">
        <v>3</v>
      </c>
      <c r="W28" s="105">
        <v>6.7</v>
      </c>
      <c r="X28" s="103">
        <v>6</v>
      </c>
      <c r="Y28" s="58"/>
      <c r="Z28" s="66">
        <f>ROUND((W28*0.4+X28*0.6),1)</f>
        <v>6.3</v>
      </c>
      <c r="AA28" s="67">
        <f>ROUND(MAX((W28*0.4+X28*0.6),(W28*0.4+Y28*0.6)),1)</f>
        <v>6.3</v>
      </c>
      <c r="AB28" s="67" t="str">
        <f>TEXT(AA28,"0.0")</f>
        <v>6.3</v>
      </c>
      <c r="AC28" s="51" t="str">
        <f>IF(AA28&gt;=8.5,"A",IF(AA28&gt;=8,"B+",IF(AA28&gt;=7,"B",IF(AA28&gt;=6.5,"C+",IF(AA28&gt;=5.5,"C",IF(AA28&gt;=5,"D+",IF(AA28&gt;=4,"D","F")))))))</f>
        <v>C</v>
      </c>
      <c r="AD28" s="60">
        <f>IF(AC28="A",4,IF(AC28="B+",3.5,IF(AC28="B",3,IF(AC28="C+",2.5,IF(AC28="C",2,IF(AC28="D+",1.5,IF(AC28="D",1,0)))))))</f>
        <v>2</v>
      </c>
      <c r="AE28" s="53" t="str">
        <f>TEXT(AD28,"0.0")</f>
        <v>2.0</v>
      </c>
      <c r="AF28" s="63">
        <v>4</v>
      </c>
      <c r="AG28" s="199">
        <v>4</v>
      </c>
      <c r="AH28" s="202">
        <v>8.3000000000000007</v>
      </c>
      <c r="AI28" s="57">
        <v>8</v>
      </c>
      <c r="AJ28" s="58"/>
      <c r="AK28" s="66">
        <f>ROUND((AH28*0.4+AI28*0.6),1)</f>
        <v>8.1</v>
      </c>
      <c r="AL28" s="67">
        <f>ROUND(MAX((AH28*0.4+AI28*0.6),(AH28*0.4+AJ28*0.6)),1)</f>
        <v>8.1</v>
      </c>
      <c r="AM28" s="67" t="str">
        <f>TEXT(AL28,"0.0")</f>
        <v>8.1</v>
      </c>
      <c r="AN28" s="51" t="str">
        <f>IF(AL28&gt;=8.5,"A",IF(AL28&gt;=8,"B+",IF(AL28&gt;=7,"B",IF(AL28&gt;=6.5,"C+",IF(AL28&gt;=5.5,"C",IF(AL28&gt;=5,"D+",IF(AL28&gt;=4,"D","F")))))))</f>
        <v>B+</v>
      </c>
      <c r="AO28" s="60">
        <f>IF(AN28="A",4,IF(AN28="B+",3.5,IF(AN28="B",3,IF(AN28="C+",2.5,IF(AN28="C",2,IF(AN28="D+",1.5,IF(AN28="D",1,0)))))))</f>
        <v>3.5</v>
      </c>
      <c r="AP28" s="53" t="str">
        <f>TEXT(AO28,"0.0")</f>
        <v>3.5</v>
      </c>
      <c r="AQ28" s="63">
        <v>2</v>
      </c>
      <c r="AR28" s="199">
        <v>2</v>
      </c>
      <c r="AS28" s="66"/>
      <c r="AT28" s="258"/>
      <c r="AU28" s="258"/>
      <c r="AV28" s="66">
        <f>ROUND((AS28*0.4+AT28*0.6),1)</f>
        <v>0</v>
      </c>
      <c r="AW28" s="67">
        <f>ROUND(MAX((AS28*0.4+AT28*0.6),(AS28*0.4+AU28*0.6)),1)</f>
        <v>0</v>
      </c>
      <c r="AX28" s="67" t="str">
        <f>TEXT(AW28,"0.0")</f>
        <v>0.0</v>
      </c>
      <c r="AY28" s="51" t="str">
        <f>IF(AW28&gt;=8.5,"A",IF(AW28&gt;=8,"B+",IF(AW28&gt;=7,"B",IF(AW28&gt;=6.5,"C+",IF(AW28&gt;=5.5,"C",IF(AW28&gt;=5,"D+",IF(AW28&gt;=4,"D","F")))))))</f>
        <v>F</v>
      </c>
      <c r="AZ28" s="60">
        <f>IF(AY28="A",4,IF(AY28="B+",3.5,IF(AY28="B",3,IF(AY28="C+",2.5,IF(AY28="C",2,IF(AY28="D+",1.5,IF(AY28="D",1,0)))))))</f>
        <v>0</v>
      </c>
      <c r="BA28" s="53" t="str">
        <f>TEXT(AZ28,"0.0")</f>
        <v>0.0</v>
      </c>
      <c r="BB28" s="63">
        <v>3</v>
      </c>
      <c r="BC28" s="199"/>
      <c r="BD28" s="105"/>
      <c r="BE28" s="103"/>
      <c r="BF28" s="58"/>
      <c r="BG28" s="66">
        <f t="shared" si="244"/>
        <v>0</v>
      </c>
      <c r="BH28" s="67">
        <f t="shared" si="245"/>
        <v>0</v>
      </c>
      <c r="BI28" s="67" t="str">
        <f>TEXT(BH28,"0.0")</f>
        <v>0.0</v>
      </c>
      <c r="BJ28" s="51" t="str">
        <f>IF(BH28&gt;=8.5,"A",IF(BH28&gt;=8,"B+",IF(BH28&gt;=7,"B",IF(BH28&gt;=6.5,"C+",IF(BH28&gt;=5.5,"C",IF(BH28&gt;=5,"D+",IF(BH28&gt;=4,"D","F")))))))</f>
        <v>F</v>
      </c>
      <c r="BK28" s="60">
        <f>IF(BJ28="A",4,IF(BJ28="B+",3.5,IF(BJ28="B",3,IF(BJ28="C+",2.5,IF(BJ28="C",2,IF(BJ28="D+",1.5,IF(BJ28="D",1,0)))))))</f>
        <v>0</v>
      </c>
      <c r="BL28" s="53" t="str">
        <f>TEXT(BK28,"0.0")</f>
        <v>0.0</v>
      </c>
      <c r="BM28" s="63">
        <v>3</v>
      </c>
      <c r="BN28" s="199"/>
      <c r="BO28" s="208">
        <v>6.8</v>
      </c>
      <c r="BP28" s="168">
        <v>5</v>
      </c>
      <c r="BQ28" s="169"/>
      <c r="BR28" s="66">
        <f>ROUND((BO28*0.4+BP28*0.6),1)</f>
        <v>5.7</v>
      </c>
      <c r="BS28" s="67">
        <f>ROUND(MAX((BO28*0.4+BP28*0.6),(BO28*0.4+BQ28*0.6)),1)</f>
        <v>5.7</v>
      </c>
      <c r="BT28" s="67" t="str">
        <f>TEXT(BS28,"0.0")</f>
        <v>5.7</v>
      </c>
      <c r="BU28" s="51" t="str">
        <f>IF(BS28&gt;=8.5,"A",IF(BS28&gt;=8,"B+",IF(BS28&gt;=7,"B",IF(BS28&gt;=6.5,"C+",IF(BS28&gt;=5.5,"C",IF(BS28&gt;=5,"D+",IF(BS28&gt;=4,"D","F")))))))</f>
        <v>C</v>
      </c>
      <c r="BV28" s="68">
        <f>IF(BU28="A",4,IF(BU28="B+",3.5,IF(BU28="B",3,IF(BU28="C+",2.5,IF(BU28="C",2,IF(BU28="D+",1.5,IF(BU28="D",1,0)))))))</f>
        <v>2</v>
      </c>
      <c r="BW28" s="53" t="str">
        <f>TEXT(BV28,"0.0")</f>
        <v>2.0</v>
      </c>
      <c r="BX28" s="63">
        <v>2</v>
      </c>
      <c r="BY28" s="199">
        <v>2</v>
      </c>
      <c r="BZ28" s="202">
        <v>6.2</v>
      </c>
      <c r="CA28" s="57">
        <v>6</v>
      </c>
      <c r="CB28" s="58"/>
      <c r="CC28" s="66">
        <f>ROUND((BZ28*0.4+CA28*0.6),1)</f>
        <v>6.1</v>
      </c>
      <c r="CD28" s="67">
        <f t="shared" si="246"/>
        <v>6.1</v>
      </c>
      <c r="CE28" s="67" t="str">
        <f>TEXT(CD28,"0.0")</f>
        <v>6.1</v>
      </c>
      <c r="CF28" s="51" t="str">
        <f>IF(CD28&gt;=8.5,"A",IF(CD28&gt;=8,"B+",IF(CD28&gt;=7,"B",IF(CD28&gt;=6.5,"C+",IF(CD28&gt;=5.5,"C",IF(CD28&gt;=5,"D+",IF(CD28&gt;=4,"D","F")))))))</f>
        <v>C</v>
      </c>
      <c r="CG28" s="60">
        <f>IF(CF28="A",4,IF(CF28="B+",3.5,IF(CF28="B",3,IF(CF28="C+",2.5,IF(CF28="C",2,IF(CF28="D+",1.5,IF(CF28="D",1,0)))))))</f>
        <v>2</v>
      </c>
      <c r="CH28" s="53" t="str">
        <f>TEXT(CG28,"0.0")</f>
        <v>2.0</v>
      </c>
      <c r="CI28" s="63">
        <v>3</v>
      </c>
      <c r="CJ28" s="199">
        <v>3</v>
      </c>
      <c r="CK28" s="200">
        <f>AF28+AQ28+BB28+BM28+BX28+CI28</f>
        <v>17</v>
      </c>
      <c r="CL28" s="72">
        <f>(AA28*AF28+AL28*AQ28+AW28*BB28+BH28*BM28+BS28*BX28+CD28*CI28)/CK28</f>
        <v>4.1823529411764699</v>
      </c>
      <c r="CM28" s="93" t="str">
        <f>TEXT(CL28,"0.00")</f>
        <v>4.18</v>
      </c>
      <c r="CN28" s="72">
        <f>(AD28*AF28+AO28*AQ28+AZ28*BB28+BK28*BM28+BV28*BX28+CG28*CI28)/CK28</f>
        <v>1.4705882352941178</v>
      </c>
      <c r="CO28" s="93" t="str">
        <f>TEXT(CN28,"0.00")</f>
        <v>1.47</v>
      </c>
      <c r="CP28" s="258" t="str">
        <f t="shared" si="247"/>
        <v>Lên lớp</v>
      </c>
      <c r="CQ28" s="258">
        <f>CJ28+BY28+BN28+BC28+AR28+AG28</f>
        <v>11</v>
      </c>
      <c r="CR28" s="72">
        <f>(AA28*AG28+AL28*AR28+AW28*BC28+BH28*BN28+BS28*BY28+CD28*CJ28)/CQ28</f>
        <v>6.463636363636363</v>
      </c>
      <c r="CS28" s="258" t="str">
        <f>TEXT(CR28,"0.00")</f>
        <v>6.46</v>
      </c>
      <c r="CT28" s="72">
        <f>(AD28*AG28+AO28*AR28+AZ28*BC28+BK28*BN28+BV28*BY28+CG28*CJ28)/CQ28</f>
        <v>2.2727272727272729</v>
      </c>
      <c r="CU28" s="258" t="str">
        <f>TEXT(CT28,"0.00")</f>
        <v>2.27</v>
      </c>
      <c r="CV28" s="258" t="str">
        <f>IF(AND(CT28&lt;1.2),"Cảnh báo KQHT","Lên lớp")</f>
        <v>Lên lớp</v>
      </c>
      <c r="CW28" s="66"/>
      <c r="CX28" s="258"/>
      <c r="CY28" s="258"/>
      <c r="CZ28" s="66">
        <f>ROUND((CW28*0.4+CX28*0.6),1)</f>
        <v>0</v>
      </c>
      <c r="DA28" s="67">
        <f>ROUND(MAX((CW28*0.4+CX28*0.6),(CW28*0.4+CY28*0.6)),1)</f>
        <v>0</v>
      </c>
      <c r="DB28" s="60" t="str">
        <f>TEXT(DA28,"0.0")</f>
        <v>0.0</v>
      </c>
      <c r="DC28" s="51" t="str">
        <f>IF(DA28&gt;=8.5,"A",IF(DA28&gt;=8,"B+",IF(DA28&gt;=7,"B",IF(DA28&gt;=6.5,"C+",IF(DA28&gt;=5.5,"C",IF(DA28&gt;=5,"D+",IF(DA28&gt;=4,"D","F")))))))</f>
        <v>F</v>
      </c>
      <c r="DD28" s="60">
        <f>IF(DC28="A",4,IF(DC28="B+",3.5,IF(DC28="B",3,IF(DC28="C+",2.5,IF(DC28="C",2,IF(DC28="D+",1.5,IF(DC28="D",1,0)))))))</f>
        <v>0</v>
      </c>
      <c r="DE28" s="60" t="str">
        <f>TEXT(DD28,"0.0")</f>
        <v>0.0</v>
      </c>
      <c r="DF28" s="63"/>
      <c r="DG28" s="201"/>
      <c r="DH28" s="105"/>
      <c r="DI28" s="126"/>
      <c r="DJ28" s="126"/>
      <c r="DK28" s="66">
        <f>ROUND((DH28*0.4+DI28*0.6),1)</f>
        <v>0</v>
      </c>
      <c r="DL28" s="67">
        <f>ROUND(MAX((DH28*0.4+DI28*0.6),(DH28*0.4+DJ28*0.6)),1)</f>
        <v>0</v>
      </c>
      <c r="DM28" s="60" t="str">
        <f>TEXT(DL28,"0.0")</f>
        <v>0.0</v>
      </c>
      <c r="DN28" s="51" t="str">
        <f>IF(DL28&gt;=8.5,"A",IF(DL28&gt;=8,"B+",IF(DL28&gt;=7,"B",IF(DL28&gt;=6.5,"C+",IF(DL28&gt;=5.5,"C",IF(DL28&gt;=5,"D+",IF(DL28&gt;=4,"D","F")))))))</f>
        <v>F</v>
      </c>
      <c r="DO28" s="60">
        <f>IF(DN28="A",4,IF(DN28="B+",3.5,IF(DN28="B",3,IF(DN28="C+",2.5,IF(DN28="C",2,IF(DN28="D+",1.5,IF(DN28="D",1,0)))))))</f>
        <v>0</v>
      </c>
      <c r="DP28" s="60" t="str">
        <f>TEXT(DO28,"0.0")</f>
        <v>0.0</v>
      </c>
      <c r="DQ28" s="63"/>
      <c r="DR28" s="201"/>
      <c r="DS28" s="67">
        <f>(DA28+DL28)/2</f>
        <v>0</v>
      </c>
      <c r="DT28" s="60" t="str">
        <f>TEXT(DS28,"0.0")</f>
        <v>0.0</v>
      </c>
      <c r="DU28" s="51" t="str">
        <f>IF(DS28&gt;=8.5,"A",IF(DS28&gt;=8,"B+",IF(DS28&gt;=7,"B",IF(DS28&gt;=6.5,"C+",IF(DS28&gt;=5.5,"C",IF(DS28&gt;=5,"D+",IF(DS28&gt;=4,"D","F")))))))</f>
        <v>F</v>
      </c>
      <c r="DV28" s="60">
        <f>IF(DU28="A",4,IF(DU28="B+",3.5,IF(DU28="B",3,IF(DU28="C+",2.5,IF(DU28="C",2,IF(DU28="D+",1.5,IF(DU28="D",1,0)))))))</f>
        <v>0</v>
      </c>
      <c r="DW28" s="60" t="str">
        <f>TEXT(DV28,"0.0")</f>
        <v>0.0</v>
      </c>
      <c r="DX28" s="63">
        <v>3</v>
      </c>
      <c r="DY28" s="201"/>
      <c r="DZ28" s="208">
        <v>8.3000000000000007</v>
      </c>
      <c r="EA28" s="236">
        <v>8</v>
      </c>
      <c r="EB28" s="236"/>
      <c r="EC28" s="66">
        <f>ROUND((DZ28*0.4+EA28*0.6),1)</f>
        <v>8.1</v>
      </c>
      <c r="ED28" s="67">
        <f>ROUND(MAX((DZ28*0.4+EA28*0.6),(DZ28*0.4+EB28*0.6)),1)</f>
        <v>8.1</v>
      </c>
      <c r="EE28" s="60" t="str">
        <f>TEXT(ED28,"0.0")</f>
        <v>8.1</v>
      </c>
      <c r="EF28" s="51" t="str">
        <f>IF(ED28&gt;=8.5,"A",IF(ED28&gt;=8,"B+",IF(ED28&gt;=7,"B",IF(ED28&gt;=6.5,"C+",IF(ED28&gt;=5.5,"C",IF(ED28&gt;=5,"D+",IF(ED28&gt;=4,"D","F")))))))</f>
        <v>B+</v>
      </c>
      <c r="EG28" s="60">
        <f>IF(EF28="A",4,IF(EF28="B+",3.5,IF(EF28="B",3,IF(EF28="C+",2.5,IF(EF28="C",2,IF(EF28="D+",1.5,IF(EF28="D",1,0)))))))</f>
        <v>3.5</v>
      </c>
      <c r="EH28" s="60" t="str">
        <f>TEXT(EG28,"0.0")</f>
        <v>3.5</v>
      </c>
      <c r="EI28" s="63">
        <v>3</v>
      </c>
      <c r="EJ28" s="201">
        <v>3</v>
      </c>
      <c r="EK28" s="202">
        <v>6.3</v>
      </c>
      <c r="EL28" s="57">
        <v>6</v>
      </c>
      <c r="EM28" s="258"/>
      <c r="EN28" s="66">
        <f>ROUND((EK28*0.4+EL28*0.6),1)</f>
        <v>6.1</v>
      </c>
      <c r="EO28" s="67">
        <f>ROUND(MAX((EK28*0.4+EL28*0.6),(EK28*0.4+EM28*0.6)),1)</f>
        <v>6.1</v>
      </c>
      <c r="EP28" s="60" t="str">
        <f>TEXT(EO28,"0.0")</f>
        <v>6.1</v>
      </c>
      <c r="EQ28" s="51" t="str">
        <f>IF(EO28&gt;=8.5,"A",IF(EO28&gt;=8,"B+",IF(EO28&gt;=7,"B",IF(EO28&gt;=6.5,"C+",IF(EO28&gt;=5.5,"C",IF(EO28&gt;=5,"D+",IF(EO28&gt;=4,"D","F")))))))</f>
        <v>C</v>
      </c>
      <c r="ER28" s="60">
        <f>IF(EQ28="A",4,IF(EQ28="B+",3.5,IF(EQ28="B",3,IF(EQ28="C+",2.5,IF(EQ28="C",2,IF(EQ28="D+",1.5,IF(EQ28="D",1,0)))))))</f>
        <v>2</v>
      </c>
      <c r="ES28" s="60" t="str">
        <f>TEXT(ER28,"0.0")</f>
        <v>2.0</v>
      </c>
      <c r="ET28" s="63">
        <v>3</v>
      </c>
      <c r="EU28" s="199">
        <v>3</v>
      </c>
      <c r="EV28" s="208">
        <v>5</v>
      </c>
      <c r="EW28" s="168">
        <v>6</v>
      </c>
      <c r="EX28" s="169"/>
      <c r="EY28" s="66">
        <f t="shared" si="45"/>
        <v>5.6</v>
      </c>
      <c r="EZ28" s="67">
        <f t="shared" si="46"/>
        <v>5.6</v>
      </c>
      <c r="FA28" s="67" t="str">
        <f t="shared" si="47"/>
        <v>5.6</v>
      </c>
      <c r="FB28" s="51" t="str">
        <f t="shared" si="48"/>
        <v>C</v>
      </c>
      <c r="FC28" s="60">
        <f t="shared" si="49"/>
        <v>2</v>
      </c>
      <c r="FD28" s="53" t="str">
        <f t="shared" si="50"/>
        <v>2.0</v>
      </c>
      <c r="FE28" s="63">
        <v>2</v>
      </c>
      <c r="FF28" s="199">
        <v>2</v>
      </c>
      <c r="FG28" s="208">
        <v>7</v>
      </c>
      <c r="FH28" s="236">
        <v>8</v>
      </c>
      <c r="FI28" s="104"/>
      <c r="FJ28" s="66">
        <f t="shared" si="51"/>
        <v>7.6</v>
      </c>
      <c r="FK28" s="67">
        <f t="shared" si="52"/>
        <v>7.6</v>
      </c>
      <c r="FL28" s="67" t="str">
        <f t="shared" si="53"/>
        <v>7.6</v>
      </c>
      <c r="FM28" s="51" t="str">
        <f t="shared" si="54"/>
        <v>B</v>
      </c>
      <c r="FN28" s="60">
        <f t="shared" si="55"/>
        <v>3</v>
      </c>
      <c r="FO28" s="53" t="str">
        <f t="shared" si="56"/>
        <v>3.0</v>
      </c>
      <c r="FP28" s="63">
        <v>2</v>
      </c>
      <c r="FQ28" s="199">
        <v>2</v>
      </c>
      <c r="FR28" s="66"/>
      <c r="FS28" s="258"/>
      <c r="FT28" s="258"/>
      <c r="FU28" s="66"/>
      <c r="FV28" s="67">
        <f t="shared" si="57"/>
        <v>0</v>
      </c>
      <c r="FW28" s="67" t="str">
        <f t="shared" si="58"/>
        <v>0.0</v>
      </c>
      <c r="FX28" s="51" t="str">
        <f t="shared" si="59"/>
        <v>F</v>
      </c>
      <c r="FY28" s="60">
        <f t="shared" si="60"/>
        <v>0</v>
      </c>
      <c r="FZ28" s="53" t="str">
        <f t="shared" si="61"/>
        <v>0.0</v>
      </c>
      <c r="GA28" s="63">
        <v>2</v>
      </c>
      <c r="GB28" s="199">
        <v>2</v>
      </c>
      <c r="GC28" s="146"/>
      <c r="GD28" s="70"/>
      <c r="GE28" s="121"/>
      <c r="GF28" s="146"/>
      <c r="GG28" s="67">
        <f t="shared" si="180"/>
        <v>0</v>
      </c>
      <c r="GH28" s="67" t="str">
        <f t="shared" si="181"/>
        <v>0.0</v>
      </c>
      <c r="GI28" s="51" t="str">
        <f t="shared" si="182"/>
        <v>F</v>
      </c>
      <c r="GJ28" s="60">
        <f t="shared" si="183"/>
        <v>0</v>
      </c>
      <c r="GK28" s="53" t="str">
        <f t="shared" si="184"/>
        <v>0.0</v>
      </c>
      <c r="GL28" s="63">
        <v>3</v>
      </c>
      <c r="GM28" s="199"/>
      <c r="GN28" s="203">
        <f t="shared" si="185"/>
        <v>18</v>
      </c>
      <c r="GO28" s="153">
        <f t="shared" si="186"/>
        <v>3.8333333333333335</v>
      </c>
      <c r="GP28" s="155">
        <f t="shared" si="187"/>
        <v>1.4722222222222223</v>
      </c>
      <c r="GQ28" s="154" t="str">
        <f t="shared" si="62"/>
        <v>1.47</v>
      </c>
      <c r="GR28" s="5" t="str">
        <f t="shared" si="63"/>
        <v>Lên lớp</v>
      </c>
      <c r="GS28" s="5"/>
      <c r="GT28" s="204">
        <f t="shared" si="188"/>
        <v>12</v>
      </c>
      <c r="GU28" s="205">
        <f t="shared" si="64"/>
        <v>5.75</v>
      </c>
      <c r="GV28" s="206">
        <f t="shared" si="189"/>
        <v>2.2083333333333335</v>
      </c>
      <c r="GW28" s="207">
        <f t="shared" si="190"/>
        <v>35</v>
      </c>
      <c r="GX28" s="203">
        <f t="shared" si="191"/>
        <v>23</v>
      </c>
      <c r="GY28" s="154">
        <f t="shared" si="192"/>
        <v>6.0913043478260871</v>
      </c>
      <c r="GZ28" s="155">
        <f t="shared" si="193"/>
        <v>2.2391304347826089</v>
      </c>
      <c r="HA28" s="154" t="str">
        <f t="shared" si="65"/>
        <v>2.24</v>
      </c>
      <c r="HB28" s="5" t="str">
        <f t="shared" si="66"/>
        <v>Lên lớp</v>
      </c>
      <c r="HC28" s="105">
        <v>6</v>
      </c>
      <c r="HD28" s="103">
        <v>5</v>
      </c>
      <c r="HE28" s="104"/>
      <c r="HF28" s="105"/>
      <c r="HG28" s="67">
        <f t="shared" si="194"/>
        <v>5.4</v>
      </c>
      <c r="HH28" s="67" t="str">
        <f t="shared" si="195"/>
        <v>5.4</v>
      </c>
      <c r="HI28" s="51" t="str">
        <f t="shared" si="196"/>
        <v>D+</v>
      </c>
      <c r="HJ28" s="60">
        <f t="shared" si="197"/>
        <v>1.5</v>
      </c>
      <c r="HK28" s="53" t="str">
        <f t="shared" si="198"/>
        <v>1.5</v>
      </c>
      <c r="HL28" s="63">
        <v>3</v>
      </c>
      <c r="HM28" s="199">
        <v>3</v>
      </c>
      <c r="HN28" s="105">
        <v>7.7</v>
      </c>
      <c r="HO28" s="103">
        <v>6</v>
      </c>
      <c r="HP28" s="104"/>
      <c r="HQ28" s="105">
        <f t="shared" si="67"/>
        <v>6.7</v>
      </c>
      <c r="HR28" s="110">
        <f t="shared" si="68"/>
        <v>6.7</v>
      </c>
      <c r="HS28" s="67" t="str">
        <f t="shared" si="69"/>
        <v>6.7</v>
      </c>
      <c r="HT28" s="111" t="str">
        <f t="shared" si="70"/>
        <v>C+</v>
      </c>
      <c r="HU28" s="112">
        <f t="shared" si="71"/>
        <v>2.5</v>
      </c>
      <c r="HV28" s="113" t="str">
        <f t="shared" si="72"/>
        <v>2.5</v>
      </c>
      <c r="HW28" s="63">
        <v>1</v>
      </c>
      <c r="HX28" s="199">
        <v>1</v>
      </c>
      <c r="HY28" s="66">
        <f t="shared" si="240"/>
        <v>2</v>
      </c>
      <c r="HZ28" s="163">
        <f t="shared" si="240"/>
        <v>5.8</v>
      </c>
      <c r="IA28" s="53" t="str">
        <f t="shared" si="74"/>
        <v>5.8</v>
      </c>
      <c r="IB28" s="51" t="str">
        <f t="shared" si="75"/>
        <v>C</v>
      </c>
      <c r="IC28" s="60">
        <f t="shared" si="76"/>
        <v>2</v>
      </c>
      <c r="ID28" s="53" t="str">
        <f t="shared" si="77"/>
        <v>2.0</v>
      </c>
      <c r="IE28" s="212">
        <v>4</v>
      </c>
      <c r="IF28" s="213">
        <v>4</v>
      </c>
      <c r="IG28" s="202">
        <v>7</v>
      </c>
      <c r="IH28" s="57">
        <v>5</v>
      </c>
      <c r="II28" s="58"/>
      <c r="IJ28" s="66">
        <f t="shared" si="199"/>
        <v>5.8</v>
      </c>
      <c r="IK28" s="67">
        <f t="shared" si="200"/>
        <v>5.8</v>
      </c>
      <c r="IL28" s="67" t="str">
        <f t="shared" si="201"/>
        <v>5.8</v>
      </c>
      <c r="IM28" s="51" t="str">
        <f t="shared" si="202"/>
        <v>C</v>
      </c>
      <c r="IN28" s="60">
        <f t="shared" si="203"/>
        <v>2</v>
      </c>
      <c r="IO28" s="53" t="str">
        <f t="shared" si="204"/>
        <v>2.0</v>
      </c>
      <c r="IP28" s="63">
        <v>2</v>
      </c>
      <c r="IQ28" s="199">
        <v>2</v>
      </c>
      <c r="IR28" s="105">
        <v>6.6</v>
      </c>
      <c r="IS28" s="103">
        <v>5</v>
      </c>
      <c r="IT28" s="104"/>
      <c r="IU28" s="105">
        <f t="shared" si="78"/>
        <v>5.6</v>
      </c>
      <c r="IV28" s="67">
        <f t="shared" si="79"/>
        <v>5.6</v>
      </c>
      <c r="IW28" s="67" t="str">
        <f t="shared" si="80"/>
        <v>5.6</v>
      </c>
      <c r="IX28" s="51" t="str">
        <f t="shared" si="81"/>
        <v>C</v>
      </c>
      <c r="IY28" s="60">
        <f t="shared" si="82"/>
        <v>2</v>
      </c>
      <c r="IZ28" s="53" t="str">
        <f t="shared" si="83"/>
        <v>2.0</v>
      </c>
      <c r="JA28" s="63">
        <v>3</v>
      </c>
      <c r="JB28" s="199">
        <v>3</v>
      </c>
      <c r="JC28" s="202">
        <v>6.4</v>
      </c>
      <c r="JD28" s="57">
        <v>7</v>
      </c>
      <c r="JE28" s="58"/>
      <c r="JF28" s="66">
        <f t="shared" si="84"/>
        <v>6.8</v>
      </c>
      <c r="JG28" s="67">
        <f t="shared" si="85"/>
        <v>6.8</v>
      </c>
      <c r="JH28" s="50" t="str">
        <f t="shared" si="86"/>
        <v>6.8</v>
      </c>
      <c r="JI28" s="51" t="str">
        <f t="shared" si="87"/>
        <v>C+</v>
      </c>
      <c r="JJ28" s="60">
        <f t="shared" si="88"/>
        <v>2.5</v>
      </c>
      <c r="JK28" s="53" t="str">
        <f t="shared" si="89"/>
        <v>2.5</v>
      </c>
      <c r="JL28" s="61">
        <v>2</v>
      </c>
      <c r="JM28" s="62">
        <v>2</v>
      </c>
      <c r="JN28" s="99">
        <v>5.8</v>
      </c>
      <c r="JO28" s="103">
        <v>6</v>
      </c>
      <c r="JP28" s="58"/>
      <c r="JQ28" s="66">
        <f t="shared" si="90"/>
        <v>5.9</v>
      </c>
      <c r="JR28" s="67">
        <f t="shared" si="91"/>
        <v>5.9</v>
      </c>
      <c r="JS28" s="50" t="str">
        <f t="shared" si="92"/>
        <v>5.9</v>
      </c>
      <c r="JT28" s="51" t="str">
        <f t="shared" si="93"/>
        <v>C</v>
      </c>
      <c r="JU28" s="60">
        <f t="shared" si="94"/>
        <v>2</v>
      </c>
      <c r="JV28" s="53" t="str">
        <f t="shared" si="95"/>
        <v>2.0</v>
      </c>
      <c r="JW28" s="61">
        <v>1</v>
      </c>
      <c r="JX28" s="62">
        <v>1</v>
      </c>
      <c r="JY28" s="65">
        <v>7.3</v>
      </c>
      <c r="JZ28" s="57">
        <v>8</v>
      </c>
      <c r="KA28" s="58"/>
      <c r="KB28" s="66">
        <f t="shared" si="96"/>
        <v>7.7</v>
      </c>
      <c r="KC28" s="67">
        <f t="shared" si="97"/>
        <v>7.7</v>
      </c>
      <c r="KD28" s="50" t="str">
        <f t="shared" si="98"/>
        <v>7.7</v>
      </c>
      <c r="KE28" s="51" t="str">
        <f t="shared" si="99"/>
        <v>B</v>
      </c>
      <c r="KF28" s="60">
        <f t="shared" si="100"/>
        <v>3</v>
      </c>
      <c r="KG28" s="53" t="str">
        <f t="shared" si="101"/>
        <v>3.0</v>
      </c>
      <c r="KH28" s="61">
        <v>2</v>
      </c>
      <c r="KI28" s="62">
        <v>2</v>
      </c>
      <c r="KJ28" s="202"/>
      <c r="KK28" s="133"/>
      <c r="KL28" s="58"/>
      <c r="KM28" s="66">
        <f t="shared" si="205"/>
        <v>0</v>
      </c>
      <c r="KN28" s="67">
        <f t="shared" si="206"/>
        <v>0</v>
      </c>
      <c r="KO28" s="67" t="str">
        <f t="shared" si="207"/>
        <v>0.0</v>
      </c>
      <c r="KP28" s="51" t="str">
        <f t="shared" si="208"/>
        <v>F</v>
      </c>
      <c r="KQ28" s="60">
        <f t="shared" si="209"/>
        <v>0</v>
      </c>
      <c r="KR28" s="53" t="str">
        <f t="shared" si="210"/>
        <v>0.0</v>
      </c>
      <c r="KS28" s="63">
        <v>1</v>
      </c>
      <c r="KT28" s="199">
        <v>1</v>
      </c>
      <c r="KU28" s="202"/>
      <c r="KV28" s="133"/>
      <c r="KW28" s="58"/>
      <c r="KX28" s="66">
        <f t="shared" si="211"/>
        <v>0</v>
      </c>
      <c r="KY28" s="67">
        <f t="shared" si="212"/>
        <v>0</v>
      </c>
      <c r="KZ28" s="67" t="str">
        <f t="shared" si="213"/>
        <v>0.0</v>
      </c>
      <c r="LA28" s="51" t="str">
        <f t="shared" si="214"/>
        <v>F</v>
      </c>
      <c r="LB28" s="60">
        <f t="shared" si="215"/>
        <v>0</v>
      </c>
      <c r="LC28" s="53" t="str">
        <f t="shared" si="216"/>
        <v>0.0</v>
      </c>
      <c r="LD28" s="63">
        <v>1</v>
      </c>
      <c r="LE28" s="199">
        <v>1</v>
      </c>
      <c r="LF28" s="202"/>
      <c r="LG28" s="133"/>
      <c r="LH28" s="58"/>
      <c r="LI28" s="66">
        <f t="shared" si="217"/>
        <v>0</v>
      </c>
      <c r="LJ28" s="67">
        <f t="shared" si="218"/>
        <v>0</v>
      </c>
      <c r="LK28" s="67" t="str">
        <f t="shared" si="219"/>
        <v>0.0</v>
      </c>
      <c r="LL28" s="51" t="str">
        <f t="shared" si="220"/>
        <v>F</v>
      </c>
      <c r="LM28" s="60">
        <f t="shared" si="221"/>
        <v>0</v>
      </c>
      <c r="LN28" s="53" t="str">
        <f t="shared" si="222"/>
        <v>0.0</v>
      </c>
      <c r="LO28" s="63">
        <v>2</v>
      </c>
      <c r="LP28" s="199">
        <v>2</v>
      </c>
      <c r="LQ28" s="202"/>
      <c r="LR28" s="133"/>
      <c r="LS28" s="58"/>
      <c r="LT28" s="66">
        <f t="shared" si="223"/>
        <v>0</v>
      </c>
      <c r="LU28" s="67">
        <f t="shared" si="224"/>
        <v>0</v>
      </c>
      <c r="LV28" s="67" t="str">
        <f t="shared" si="225"/>
        <v>0.0</v>
      </c>
      <c r="LW28" s="51" t="str">
        <f t="shared" si="226"/>
        <v>F</v>
      </c>
      <c r="LX28" s="60">
        <f t="shared" si="227"/>
        <v>0</v>
      </c>
      <c r="LY28" s="53" t="str">
        <f t="shared" si="228"/>
        <v>0.0</v>
      </c>
      <c r="LZ28" s="63">
        <v>1</v>
      </c>
      <c r="MA28" s="199">
        <v>1</v>
      </c>
      <c r="MB28" s="66">
        <f t="shared" si="229"/>
        <v>0</v>
      </c>
      <c r="MC28" s="163">
        <f t="shared" si="230"/>
        <v>0</v>
      </c>
      <c r="MD28" s="53" t="str">
        <f t="shared" si="231"/>
        <v>0.0</v>
      </c>
      <c r="ME28" s="51" t="str">
        <f t="shared" si="232"/>
        <v>F</v>
      </c>
      <c r="MF28" s="60">
        <f t="shared" si="233"/>
        <v>0</v>
      </c>
      <c r="MG28" s="53" t="str">
        <f t="shared" si="234"/>
        <v>0.0</v>
      </c>
      <c r="MH28" s="212">
        <v>5</v>
      </c>
      <c r="MI28" s="213">
        <v>5</v>
      </c>
      <c r="MJ28" s="203">
        <f t="shared" si="235"/>
        <v>19</v>
      </c>
      <c r="MK28" s="153">
        <f t="shared" si="236"/>
        <v>4.5368421052631582</v>
      </c>
      <c r="ML28" s="155">
        <f t="shared" si="237"/>
        <v>1.5789473684210527</v>
      </c>
      <c r="MM28" s="154" t="str">
        <f t="shared" si="238"/>
        <v>1.58</v>
      </c>
      <c r="MN28" s="5" t="str">
        <f t="shared" si="239"/>
        <v>Lên lớp</v>
      </c>
    </row>
    <row r="29" spans="1:352" s="8" customFormat="1" ht="18">
      <c r="A29" s="5">
        <v>1</v>
      </c>
      <c r="B29" s="9" t="s">
        <v>347</v>
      </c>
      <c r="C29" s="10" t="s">
        <v>354</v>
      </c>
      <c r="D29" s="11" t="s">
        <v>355</v>
      </c>
      <c r="E29" s="12" t="s">
        <v>356</v>
      </c>
      <c r="G29" s="47" t="s">
        <v>603</v>
      </c>
      <c r="H29" s="6" t="s">
        <v>410</v>
      </c>
      <c r="I29" s="48" t="s">
        <v>634</v>
      </c>
      <c r="J29" s="48" t="s">
        <v>501</v>
      </c>
      <c r="K29" s="98">
        <v>8</v>
      </c>
      <c r="L29" s="67" t="str">
        <f t="shared" ref="L29:L49" si="283">TEXT(K29,"0.0")</f>
        <v>8.0</v>
      </c>
      <c r="M29" s="51" t="str">
        <f t="shared" ref="M29:M50" si="284">IF(K29&gt;=8.5,"A",IF(K29&gt;=8,"B+",IF(K29&gt;=7,"B",IF(K29&gt;=6.5,"C+",IF(K29&gt;=5.5,"C",IF(K29&gt;=5,"D+",IF(K29&gt;=4,"D","F")))))))</f>
        <v>B+</v>
      </c>
      <c r="N29" s="52">
        <f t="shared" ref="N29:N50" si="285">IF(M29="A",4,IF(M29="B+",3.5,IF(M29="B",3,IF(M29="C+",2.5,IF(M29="C",2,IF(M29="D+",1.5,IF(M29="D",1,0)))))))</f>
        <v>3.5</v>
      </c>
      <c r="O29" s="53" t="str">
        <f t="shared" ref="O29:O49" si="286">TEXT(N29,"0.0")</f>
        <v>3.5</v>
      </c>
      <c r="P29" s="63">
        <v>2</v>
      </c>
      <c r="Q29" s="49">
        <v>7</v>
      </c>
      <c r="R29" s="67" t="str">
        <f t="shared" ref="R29:R49" si="287">TEXT(Q29,"0.0")</f>
        <v>7.0</v>
      </c>
      <c r="S29" s="51" t="str">
        <f t="shared" ref="S29:S50" si="288">IF(Q29&gt;=8.5,"A",IF(Q29&gt;=8,"B+",IF(Q29&gt;=7,"B",IF(Q29&gt;=6.5,"C+",IF(Q29&gt;=5.5,"C",IF(Q29&gt;=5,"D+",IF(Q29&gt;=4,"D","F")))))))</f>
        <v>B</v>
      </c>
      <c r="T29" s="52">
        <f t="shared" ref="T29:T50" si="289">IF(S29="A",4,IF(S29="B+",3.5,IF(S29="B",3,IF(S29="C+",2.5,IF(S29="C",2,IF(S29="D+",1.5,IF(S29="D",1,0)))))))</f>
        <v>3</v>
      </c>
      <c r="U29" s="53" t="str">
        <f t="shared" ref="U29:U49" si="290">TEXT(T29,"0.0")</f>
        <v>3.0</v>
      </c>
      <c r="V29" s="63">
        <v>3</v>
      </c>
      <c r="W29" s="105">
        <v>8</v>
      </c>
      <c r="X29" s="103">
        <v>9</v>
      </c>
      <c r="Y29" s="104"/>
      <c r="Z29" s="66">
        <f t="shared" ref="Z29:Z66" si="291">ROUND((W29*0.4+X29*0.6),1)</f>
        <v>8.6</v>
      </c>
      <c r="AA29" s="67">
        <f t="shared" ref="AA29:AA66" si="292">ROUND(MAX((W29*0.4+X29*0.6),(W29*0.4+Y29*0.6)),1)</f>
        <v>8.6</v>
      </c>
      <c r="AB29" s="67" t="str">
        <f t="shared" ref="AB29:AB49" si="293">TEXT(AA29,"0.0")</f>
        <v>8.6</v>
      </c>
      <c r="AC29" s="51" t="str">
        <f t="shared" ref="AC29:AC66" si="294">IF(AA29&gt;=8.5,"A",IF(AA29&gt;=8,"B+",IF(AA29&gt;=7,"B",IF(AA29&gt;=6.5,"C+",IF(AA29&gt;=5.5,"C",IF(AA29&gt;=5,"D+",IF(AA29&gt;=4,"D","F")))))))</f>
        <v>A</v>
      </c>
      <c r="AD29" s="60">
        <f t="shared" ref="AD29:AD50" si="295">IF(AC29="A",4,IF(AC29="B+",3.5,IF(AC29="B",3,IF(AC29="C+",2.5,IF(AC29="C",2,IF(AC29="D+",1.5,IF(AC29="D",1,0)))))))</f>
        <v>4</v>
      </c>
      <c r="AE29" s="53" t="str">
        <f t="shared" ref="AE29:AE49" si="296">TEXT(AD29,"0.0")</f>
        <v>4.0</v>
      </c>
      <c r="AF29" s="63">
        <v>4</v>
      </c>
      <c r="AG29" s="199">
        <v>4</v>
      </c>
      <c r="AH29" s="105">
        <v>9</v>
      </c>
      <c r="AI29" s="103">
        <v>7</v>
      </c>
      <c r="AJ29" s="104"/>
      <c r="AK29" s="66">
        <f t="shared" ref="AK29:AK66" si="297">ROUND((AH29*0.4+AI29*0.6),1)</f>
        <v>7.8</v>
      </c>
      <c r="AL29" s="67">
        <f t="shared" ref="AL29:AL66" si="298">ROUND(MAX((AH29*0.4+AI29*0.6),(AH29*0.4+AJ29*0.6)),1)</f>
        <v>7.8</v>
      </c>
      <c r="AM29" s="67" t="str">
        <f t="shared" ref="AM29:AM49" si="299">TEXT(AL29,"0.0")</f>
        <v>7.8</v>
      </c>
      <c r="AN29" s="51" t="str">
        <f t="shared" ref="AN29:AN50" si="300">IF(AL29&gt;=8.5,"A",IF(AL29&gt;=8,"B+",IF(AL29&gt;=7,"B",IF(AL29&gt;=6.5,"C+",IF(AL29&gt;=5.5,"C",IF(AL29&gt;=5,"D+",IF(AL29&gt;=4,"D","F")))))))</f>
        <v>B</v>
      </c>
      <c r="AO29" s="60">
        <f t="shared" ref="AO29:AO50" si="301">IF(AN29="A",4,IF(AN29="B+",3.5,IF(AN29="B",3,IF(AN29="C+",2.5,IF(AN29="C",2,IF(AN29="D+",1.5,IF(AN29="D",1,0)))))))</f>
        <v>3</v>
      </c>
      <c r="AP29" s="53" t="str">
        <f t="shared" ref="AP29:AP49" si="302">TEXT(AO29,"0.0")</f>
        <v>3.0</v>
      </c>
      <c r="AQ29" s="63">
        <v>2</v>
      </c>
      <c r="AR29" s="199">
        <v>2</v>
      </c>
      <c r="AS29" s="105">
        <v>7.3</v>
      </c>
      <c r="AT29" s="103">
        <v>6</v>
      </c>
      <c r="AU29" s="104"/>
      <c r="AV29" s="66">
        <f t="shared" ref="AV29:AV49" si="303">ROUND((AS29*0.4+AT29*0.6),1)</f>
        <v>6.5</v>
      </c>
      <c r="AW29" s="67">
        <f t="shared" ref="AW29:AW49" si="304">ROUND(MAX((AS29*0.4+AT29*0.6),(AS29*0.4+AU29*0.6)),1)</f>
        <v>6.5</v>
      </c>
      <c r="AX29" s="67" t="str">
        <f t="shared" ref="AX29:AX49" si="305">TEXT(AW29,"0.0")</f>
        <v>6.5</v>
      </c>
      <c r="AY29" s="51" t="str">
        <f t="shared" ref="AY29:AY49" si="306">IF(AW29&gt;=8.5,"A",IF(AW29&gt;=8,"B+",IF(AW29&gt;=7,"B",IF(AW29&gt;=6.5,"C+",IF(AW29&gt;=5.5,"C",IF(AW29&gt;=5,"D+",IF(AW29&gt;=4,"D","F")))))))</f>
        <v>C+</v>
      </c>
      <c r="AZ29" s="60">
        <f t="shared" ref="AZ29:AZ49" si="307">IF(AY29="A",4,IF(AY29="B+",3.5,IF(AY29="B",3,IF(AY29="C+",2.5,IF(AY29="C",2,IF(AY29="D+",1.5,IF(AY29="D",1,0)))))))</f>
        <v>2.5</v>
      </c>
      <c r="BA29" s="53" t="str">
        <f t="shared" ref="BA29:BA49" si="308">TEXT(AZ29,"0.0")</f>
        <v>2.5</v>
      </c>
      <c r="BB29" s="63">
        <v>3</v>
      </c>
      <c r="BC29" s="199">
        <v>3</v>
      </c>
      <c r="BD29" s="105">
        <v>8.6</v>
      </c>
      <c r="BE29" s="103">
        <v>9</v>
      </c>
      <c r="BF29" s="104"/>
      <c r="BG29" s="66">
        <f t="shared" ref="BG29:BG49" si="309">ROUND((BD29*0.4+BE29*0.6),1)</f>
        <v>8.8000000000000007</v>
      </c>
      <c r="BH29" s="67">
        <f t="shared" ref="BH29:BH49" si="310">ROUND(MAX((BD29*0.4+BE29*0.6),(BD29*0.4+BF29*0.6)),1)</f>
        <v>8.8000000000000007</v>
      </c>
      <c r="BI29" s="67" t="str">
        <f t="shared" ref="BI29:BI49" si="311">TEXT(BH29,"0.0")</f>
        <v>8.8</v>
      </c>
      <c r="BJ29" s="51" t="str">
        <f t="shared" ref="BJ29:BJ49" si="312">IF(BH29&gt;=8.5,"A",IF(BH29&gt;=8,"B+",IF(BH29&gt;=7,"B",IF(BH29&gt;=6.5,"C+",IF(BH29&gt;=5.5,"C",IF(BH29&gt;=5,"D+",IF(BH29&gt;=4,"D","F")))))))</f>
        <v>A</v>
      </c>
      <c r="BK29" s="60">
        <f t="shared" ref="BK29:BK49" si="313">IF(BJ29="A",4,IF(BJ29="B+",3.5,IF(BJ29="B",3,IF(BJ29="C+",2.5,IF(BJ29="C",2,IF(BJ29="D+",1.5,IF(BJ29="D",1,0)))))))</f>
        <v>4</v>
      </c>
      <c r="BL29" s="53" t="str">
        <f t="shared" ref="BL29:BL49" si="314">TEXT(BK29,"0.0")</f>
        <v>4.0</v>
      </c>
      <c r="BM29" s="63">
        <v>3</v>
      </c>
      <c r="BN29" s="199">
        <v>3</v>
      </c>
      <c r="BO29" s="105">
        <v>7</v>
      </c>
      <c r="BP29" s="103">
        <v>5</v>
      </c>
      <c r="BQ29" s="104"/>
      <c r="BR29" s="66">
        <f t="shared" ref="BR29:BR66" si="315">ROUND((BO29*0.4+BP29*0.6),1)</f>
        <v>5.8</v>
      </c>
      <c r="BS29" s="67">
        <f t="shared" ref="BS29:BS66" si="316">ROUND(MAX((BO29*0.4+BP29*0.6),(BO29*0.4+BQ29*0.6)),1)</f>
        <v>5.8</v>
      </c>
      <c r="BT29" s="67" t="str">
        <f t="shared" ref="BT29:BT49" si="317">TEXT(BS29,"0.0")</f>
        <v>5.8</v>
      </c>
      <c r="BU29" s="51" t="str">
        <f t="shared" ref="BU29:BU66" si="318">IF(BS29&gt;=8.5,"A",IF(BS29&gt;=8,"B+",IF(BS29&gt;=7,"B",IF(BS29&gt;=6.5,"C+",IF(BS29&gt;=5.5,"C",IF(BS29&gt;=5,"D+",IF(BS29&gt;=4,"D","F")))))))</f>
        <v>C</v>
      </c>
      <c r="BV29" s="68">
        <f t="shared" ref="BV29:BV66" si="319">IF(BU29="A",4,IF(BU29="B+",3.5,IF(BU29="B",3,IF(BU29="C+",2.5,IF(BU29="C",2,IF(BU29="D+",1.5,IF(BU29="D",1,0)))))))</f>
        <v>2</v>
      </c>
      <c r="BW29" s="53" t="str">
        <f t="shared" ref="BW29:BW49" si="320">TEXT(BV29,"0.0")</f>
        <v>2.0</v>
      </c>
      <c r="BX29" s="63">
        <v>2</v>
      </c>
      <c r="BY29" s="199">
        <v>2</v>
      </c>
      <c r="BZ29" s="105">
        <v>8</v>
      </c>
      <c r="CA29" s="103">
        <v>8</v>
      </c>
      <c r="CB29" s="104"/>
      <c r="CC29" s="105"/>
      <c r="CD29" s="67">
        <f t="shared" ref="CD29:CD49" si="321">ROUND(MAX((BZ29*0.4+CA29*0.6),(BZ29*0.4+CB29*0.6)),1)</f>
        <v>8</v>
      </c>
      <c r="CE29" s="67" t="str">
        <f t="shared" ref="CE29:CE49" si="322">TEXT(CD29,"0.0")</f>
        <v>8.0</v>
      </c>
      <c r="CF29" s="51" t="str">
        <f t="shared" ref="CF29:CF49" si="323">IF(CD29&gt;=8.5,"A",IF(CD29&gt;=8,"B+",IF(CD29&gt;=7,"B",IF(CD29&gt;=6.5,"C+",IF(CD29&gt;=5.5,"C",IF(CD29&gt;=5,"D+",IF(CD29&gt;=4,"D","F")))))))</f>
        <v>B+</v>
      </c>
      <c r="CG29" s="60">
        <f t="shared" ref="CG29:CG49" si="324">IF(CF29="A",4,IF(CF29="B+",3.5,IF(CF29="B",3,IF(CF29="C+",2.5,IF(CF29="C",2,IF(CF29="D+",1.5,IF(CF29="D",1,0)))))))</f>
        <v>3.5</v>
      </c>
      <c r="CH29" s="53" t="str">
        <f t="shared" ref="CH29:CH49" si="325">TEXT(CG29,"0.0")</f>
        <v>3.5</v>
      </c>
      <c r="CI29" s="63">
        <v>3</v>
      </c>
      <c r="CJ29" s="199">
        <v>3</v>
      </c>
      <c r="CK29" s="200">
        <f t="shared" ref="CK29:CK49" si="326">AQ29+BB29+BM29+BX29+CI29+AF29</f>
        <v>17</v>
      </c>
      <c r="CL29" s="72">
        <f t="shared" ref="CL29:CL66" si="327">(AL29*AQ29+AA29*AF29+AW29*BB29+BH29*BM29+BS29*BX29+CD29*CI29)/CK29</f>
        <v>7.7352941176470589</v>
      </c>
      <c r="CM29" s="93" t="str">
        <f t="shared" ref="CM29:CM49" si="328">TEXT(CL29,"0.00")</f>
        <v>7.74</v>
      </c>
      <c r="CN29" s="72">
        <f t="shared" ref="CN29:CN66" si="329">(AO29*AQ29+AD29*AF29+AZ29*BB29+BK29*BM29+BV29*BX29+CG29*CI29)/CK29</f>
        <v>3.2941176470588234</v>
      </c>
      <c r="CO29" s="93" t="str">
        <f t="shared" ref="CO29:CO49" si="330">TEXT(CN29,"0.00")</f>
        <v>3.29</v>
      </c>
      <c r="CP29" s="258" t="str">
        <f t="shared" ref="CP29:CP49" si="331">IF(AND(CN29&lt;0.8),"Cảnh báo KQHT","Lên lớp")</f>
        <v>Lên lớp</v>
      </c>
      <c r="CQ29" s="258">
        <f t="shared" ref="CQ29:CQ66" si="332">CJ29+BY29+BN29+BC29+AG29+AR29</f>
        <v>17</v>
      </c>
      <c r="CR29" s="72">
        <f t="shared" ref="CR29:CR66" si="333">(AL29*AR29+AA29*AG29+AW29*BC29+BH29*BN29+BS29*BY29+CD29*CJ29)/CQ29</f>
        <v>7.7352941176470589</v>
      </c>
      <c r="CS29" s="258" t="str">
        <f t="shared" ref="CS29:CS49" si="334">TEXT(CR29,"0.00")</f>
        <v>7.74</v>
      </c>
      <c r="CT29" s="72">
        <f t="shared" ref="CT29:CT66" si="335">(AO29*AR29+AD29*AG29+AZ29*BC29+BK29*BN29+BV29*BY29+CG29*CJ29)/CQ29</f>
        <v>3.2941176470588234</v>
      </c>
      <c r="CU29" s="258" t="str">
        <f t="shared" ref="CU29:CU49" si="336">TEXT(CT29,"0.00")</f>
        <v>3.29</v>
      </c>
      <c r="CV29" s="258" t="str">
        <f t="shared" ref="CV29:CV51" si="337">IF(AND(CT29&lt;1.2),"Cảnh báo KQHT","Lên lớp")</f>
        <v>Lên lớp</v>
      </c>
      <c r="CW29" s="66">
        <v>7.6</v>
      </c>
      <c r="CX29" s="258">
        <v>7</v>
      </c>
      <c r="CY29" s="258"/>
      <c r="CZ29" s="66">
        <f t="shared" ref="CZ29:CZ66" si="338">ROUND((CW29*0.4+CX29*0.6),1)</f>
        <v>7.2</v>
      </c>
      <c r="DA29" s="67">
        <f t="shared" ref="DA29:DA66" si="339">ROUND(MAX((CW29*0.4+CX29*0.6),(CW29*0.4+CY29*0.6)),1)</f>
        <v>7.2</v>
      </c>
      <c r="DB29" s="60" t="str">
        <f t="shared" ref="DB29:DB66" si="340">TEXT(DA29,"0.0")</f>
        <v>7.2</v>
      </c>
      <c r="DC29" s="51" t="str">
        <f t="shared" ref="DC29:DC66" si="341">IF(DA29&gt;=8.5,"A",IF(DA29&gt;=8,"B+",IF(DA29&gt;=7,"B",IF(DA29&gt;=6.5,"C+",IF(DA29&gt;=5.5,"C",IF(DA29&gt;=5,"D+",IF(DA29&gt;=4,"D","F")))))))</f>
        <v>B</v>
      </c>
      <c r="DD29" s="60">
        <f t="shared" ref="DD29:DD66" si="342">IF(DC29="A",4,IF(DC29="B+",3.5,IF(DC29="B",3,IF(DC29="C+",2.5,IF(DC29="C",2,IF(DC29="D+",1.5,IF(DC29="D",1,0)))))))</f>
        <v>3</v>
      </c>
      <c r="DE29" s="60" t="str">
        <f t="shared" ref="DE29:DE66" si="343">TEXT(DD29,"0.0")</f>
        <v>3.0</v>
      </c>
      <c r="DF29" s="63"/>
      <c r="DG29" s="201"/>
      <c r="DH29" s="105">
        <v>8.4</v>
      </c>
      <c r="DI29" s="126">
        <v>7</v>
      </c>
      <c r="DJ29" s="126"/>
      <c r="DK29" s="66">
        <f t="shared" ref="DK29:DK66" si="344">ROUND((DH29*0.4+DI29*0.6),1)</f>
        <v>7.6</v>
      </c>
      <c r="DL29" s="67">
        <f t="shared" ref="DL29:DL66" si="345">ROUND(MAX((DH29*0.4+DI29*0.6),(DH29*0.4+DJ29*0.6)),1)</f>
        <v>7.6</v>
      </c>
      <c r="DM29" s="60" t="str">
        <f t="shared" ref="DM29:DM66" si="346">TEXT(DL29,"0.0")</f>
        <v>7.6</v>
      </c>
      <c r="DN29" s="51" t="str">
        <f t="shared" ref="DN29:DN66" si="347">IF(DL29&gt;=8.5,"A",IF(DL29&gt;=8,"B+",IF(DL29&gt;=7,"B",IF(DL29&gt;=6.5,"C+",IF(DL29&gt;=5.5,"C",IF(DL29&gt;=5,"D+",IF(DL29&gt;=4,"D","F")))))))</f>
        <v>B</v>
      </c>
      <c r="DO29" s="60">
        <f t="shared" ref="DO29:DO66" si="348">IF(DN29="A",4,IF(DN29="B+",3.5,IF(DN29="B",3,IF(DN29="C+",2.5,IF(DN29="C",2,IF(DN29="D+",1.5,IF(DN29="D",1,0)))))))</f>
        <v>3</v>
      </c>
      <c r="DP29" s="60" t="str">
        <f t="shared" ref="DP29:DP66" si="349">TEXT(DO29,"0.0")</f>
        <v>3.0</v>
      </c>
      <c r="DQ29" s="63"/>
      <c r="DR29" s="201"/>
      <c r="DS29" s="67">
        <f t="shared" ref="DS29:DS66" si="350">(DA29+DL29)/2</f>
        <v>7.4</v>
      </c>
      <c r="DT29" s="60" t="str">
        <f t="shared" ref="DT29:DT66" si="351">TEXT(DS29,"0.0")</f>
        <v>7.4</v>
      </c>
      <c r="DU29" s="51" t="str">
        <f t="shared" ref="DU29:DU66" si="352">IF(DS29&gt;=8.5,"A",IF(DS29&gt;=8,"B+",IF(DS29&gt;=7,"B",IF(DS29&gt;=6.5,"C+",IF(DS29&gt;=5.5,"C",IF(DS29&gt;=5,"D+",IF(DS29&gt;=4,"D","F")))))))</f>
        <v>B</v>
      </c>
      <c r="DV29" s="60">
        <f t="shared" ref="DV29:DV66" si="353">IF(DU29="A",4,IF(DU29="B+",3.5,IF(DU29="B",3,IF(DU29="C+",2.5,IF(DU29="C",2,IF(DU29="D+",1.5,IF(DU29="D",1,0)))))))</f>
        <v>3</v>
      </c>
      <c r="DW29" s="60" t="str">
        <f t="shared" ref="DW29:DW66" si="354">TEXT(DV29,"0.0")</f>
        <v>3.0</v>
      </c>
      <c r="DX29" s="63">
        <v>3</v>
      </c>
      <c r="DY29" s="201">
        <v>3</v>
      </c>
      <c r="DZ29" s="202">
        <v>8.4</v>
      </c>
      <c r="EA29" s="57">
        <v>8</v>
      </c>
      <c r="EB29" s="58"/>
      <c r="EC29" s="66">
        <f t="shared" ref="EC29:EC67" si="355">ROUND((DZ29*0.4+EA29*0.6),1)</f>
        <v>8.1999999999999993</v>
      </c>
      <c r="ED29" s="67">
        <f t="shared" ref="ED29:ED67" si="356">ROUND(MAX((DZ29*0.4+EA29*0.6),(DZ29*0.4+EB29*0.6)),1)</f>
        <v>8.1999999999999993</v>
      </c>
      <c r="EE29" s="67" t="str">
        <f t="shared" ref="EE29:EE67" si="357">TEXT(ED29,"0.0")</f>
        <v>8.2</v>
      </c>
      <c r="EF29" s="51" t="str">
        <f t="shared" ref="EF29:EF67" si="358">IF(ED29&gt;=8.5,"A",IF(ED29&gt;=8,"B+",IF(ED29&gt;=7,"B",IF(ED29&gt;=6.5,"C+",IF(ED29&gt;=5.5,"C",IF(ED29&gt;=5,"D+",IF(ED29&gt;=4,"D","F")))))))</f>
        <v>B+</v>
      </c>
      <c r="EG29" s="68">
        <f t="shared" ref="EG29:EG67" si="359">IF(EF29="A",4,IF(EF29="B+",3.5,IF(EF29="B",3,IF(EF29="C+",2.5,IF(EF29="C",2,IF(EF29="D+",1.5,IF(EF29="D",1,0)))))))</f>
        <v>3.5</v>
      </c>
      <c r="EH29" s="53" t="str">
        <f t="shared" ref="EH29:EH67" si="360">TEXT(EG29,"0.0")</f>
        <v>3.5</v>
      </c>
      <c r="EI29" s="63">
        <v>3</v>
      </c>
      <c r="EJ29" s="199">
        <v>3</v>
      </c>
      <c r="EK29" s="202">
        <v>6.3</v>
      </c>
      <c r="EL29" s="57">
        <v>8</v>
      </c>
      <c r="EM29" s="58"/>
      <c r="EN29" s="66">
        <f t="shared" ref="EN29:EN49" si="361">ROUND((EK29*0.4+EL29*0.6),1)</f>
        <v>7.3</v>
      </c>
      <c r="EO29" s="67">
        <f t="shared" ref="EO29:EO49" si="362">ROUND(MAX((EK29*0.4+EL29*0.6),(EK29*0.4+EM29*0.6)),1)</f>
        <v>7.3</v>
      </c>
      <c r="EP29" s="67" t="str">
        <f t="shared" ref="EP29:EP49" si="363">TEXT(EO29,"0.0")</f>
        <v>7.3</v>
      </c>
      <c r="EQ29" s="51" t="str">
        <f t="shared" ref="EQ29:EQ49" si="364">IF(EO29&gt;=8.5,"A",IF(EO29&gt;=8,"B+",IF(EO29&gt;=7,"B",IF(EO29&gt;=6.5,"C+",IF(EO29&gt;=5.5,"C",IF(EO29&gt;=5,"D+",IF(EO29&gt;=4,"D","F")))))))</f>
        <v>B</v>
      </c>
      <c r="ER29" s="60">
        <f t="shared" ref="ER29:ER49" si="365">IF(EQ29="A",4,IF(EQ29="B+",3.5,IF(EQ29="B",3,IF(EQ29="C+",2.5,IF(EQ29="C",2,IF(EQ29="D+",1.5,IF(EQ29="D",1,0)))))))</f>
        <v>3</v>
      </c>
      <c r="ES29" s="53" t="str">
        <f t="shared" ref="ES29:ES49" si="366">TEXT(ER29,"0.0")</f>
        <v>3.0</v>
      </c>
      <c r="ET29" s="63">
        <v>3</v>
      </c>
      <c r="EU29" s="199">
        <v>3</v>
      </c>
      <c r="EV29" s="166">
        <v>6</v>
      </c>
      <c r="EW29" s="122">
        <v>1</v>
      </c>
      <c r="EX29" s="123">
        <v>6</v>
      </c>
      <c r="EY29" s="66">
        <f t="shared" si="45"/>
        <v>3</v>
      </c>
      <c r="EZ29" s="67">
        <f t="shared" si="46"/>
        <v>6</v>
      </c>
      <c r="FA29" s="67" t="str">
        <f t="shared" si="47"/>
        <v>6.0</v>
      </c>
      <c r="FB29" s="51" t="str">
        <f t="shared" si="48"/>
        <v>C</v>
      </c>
      <c r="FC29" s="60">
        <f t="shared" si="49"/>
        <v>2</v>
      </c>
      <c r="FD29" s="53" t="str">
        <f t="shared" si="50"/>
        <v>2.0</v>
      </c>
      <c r="FE29" s="63">
        <v>2</v>
      </c>
      <c r="FF29" s="199">
        <v>2</v>
      </c>
      <c r="FG29" s="105">
        <v>7</v>
      </c>
      <c r="FH29" s="103">
        <v>7</v>
      </c>
      <c r="FI29" s="104"/>
      <c r="FJ29" s="66">
        <f t="shared" si="51"/>
        <v>7</v>
      </c>
      <c r="FK29" s="67">
        <f t="shared" si="52"/>
        <v>7</v>
      </c>
      <c r="FL29" s="67" t="str">
        <f t="shared" si="53"/>
        <v>7.0</v>
      </c>
      <c r="FM29" s="51" t="str">
        <f t="shared" si="54"/>
        <v>B</v>
      </c>
      <c r="FN29" s="60">
        <f t="shared" si="55"/>
        <v>3</v>
      </c>
      <c r="FO29" s="53" t="str">
        <f t="shared" si="56"/>
        <v>3.0</v>
      </c>
      <c r="FP29" s="63">
        <v>2</v>
      </c>
      <c r="FQ29" s="199">
        <v>2</v>
      </c>
      <c r="FR29" s="105">
        <v>9</v>
      </c>
      <c r="FS29" s="103">
        <v>9</v>
      </c>
      <c r="FT29" s="104"/>
      <c r="FU29" s="66"/>
      <c r="FV29" s="67">
        <f t="shared" si="57"/>
        <v>9</v>
      </c>
      <c r="FW29" s="67" t="str">
        <f t="shared" si="58"/>
        <v>9.0</v>
      </c>
      <c r="FX29" s="51" t="str">
        <f t="shared" si="59"/>
        <v>A</v>
      </c>
      <c r="FY29" s="60">
        <f t="shared" si="60"/>
        <v>4</v>
      </c>
      <c r="FZ29" s="53" t="str">
        <f t="shared" si="61"/>
        <v>4.0</v>
      </c>
      <c r="GA29" s="63">
        <v>2</v>
      </c>
      <c r="GB29" s="199">
        <v>2</v>
      </c>
      <c r="GC29" s="105">
        <v>8.3000000000000007</v>
      </c>
      <c r="GD29" s="103">
        <v>6</v>
      </c>
      <c r="GE29" s="104"/>
      <c r="GF29" s="105"/>
      <c r="GG29" s="67">
        <f t="shared" ref="GG29:GG49" si="367">ROUND(MAX((GC29*0.4+GD29*0.6),(GC29*0.4+GE29*0.6)),1)</f>
        <v>6.9</v>
      </c>
      <c r="GH29" s="67" t="str">
        <f t="shared" ref="GH29:GH49" si="368">TEXT(GG29,"0.0")</f>
        <v>6.9</v>
      </c>
      <c r="GI29" s="51" t="str">
        <f t="shared" ref="GI29:GI49" si="369">IF(GG29&gt;=8.5,"A",IF(GG29&gt;=8,"B+",IF(GG29&gt;=7,"B",IF(GG29&gt;=6.5,"C+",IF(GG29&gt;=5.5,"C",IF(GG29&gt;=5,"D+",IF(GG29&gt;=4,"D","F")))))))</f>
        <v>C+</v>
      </c>
      <c r="GJ29" s="60">
        <f t="shared" ref="GJ29:GJ49" si="370">IF(GI29="A",4,IF(GI29="B+",3.5,IF(GI29="B",3,IF(GI29="C+",2.5,IF(GI29="C",2,IF(GI29="D+",1.5,IF(GI29="D",1,0)))))))</f>
        <v>2.5</v>
      </c>
      <c r="GK29" s="53" t="str">
        <f t="shared" ref="GK29:GK49" si="371">TEXT(GJ29,"0.0")</f>
        <v>2.5</v>
      </c>
      <c r="GL29" s="63">
        <v>3</v>
      </c>
      <c r="GM29" s="199">
        <v>3</v>
      </c>
      <c r="GN29" s="203">
        <f t="shared" ref="GN29:GN49" si="372">DX29+EI29+ET29+FE29+FP29+GA29+GL29</f>
        <v>18</v>
      </c>
      <c r="GO29" s="153">
        <f t="shared" ref="GO29:GO49" si="373">(DS29*DX29+ED29*EI29+EO29*ET29+EZ29*FE29+FK29*FP29+FV29*GA29+GG29*GL29)/GN29</f>
        <v>7.4111111111111097</v>
      </c>
      <c r="GP29" s="155">
        <f t="shared" ref="GP29:GP49" si="374">(DV29*DX29+EG29*EI29+ER29*ET29+FC29*FE29+FN29*FP29+FY29*GA29+GJ29*GL29)/GN29</f>
        <v>3</v>
      </c>
      <c r="GQ29" s="154" t="str">
        <f t="shared" si="62"/>
        <v>3.00</v>
      </c>
      <c r="GR29" s="5" t="str">
        <f t="shared" si="63"/>
        <v>Lên lớp</v>
      </c>
      <c r="GS29" s="5"/>
      <c r="GT29" s="204">
        <f t="shared" ref="GT29:GT49" si="375">DY29+EJ29+EU29+FF29+FQ29+GB29+GM29</f>
        <v>18</v>
      </c>
      <c r="GU29" s="205">
        <f t="shared" si="64"/>
        <v>7.4111111111111097</v>
      </c>
      <c r="GV29" s="206">
        <f t="shared" ref="GV29:GV49" si="376" xml:space="preserve"> (DV29*DY29+EG29*EJ29+ER29*EU29+FC29*FF29+FN29*FQ29+FY29*GB29+GJ29*GM29)/GT29</f>
        <v>3</v>
      </c>
      <c r="GW29" s="207">
        <f t="shared" ref="GW29:GW49" si="377">CK29+GN29</f>
        <v>35</v>
      </c>
      <c r="GX29" s="203">
        <f t="shared" ref="GX29:GX49" si="378">CQ29+GT29</f>
        <v>35</v>
      </c>
      <c r="GY29" s="154">
        <f t="shared" ref="GY29:GY49" si="379">(CQ29*CR29+GU29*GT29)/GX29</f>
        <v>7.5685714285714276</v>
      </c>
      <c r="GZ29" s="155">
        <f t="shared" ref="GZ29:GZ49" si="380">(CT29*CQ29+GV29*GT29)/GX29</f>
        <v>3.1428571428571428</v>
      </c>
      <c r="HA29" s="154" t="str">
        <f t="shared" si="65"/>
        <v>3.14</v>
      </c>
      <c r="HB29" s="5" t="str">
        <f t="shared" si="66"/>
        <v>Lên lớp</v>
      </c>
      <c r="HC29" s="105">
        <v>8</v>
      </c>
      <c r="HD29" s="103">
        <v>6</v>
      </c>
      <c r="HE29" s="104"/>
      <c r="HF29" s="105"/>
      <c r="HG29" s="67">
        <f t="shared" ref="HG29:HG49" si="381">ROUND(MAX((HC29*0.4+HD29*0.6),(HC29*0.4+HE29*0.6)),1)</f>
        <v>6.8</v>
      </c>
      <c r="HH29" s="67" t="str">
        <f t="shared" ref="HH29:HH49" si="382">TEXT(HG29,"0.0")</f>
        <v>6.8</v>
      </c>
      <c r="HI29" s="51" t="str">
        <f t="shared" ref="HI29:HI49" si="383">IF(HG29&gt;=8.5,"A",IF(HG29&gt;=8,"B+",IF(HG29&gt;=7,"B",IF(HG29&gt;=6.5,"C+",IF(HG29&gt;=5.5,"C",IF(HG29&gt;=5,"D+",IF(HG29&gt;=4,"D","F")))))))</f>
        <v>C+</v>
      </c>
      <c r="HJ29" s="60">
        <f t="shared" ref="HJ29:HJ49" si="384">IF(HI29="A",4,IF(HI29="B+",3.5,IF(HI29="B",3,IF(HI29="C+",2.5,IF(HI29="C",2,IF(HI29="D+",1.5,IF(HI29="D",1,0)))))))</f>
        <v>2.5</v>
      </c>
      <c r="HK29" s="53" t="str">
        <f t="shared" ref="HK29:HK49" si="385">TEXT(HJ29,"0.0")</f>
        <v>2.5</v>
      </c>
      <c r="HL29" s="63">
        <v>3</v>
      </c>
      <c r="HM29" s="199">
        <v>3</v>
      </c>
      <c r="HN29" s="202">
        <v>8.3000000000000007</v>
      </c>
      <c r="HO29" s="57">
        <v>6</v>
      </c>
      <c r="HP29" s="58"/>
      <c r="HQ29" s="66">
        <f t="shared" si="67"/>
        <v>6.9</v>
      </c>
      <c r="HR29" s="110">
        <f t="shared" si="68"/>
        <v>6.9</v>
      </c>
      <c r="HS29" s="67" t="str">
        <f t="shared" si="69"/>
        <v>6.9</v>
      </c>
      <c r="HT29" s="111" t="str">
        <f t="shared" si="70"/>
        <v>C+</v>
      </c>
      <c r="HU29" s="112">
        <f t="shared" si="71"/>
        <v>2.5</v>
      </c>
      <c r="HV29" s="113" t="str">
        <f t="shared" si="72"/>
        <v>2.5</v>
      </c>
      <c r="HW29" s="63">
        <v>1</v>
      </c>
      <c r="HX29" s="199">
        <v>1</v>
      </c>
      <c r="HY29" s="66">
        <f t="shared" si="240"/>
        <v>2.1</v>
      </c>
      <c r="HZ29" s="163">
        <f t="shared" si="240"/>
        <v>6.8</v>
      </c>
      <c r="IA29" s="53" t="str">
        <f t="shared" si="74"/>
        <v>6.8</v>
      </c>
      <c r="IB29" s="51" t="str">
        <f t="shared" si="75"/>
        <v>C+</v>
      </c>
      <c r="IC29" s="60">
        <f t="shared" si="76"/>
        <v>2.5</v>
      </c>
      <c r="ID29" s="53" t="str">
        <f t="shared" si="77"/>
        <v>2.5</v>
      </c>
      <c r="IE29" s="212">
        <v>4</v>
      </c>
      <c r="IF29" s="213">
        <v>4</v>
      </c>
      <c r="IG29" s="202">
        <v>5</v>
      </c>
      <c r="IH29" s="57">
        <v>6</v>
      </c>
      <c r="II29" s="58"/>
      <c r="IJ29" s="66">
        <f t="shared" ref="IJ29:IJ49" si="386">ROUND((IG29*0.4+IH29*0.6),1)</f>
        <v>5.6</v>
      </c>
      <c r="IK29" s="67">
        <f t="shared" ref="IK29:IK49" si="387">ROUND(MAX((IG29*0.4+IH29*0.6),(IG29*0.4+II29*0.6)),1)</f>
        <v>5.6</v>
      </c>
      <c r="IL29" s="67" t="str">
        <f t="shared" ref="IL29:IL49" si="388">TEXT(IK29,"0.0")</f>
        <v>5.6</v>
      </c>
      <c r="IM29" s="51" t="str">
        <f t="shared" ref="IM29:IM49" si="389">IF(IK29&gt;=8.5,"A",IF(IK29&gt;=8,"B+",IF(IK29&gt;=7,"B",IF(IK29&gt;=6.5,"C+",IF(IK29&gt;=5.5,"C",IF(IK29&gt;=5,"D+",IF(IK29&gt;=4,"D","F")))))))</f>
        <v>C</v>
      </c>
      <c r="IN29" s="60">
        <f t="shared" ref="IN29:IN49" si="390">IF(IM29="A",4,IF(IM29="B+",3.5,IF(IM29="B",3,IF(IM29="C+",2.5,IF(IM29="C",2,IF(IM29="D+",1.5,IF(IM29="D",1,0)))))))</f>
        <v>2</v>
      </c>
      <c r="IO29" s="53" t="str">
        <f t="shared" ref="IO29:IO49" si="391">TEXT(IN29,"0.0")</f>
        <v>2.0</v>
      </c>
      <c r="IP29" s="63">
        <v>2</v>
      </c>
      <c r="IQ29" s="199">
        <v>2</v>
      </c>
      <c r="IR29" s="202">
        <v>7.8</v>
      </c>
      <c r="IS29" s="57">
        <v>3</v>
      </c>
      <c r="IT29" s="58"/>
      <c r="IU29" s="66">
        <f t="shared" si="78"/>
        <v>4.9000000000000004</v>
      </c>
      <c r="IV29" s="67">
        <f t="shared" si="79"/>
        <v>4.9000000000000004</v>
      </c>
      <c r="IW29" s="67" t="str">
        <f t="shared" si="80"/>
        <v>4.9</v>
      </c>
      <c r="IX29" s="51" t="str">
        <f t="shared" si="81"/>
        <v>D</v>
      </c>
      <c r="IY29" s="60">
        <f t="shared" si="82"/>
        <v>1</v>
      </c>
      <c r="IZ29" s="53" t="str">
        <f t="shared" si="83"/>
        <v>1.0</v>
      </c>
      <c r="JA29" s="63">
        <v>3</v>
      </c>
      <c r="JB29" s="199">
        <v>3</v>
      </c>
      <c r="JC29" s="65">
        <v>8</v>
      </c>
      <c r="JD29" s="57">
        <v>7</v>
      </c>
      <c r="JE29" s="58"/>
      <c r="JF29" s="66">
        <f t="shared" si="84"/>
        <v>7.4</v>
      </c>
      <c r="JG29" s="67">
        <f t="shared" si="85"/>
        <v>7.4</v>
      </c>
      <c r="JH29" s="50" t="str">
        <f t="shared" si="86"/>
        <v>7.4</v>
      </c>
      <c r="JI29" s="51" t="str">
        <f t="shared" si="87"/>
        <v>B</v>
      </c>
      <c r="JJ29" s="60">
        <f t="shared" si="88"/>
        <v>3</v>
      </c>
      <c r="JK29" s="53" t="str">
        <f t="shared" si="89"/>
        <v>3.0</v>
      </c>
      <c r="JL29" s="61">
        <v>2</v>
      </c>
      <c r="JM29" s="62">
        <v>2</v>
      </c>
      <c r="JN29" s="65">
        <v>8.6</v>
      </c>
      <c r="JO29" s="57">
        <v>5</v>
      </c>
      <c r="JP29" s="58"/>
      <c r="JQ29" s="66">
        <f t="shared" si="90"/>
        <v>6.4</v>
      </c>
      <c r="JR29" s="67">
        <f t="shared" si="91"/>
        <v>6.4</v>
      </c>
      <c r="JS29" s="50" t="str">
        <f t="shared" si="92"/>
        <v>6.4</v>
      </c>
      <c r="JT29" s="51" t="str">
        <f t="shared" si="93"/>
        <v>C</v>
      </c>
      <c r="JU29" s="60">
        <f t="shared" si="94"/>
        <v>2</v>
      </c>
      <c r="JV29" s="53" t="str">
        <f t="shared" si="95"/>
        <v>2.0</v>
      </c>
      <c r="JW29" s="61">
        <v>1</v>
      </c>
      <c r="JX29" s="62">
        <v>1</v>
      </c>
      <c r="JY29" s="65">
        <v>6</v>
      </c>
      <c r="JZ29" s="57">
        <v>6</v>
      </c>
      <c r="KA29" s="58"/>
      <c r="KB29" s="66">
        <f t="shared" si="96"/>
        <v>6</v>
      </c>
      <c r="KC29" s="67">
        <f t="shared" si="97"/>
        <v>6</v>
      </c>
      <c r="KD29" s="50" t="str">
        <f t="shared" si="98"/>
        <v>6.0</v>
      </c>
      <c r="KE29" s="51" t="str">
        <f t="shared" si="99"/>
        <v>C</v>
      </c>
      <c r="KF29" s="60">
        <f t="shared" si="100"/>
        <v>2</v>
      </c>
      <c r="KG29" s="53" t="str">
        <f t="shared" si="101"/>
        <v>2.0</v>
      </c>
      <c r="KH29" s="61">
        <v>2</v>
      </c>
      <c r="KI29" s="62">
        <v>2</v>
      </c>
      <c r="KJ29" s="202">
        <v>8</v>
      </c>
      <c r="KK29" s="133">
        <v>7.4</v>
      </c>
      <c r="KL29" s="58"/>
      <c r="KM29" s="66">
        <f t="shared" si="205"/>
        <v>7.6</v>
      </c>
      <c r="KN29" s="67">
        <f t="shared" si="206"/>
        <v>7.6</v>
      </c>
      <c r="KO29" s="67" t="str">
        <f t="shared" si="207"/>
        <v>7.6</v>
      </c>
      <c r="KP29" s="51" t="str">
        <f t="shared" si="208"/>
        <v>B</v>
      </c>
      <c r="KQ29" s="60">
        <f t="shared" si="209"/>
        <v>3</v>
      </c>
      <c r="KR29" s="53" t="str">
        <f t="shared" si="210"/>
        <v>3.0</v>
      </c>
      <c r="KS29" s="63">
        <v>1</v>
      </c>
      <c r="KT29" s="199">
        <v>1</v>
      </c>
      <c r="KU29" s="202">
        <v>8</v>
      </c>
      <c r="KV29" s="133">
        <v>8.1</v>
      </c>
      <c r="KW29" s="58"/>
      <c r="KX29" s="66">
        <f t="shared" si="211"/>
        <v>8.1</v>
      </c>
      <c r="KY29" s="67">
        <f t="shared" si="212"/>
        <v>8.1</v>
      </c>
      <c r="KZ29" s="67" t="str">
        <f t="shared" si="213"/>
        <v>8.1</v>
      </c>
      <c r="LA29" s="51" t="str">
        <f t="shared" si="214"/>
        <v>B+</v>
      </c>
      <c r="LB29" s="60">
        <f t="shared" si="215"/>
        <v>3.5</v>
      </c>
      <c r="LC29" s="53" t="str">
        <f t="shared" si="216"/>
        <v>3.5</v>
      </c>
      <c r="LD29" s="63">
        <v>1</v>
      </c>
      <c r="LE29" s="199">
        <v>1</v>
      </c>
      <c r="LF29" s="202">
        <v>9</v>
      </c>
      <c r="LG29" s="133">
        <v>8.6999999999999993</v>
      </c>
      <c r="LH29" s="58"/>
      <c r="LI29" s="66">
        <f t="shared" si="217"/>
        <v>8.8000000000000007</v>
      </c>
      <c r="LJ29" s="67">
        <f t="shared" si="218"/>
        <v>8.8000000000000007</v>
      </c>
      <c r="LK29" s="67" t="str">
        <f t="shared" si="219"/>
        <v>8.8</v>
      </c>
      <c r="LL29" s="51" t="str">
        <f t="shared" si="220"/>
        <v>A</v>
      </c>
      <c r="LM29" s="60">
        <f t="shared" si="221"/>
        <v>4</v>
      </c>
      <c r="LN29" s="53" t="str">
        <f t="shared" si="222"/>
        <v>4.0</v>
      </c>
      <c r="LO29" s="63">
        <v>2</v>
      </c>
      <c r="LP29" s="199">
        <v>2</v>
      </c>
      <c r="LQ29" s="202">
        <v>8</v>
      </c>
      <c r="LR29" s="133">
        <v>7</v>
      </c>
      <c r="LS29" s="58"/>
      <c r="LT29" s="66">
        <f t="shared" si="223"/>
        <v>7.4</v>
      </c>
      <c r="LU29" s="67">
        <f t="shared" si="224"/>
        <v>7.4</v>
      </c>
      <c r="LV29" s="67" t="str">
        <f t="shared" si="225"/>
        <v>7.4</v>
      </c>
      <c r="LW29" s="51" t="str">
        <f t="shared" si="226"/>
        <v>B</v>
      </c>
      <c r="LX29" s="60">
        <f t="shared" si="227"/>
        <v>3</v>
      </c>
      <c r="LY29" s="53" t="str">
        <f t="shared" si="228"/>
        <v>3.0</v>
      </c>
      <c r="LZ29" s="63">
        <v>1</v>
      </c>
      <c r="MA29" s="199">
        <v>1</v>
      </c>
      <c r="MB29" s="66">
        <f t="shared" si="229"/>
        <v>8.1</v>
      </c>
      <c r="MC29" s="163">
        <f t="shared" si="230"/>
        <v>8.1</v>
      </c>
      <c r="MD29" s="53" t="str">
        <f t="shared" si="231"/>
        <v>8.1</v>
      </c>
      <c r="ME29" s="51" t="str">
        <f t="shared" si="232"/>
        <v>B+</v>
      </c>
      <c r="MF29" s="60">
        <f t="shared" si="233"/>
        <v>3.5</v>
      </c>
      <c r="MG29" s="53" t="str">
        <f t="shared" si="234"/>
        <v>3.5</v>
      </c>
      <c r="MH29" s="212">
        <v>5</v>
      </c>
      <c r="MI29" s="213">
        <v>5</v>
      </c>
      <c r="MJ29" s="203">
        <f t="shared" si="235"/>
        <v>19</v>
      </c>
      <c r="MK29" s="153">
        <f t="shared" si="236"/>
        <v>6.689473684210526</v>
      </c>
      <c r="ML29" s="155">
        <f t="shared" si="237"/>
        <v>2.4473684210526314</v>
      </c>
      <c r="MM29" s="154" t="str">
        <f t="shared" si="238"/>
        <v>2.45</v>
      </c>
      <c r="MN29" s="5" t="str">
        <f t="shared" si="239"/>
        <v>Lên lớp</v>
      </c>
    </row>
    <row r="30" spans="1:352" s="8" customFormat="1" ht="18">
      <c r="A30" s="5">
        <v>2</v>
      </c>
      <c r="B30" s="9" t="s">
        <v>347</v>
      </c>
      <c r="C30" s="10" t="s">
        <v>357</v>
      </c>
      <c r="D30" s="11" t="s">
        <v>358</v>
      </c>
      <c r="E30" s="12" t="s">
        <v>359</v>
      </c>
      <c r="G30" s="47" t="s">
        <v>604</v>
      </c>
      <c r="H30" s="6" t="s">
        <v>410</v>
      </c>
      <c r="I30" s="48" t="s">
        <v>634</v>
      </c>
      <c r="J30" s="48" t="s">
        <v>501</v>
      </c>
      <c r="K30" s="98">
        <v>8</v>
      </c>
      <c r="L30" s="67" t="str">
        <f t="shared" si="283"/>
        <v>8.0</v>
      </c>
      <c r="M30" s="51" t="str">
        <f t="shared" si="284"/>
        <v>B+</v>
      </c>
      <c r="N30" s="52">
        <f t="shared" si="285"/>
        <v>3.5</v>
      </c>
      <c r="O30" s="53" t="str">
        <f t="shared" si="286"/>
        <v>3.5</v>
      </c>
      <c r="P30" s="63">
        <v>2</v>
      </c>
      <c r="Q30" s="49">
        <v>6</v>
      </c>
      <c r="R30" s="67" t="str">
        <f t="shared" si="287"/>
        <v>6.0</v>
      </c>
      <c r="S30" s="51" t="str">
        <f t="shared" si="288"/>
        <v>C</v>
      </c>
      <c r="T30" s="52">
        <f t="shared" si="289"/>
        <v>2</v>
      </c>
      <c r="U30" s="53" t="str">
        <f t="shared" si="290"/>
        <v>2.0</v>
      </c>
      <c r="V30" s="63">
        <v>3</v>
      </c>
      <c r="W30" s="105">
        <v>9.1999999999999993</v>
      </c>
      <c r="X30" s="103">
        <v>6</v>
      </c>
      <c r="Y30" s="104"/>
      <c r="Z30" s="66">
        <f t="shared" si="291"/>
        <v>7.3</v>
      </c>
      <c r="AA30" s="67">
        <f t="shared" si="292"/>
        <v>7.3</v>
      </c>
      <c r="AB30" s="67" t="str">
        <f t="shared" si="293"/>
        <v>7.3</v>
      </c>
      <c r="AC30" s="51" t="str">
        <f t="shared" si="294"/>
        <v>B</v>
      </c>
      <c r="AD30" s="60">
        <f t="shared" si="295"/>
        <v>3</v>
      </c>
      <c r="AE30" s="53" t="str">
        <f t="shared" si="296"/>
        <v>3.0</v>
      </c>
      <c r="AF30" s="63">
        <v>4</v>
      </c>
      <c r="AG30" s="199">
        <v>4</v>
      </c>
      <c r="AH30" s="105">
        <v>9</v>
      </c>
      <c r="AI30" s="103">
        <v>8</v>
      </c>
      <c r="AJ30" s="104"/>
      <c r="AK30" s="66">
        <f t="shared" si="297"/>
        <v>8.4</v>
      </c>
      <c r="AL30" s="67">
        <f t="shared" si="298"/>
        <v>8.4</v>
      </c>
      <c r="AM30" s="67" t="str">
        <f t="shared" si="299"/>
        <v>8.4</v>
      </c>
      <c r="AN30" s="51" t="str">
        <f t="shared" si="300"/>
        <v>B+</v>
      </c>
      <c r="AO30" s="60">
        <f t="shared" si="301"/>
        <v>3.5</v>
      </c>
      <c r="AP30" s="53" t="str">
        <f t="shared" si="302"/>
        <v>3.5</v>
      </c>
      <c r="AQ30" s="63">
        <v>2</v>
      </c>
      <c r="AR30" s="199">
        <v>2</v>
      </c>
      <c r="AS30" s="105">
        <v>7</v>
      </c>
      <c r="AT30" s="103">
        <v>6</v>
      </c>
      <c r="AU30" s="104"/>
      <c r="AV30" s="66">
        <f t="shared" si="303"/>
        <v>6.4</v>
      </c>
      <c r="AW30" s="67">
        <f t="shared" si="304"/>
        <v>6.4</v>
      </c>
      <c r="AX30" s="67" t="str">
        <f t="shared" si="305"/>
        <v>6.4</v>
      </c>
      <c r="AY30" s="51" t="str">
        <f t="shared" si="306"/>
        <v>C</v>
      </c>
      <c r="AZ30" s="60">
        <f t="shared" si="307"/>
        <v>2</v>
      </c>
      <c r="BA30" s="53" t="str">
        <f t="shared" si="308"/>
        <v>2.0</v>
      </c>
      <c r="BB30" s="63">
        <v>3</v>
      </c>
      <c r="BC30" s="199">
        <v>3</v>
      </c>
      <c r="BD30" s="105">
        <v>5.4</v>
      </c>
      <c r="BE30" s="103">
        <v>9</v>
      </c>
      <c r="BF30" s="104"/>
      <c r="BG30" s="66">
        <f t="shared" si="309"/>
        <v>7.6</v>
      </c>
      <c r="BH30" s="67">
        <f t="shared" si="310"/>
        <v>7.6</v>
      </c>
      <c r="BI30" s="67" t="str">
        <f t="shared" si="311"/>
        <v>7.6</v>
      </c>
      <c r="BJ30" s="51" t="str">
        <f t="shared" si="312"/>
        <v>B</v>
      </c>
      <c r="BK30" s="60">
        <f t="shared" si="313"/>
        <v>3</v>
      </c>
      <c r="BL30" s="53" t="str">
        <f t="shared" si="314"/>
        <v>3.0</v>
      </c>
      <c r="BM30" s="63">
        <v>3</v>
      </c>
      <c r="BN30" s="199">
        <v>3</v>
      </c>
      <c r="BO30" s="105">
        <v>6.3</v>
      </c>
      <c r="BP30" s="103">
        <v>6</v>
      </c>
      <c r="BQ30" s="104"/>
      <c r="BR30" s="66">
        <f t="shared" si="315"/>
        <v>6.1</v>
      </c>
      <c r="BS30" s="67">
        <f t="shared" si="316"/>
        <v>6.1</v>
      </c>
      <c r="BT30" s="67" t="str">
        <f t="shared" si="317"/>
        <v>6.1</v>
      </c>
      <c r="BU30" s="51" t="str">
        <f t="shared" si="318"/>
        <v>C</v>
      </c>
      <c r="BV30" s="68">
        <f t="shared" si="319"/>
        <v>2</v>
      </c>
      <c r="BW30" s="53" t="str">
        <f t="shared" si="320"/>
        <v>2.0</v>
      </c>
      <c r="BX30" s="63">
        <v>2</v>
      </c>
      <c r="BY30" s="199">
        <v>2</v>
      </c>
      <c r="BZ30" s="105">
        <v>7.8</v>
      </c>
      <c r="CA30" s="103">
        <v>7</v>
      </c>
      <c r="CB30" s="104"/>
      <c r="CC30" s="105"/>
      <c r="CD30" s="67">
        <f t="shared" si="321"/>
        <v>7.3</v>
      </c>
      <c r="CE30" s="67" t="str">
        <f t="shared" si="322"/>
        <v>7.3</v>
      </c>
      <c r="CF30" s="51" t="str">
        <f t="shared" si="323"/>
        <v>B</v>
      </c>
      <c r="CG30" s="60">
        <f t="shared" si="324"/>
        <v>3</v>
      </c>
      <c r="CH30" s="53" t="str">
        <f t="shared" si="325"/>
        <v>3.0</v>
      </c>
      <c r="CI30" s="63">
        <v>3</v>
      </c>
      <c r="CJ30" s="199">
        <v>3</v>
      </c>
      <c r="CK30" s="200">
        <f t="shared" si="326"/>
        <v>17</v>
      </c>
      <c r="CL30" s="72">
        <f t="shared" si="327"/>
        <v>7.1823529411764699</v>
      </c>
      <c r="CM30" s="93" t="str">
        <f t="shared" si="328"/>
        <v>7.18</v>
      </c>
      <c r="CN30" s="72">
        <f t="shared" si="329"/>
        <v>2.7647058823529411</v>
      </c>
      <c r="CO30" s="93" t="str">
        <f t="shared" si="330"/>
        <v>2.76</v>
      </c>
      <c r="CP30" s="258" t="str">
        <f t="shared" si="331"/>
        <v>Lên lớp</v>
      </c>
      <c r="CQ30" s="258">
        <f t="shared" si="332"/>
        <v>17</v>
      </c>
      <c r="CR30" s="72">
        <f t="shared" si="333"/>
        <v>7.1823529411764699</v>
      </c>
      <c r="CS30" s="258" t="str">
        <f t="shared" si="334"/>
        <v>7.18</v>
      </c>
      <c r="CT30" s="72">
        <f t="shared" si="335"/>
        <v>2.7647058823529411</v>
      </c>
      <c r="CU30" s="258" t="str">
        <f t="shared" si="336"/>
        <v>2.76</v>
      </c>
      <c r="CV30" s="258" t="str">
        <f t="shared" si="337"/>
        <v>Lên lớp</v>
      </c>
      <c r="CW30" s="66">
        <v>6.2</v>
      </c>
      <c r="CX30" s="258">
        <v>5</v>
      </c>
      <c r="CY30" s="258"/>
      <c r="CZ30" s="66">
        <f t="shared" si="338"/>
        <v>5.5</v>
      </c>
      <c r="DA30" s="67">
        <f t="shared" si="339"/>
        <v>5.5</v>
      </c>
      <c r="DB30" s="60" t="str">
        <f t="shared" si="340"/>
        <v>5.5</v>
      </c>
      <c r="DC30" s="51" t="str">
        <f t="shared" si="341"/>
        <v>C</v>
      </c>
      <c r="DD30" s="60">
        <f t="shared" si="342"/>
        <v>2</v>
      </c>
      <c r="DE30" s="60" t="str">
        <f t="shared" si="343"/>
        <v>2.0</v>
      </c>
      <c r="DF30" s="63"/>
      <c r="DG30" s="201"/>
      <c r="DH30" s="105">
        <v>7.8</v>
      </c>
      <c r="DI30" s="126">
        <v>4</v>
      </c>
      <c r="DJ30" s="126"/>
      <c r="DK30" s="66">
        <f t="shared" si="344"/>
        <v>5.5</v>
      </c>
      <c r="DL30" s="67">
        <f t="shared" si="345"/>
        <v>5.5</v>
      </c>
      <c r="DM30" s="60" t="str">
        <f t="shared" si="346"/>
        <v>5.5</v>
      </c>
      <c r="DN30" s="51" t="str">
        <f t="shared" si="347"/>
        <v>C</v>
      </c>
      <c r="DO30" s="60">
        <f t="shared" si="348"/>
        <v>2</v>
      </c>
      <c r="DP30" s="60" t="str">
        <f t="shared" si="349"/>
        <v>2.0</v>
      </c>
      <c r="DQ30" s="63"/>
      <c r="DR30" s="201"/>
      <c r="DS30" s="67">
        <f t="shared" si="350"/>
        <v>5.5</v>
      </c>
      <c r="DT30" s="60" t="str">
        <f t="shared" si="351"/>
        <v>5.5</v>
      </c>
      <c r="DU30" s="51" t="str">
        <f t="shared" si="352"/>
        <v>C</v>
      </c>
      <c r="DV30" s="60">
        <f t="shared" si="353"/>
        <v>2</v>
      </c>
      <c r="DW30" s="60" t="str">
        <f t="shared" si="354"/>
        <v>2.0</v>
      </c>
      <c r="DX30" s="63">
        <v>3</v>
      </c>
      <c r="DY30" s="201">
        <v>3</v>
      </c>
      <c r="DZ30" s="202">
        <v>6.4</v>
      </c>
      <c r="EA30" s="57">
        <v>7</v>
      </c>
      <c r="EB30" s="58"/>
      <c r="EC30" s="66">
        <f t="shared" si="355"/>
        <v>6.8</v>
      </c>
      <c r="ED30" s="67">
        <f t="shared" si="356"/>
        <v>6.8</v>
      </c>
      <c r="EE30" s="67" t="str">
        <f t="shared" si="357"/>
        <v>6.8</v>
      </c>
      <c r="EF30" s="51" t="str">
        <f t="shared" si="358"/>
        <v>C+</v>
      </c>
      <c r="EG30" s="68">
        <f t="shared" si="359"/>
        <v>2.5</v>
      </c>
      <c r="EH30" s="53" t="str">
        <f t="shared" si="360"/>
        <v>2.5</v>
      </c>
      <c r="EI30" s="63">
        <v>3</v>
      </c>
      <c r="EJ30" s="199">
        <v>3</v>
      </c>
      <c r="EK30" s="202">
        <v>7.2</v>
      </c>
      <c r="EL30" s="57">
        <v>9</v>
      </c>
      <c r="EM30" s="58"/>
      <c r="EN30" s="66">
        <f t="shared" si="361"/>
        <v>8.3000000000000007</v>
      </c>
      <c r="EO30" s="67">
        <f t="shared" si="362"/>
        <v>8.3000000000000007</v>
      </c>
      <c r="EP30" s="67" t="str">
        <f t="shared" si="363"/>
        <v>8.3</v>
      </c>
      <c r="EQ30" s="51" t="str">
        <f t="shared" si="364"/>
        <v>B+</v>
      </c>
      <c r="ER30" s="60">
        <f t="shared" si="365"/>
        <v>3.5</v>
      </c>
      <c r="ES30" s="53" t="str">
        <f t="shared" si="366"/>
        <v>3.5</v>
      </c>
      <c r="ET30" s="63">
        <v>3</v>
      </c>
      <c r="EU30" s="199">
        <v>3</v>
      </c>
      <c r="EV30" s="166">
        <v>6.7</v>
      </c>
      <c r="EW30" s="122">
        <v>1</v>
      </c>
      <c r="EX30" s="123">
        <v>6</v>
      </c>
      <c r="EY30" s="66">
        <f t="shared" si="45"/>
        <v>3.3</v>
      </c>
      <c r="EZ30" s="67">
        <f t="shared" si="46"/>
        <v>6.3</v>
      </c>
      <c r="FA30" s="67" t="str">
        <f t="shared" si="47"/>
        <v>6.3</v>
      </c>
      <c r="FB30" s="51" t="str">
        <f t="shared" si="48"/>
        <v>C</v>
      </c>
      <c r="FC30" s="60">
        <f t="shared" si="49"/>
        <v>2</v>
      </c>
      <c r="FD30" s="53" t="str">
        <f t="shared" si="50"/>
        <v>2.0</v>
      </c>
      <c r="FE30" s="63">
        <v>2</v>
      </c>
      <c r="FF30" s="199">
        <v>2</v>
      </c>
      <c r="FG30" s="105">
        <v>7.7</v>
      </c>
      <c r="FH30" s="103">
        <v>6</v>
      </c>
      <c r="FI30" s="104"/>
      <c r="FJ30" s="66">
        <f t="shared" si="51"/>
        <v>6.7</v>
      </c>
      <c r="FK30" s="67">
        <f t="shared" si="52"/>
        <v>6.7</v>
      </c>
      <c r="FL30" s="67" t="str">
        <f t="shared" si="53"/>
        <v>6.7</v>
      </c>
      <c r="FM30" s="51" t="str">
        <f t="shared" si="54"/>
        <v>C+</v>
      </c>
      <c r="FN30" s="60">
        <f t="shared" si="55"/>
        <v>2.5</v>
      </c>
      <c r="FO30" s="53" t="str">
        <f t="shared" si="56"/>
        <v>2.5</v>
      </c>
      <c r="FP30" s="63">
        <v>2</v>
      </c>
      <c r="FQ30" s="199">
        <v>2</v>
      </c>
      <c r="FR30" s="105">
        <v>8</v>
      </c>
      <c r="FS30" s="103">
        <v>8</v>
      </c>
      <c r="FT30" s="104"/>
      <c r="FU30" s="66"/>
      <c r="FV30" s="67">
        <f t="shared" si="57"/>
        <v>8</v>
      </c>
      <c r="FW30" s="67" t="str">
        <f t="shared" si="58"/>
        <v>8.0</v>
      </c>
      <c r="FX30" s="51" t="str">
        <f t="shared" si="59"/>
        <v>B+</v>
      </c>
      <c r="FY30" s="60">
        <f t="shared" si="60"/>
        <v>3.5</v>
      </c>
      <c r="FZ30" s="53" t="str">
        <f t="shared" si="61"/>
        <v>3.5</v>
      </c>
      <c r="GA30" s="63">
        <v>2</v>
      </c>
      <c r="GB30" s="199">
        <v>2</v>
      </c>
      <c r="GC30" s="105">
        <v>7.1</v>
      </c>
      <c r="GD30" s="103">
        <v>7</v>
      </c>
      <c r="GE30" s="104"/>
      <c r="GF30" s="105"/>
      <c r="GG30" s="67">
        <f t="shared" si="367"/>
        <v>7</v>
      </c>
      <c r="GH30" s="67" t="str">
        <f t="shared" si="368"/>
        <v>7.0</v>
      </c>
      <c r="GI30" s="51" t="str">
        <f t="shared" si="369"/>
        <v>B</v>
      </c>
      <c r="GJ30" s="60">
        <f t="shared" si="370"/>
        <v>3</v>
      </c>
      <c r="GK30" s="53" t="str">
        <f t="shared" si="371"/>
        <v>3.0</v>
      </c>
      <c r="GL30" s="63">
        <v>3</v>
      </c>
      <c r="GM30" s="199">
        <v>3</v>
      </c>
      <c r="GN30" s="203">
        <f t="shared" si="372"/>
        <v>18</v>
      </c>
      <c r="GO30" s="153">
        <f t="shared" si="373"/>
        <v>6.9333333333333336</v>
      </c>
      <c r="GP30" s="155">
        <f t="shared" si="374"/>
        <v>2.7222222222222223</v>
      </c>
      <c r="GQ30" s="154" t="str">
        <f t="shared" si="62"/>
        <v>2.72</v>
      </c>
      <c r="GR30" s="5" t="str">
        <f t="shared" si="63"/>
        <v>Lên lớp</v>
      </c>
      <c r="GS30" s="5"/>
      <c r="GT30" s="204">
        <f t="shared" si="375"/>
        <v>18</v>
      </c>
      <c r="GU30" s="205">
        <f t="shared" si="64"/>
        <v>6.9333333333333336</v>
      </c>
      <c r="GV30" s="206">
        <f t="shared" si="376"/>
        <v>2.7222222222222223</v>
      </c>
      <c r="GW30" s="207">
        <f t="shared" si="377"/>
        <v>35</v>
      </c>
      <c r="GX30" s="203">
        <f t="shared" si="378"/>
        <v>35</v>
      </c>
      <c r="GY30" s="154">
        <f t="shared" si="379"/>
        <v>7.0542857142857143</v>
      </c>
      <c r="GZ30" s="155">
        <f t="shared" si="380"/>
        <v>2.7428571428571429</v>
      </c>
      <c r="HA30" s="154" t="str">
        <f t="shared" si="65"/>
        <v>2.74</v>
      </c>
      <c r="HB30" s="5" t="str">
        <f t="shared" si="66"/>
        <v>Lên lớp</v>
      </c>
      <c r="HC30" s="105">
        <v>7.3</v>
      </c>
      <c r="HD30" s="103">
        <v>5</v>
      </c>
      <c r="HE30" s="104"/>
      <c r="HF30" s="105"/>
      <c r="HG30" s="67">
        <f t="shared" si="381"/>
        <v>5.9</v>
      </c>
      <c r="HH30" s="67" t="str">
        <f t="shared" si="382"/>
        <v>5.9</v>
      </c>
      <c r="HI30" s="51" t="str">
        <f t="shared" si="383"/>
        <v>C</v>
      </c>
      <c r="HJ30" s="60">
        <f t="shared" si="384"/>
        <v>2</v>
      </c>
      <c r="HK30" s="53" t="str">
        <f t="shared" si="385"/>
        <v>2.0</v>
      </c>
      <c r="HL30" s="63">
        <v>3</v>
      </c>
      <c r="HM30" s="199">
        <v>3</v>
      </c>
      <c r="HN30" s="202">
        <v>8.3000000000000007</v>
      </c>
      <c r="HO30" s="57">
        <v>5</v>
      </c>
      <c r="HP30" s="58"/>
      <c r="HQ30" s="66">
        <f t="shared" si="67"/>
        <v>6.3</v>
      </c>
      <c r="HR30" s="110">
        <f t="shared" si="68"/>
        <v>6.3</v>
      </c>
      <c r="HS30" s="67" t="str">
        <f t="shared" si="69"/>
        <v>6.3</v>
      </c>
      <c r="HT30" s="111" t="str">
        <f t="shared" si="70"/>
        <v>C</v>
      </c>
      <c r="HU30" s="112">
        <f t="shared" si="71"/>
        <v>2</v>
      </c>
      <c r="HV30" s="113" t="str">
        <f t="shared" si="72"/>
        <v>2.0</v>
      </c>
      <c r="HW30" s="63">
        <v>1</v>
      </c>
      <c r="HX30" s="199">
        <v>1</v>
      </c>
      <c r="HY30" s="66">
        <f t="shared" si="240"/>
        <v>1.9</v>
      </c>
      <c r="HZ30" s="163">
        <f t="shared" si="240"/>
        <v>6</v>
      </c>
      <c r="IA30" s="53" t="str">
        <f t="shared" si="74"/>
        <v>6.0</v>
      </c>
      <c r="IB30" s="51" t="str">
        <f t="shared" si="75"/>
        <v>C</v>
      </c>
      <c r="IC30" s="60">
        <f t="shared" si="76"/>
        <v>2</v>
      </c>
      <c r="ID30" s="53" t="str">
        <f t="shared" si="77"/>
        <v>2.0</v>
      </c>
      <c r="IE30" s="212">
        <v>4</v>
      </c>
      <c r="IF30" s="213">
        <v>4</v>
      </c>
      <c r="IG30" s="202">
        <v>5.7</v>
      </c>
      <c r="IH30" s="57">
        <v>8</v>
      </c>
      <c r="II30" s="58"/>
      <c r="IJ30" s="66">
        <f t="shared" si="386"/>
        <v>7.1</v>
      </c>
      <c r="IK30" s="67">
        <f t="shared" si="387"/>
        <v>7.1</v>
      </c>
      <c r="IL30" s="67" t="str">
        <f t="shared" si="388"/>
        <v>7.1</v>
      </c>
      <c r="IM30" s="51" t="str">
        <f t="shared" si="389"/>
        <v>B</v>
      </c>
      <c r="IN30" s="60">
        <f t="shared" si="390"/>
        <v>3</v>
      </c>
      <c r="IO30" s="53" t="str">
        <f t="shared" si="391"/>
        <v>3.0</v>
      </c>
      <c r="IP30" s="63">
        <v>2</v>
      </c>
      <c r="IQ30" s="199">
        <v>2</v>
      </c>
      <c r="IR30" s="202">
        <v>8</v>
      </c>
      <c r="IS30" s="57">
        <v>6</v>
      </c>
      <c r="IT30" s="58"/>
      <c r="IU30" s="66">
        <f t="shared" si="78"/>
        <v>6.8</v>
      </c>
      <c r="IV30" s="67">
        <f t="shared" si="79"/>
        <v>6.8</v>
      </c>
      <c r="IW30" s="67" t="str">
        <f t="shared" si="80"/>
        <v>6.8</v>
      </c>
      <c r="IX30" s="51" t="str">
        <f t="shared" si="81"/>
        <v>C+</v>
      </c>
      <c r="IY30" s="60">
        <f t="shared" si="82"/>
        <v>2.5</v>
      </c>
      <c r="IZ30" s="53" t="str">
        <f t="shared" si="83"/>
        <v>2.5</v>
      </c>
      <c r="JA30" s="63">
        <v>3</v>
      </c>
      <c r="JB30" s="199">
        <v>3</v>
      </c>
      <c r="JC30" s="65">
        <v>8</v>
      </c>
      <c r="JD30" s="57">
        <v>8</v>
      </c>
      <c r="JE30" s="58"/>
      <c r="JF30" s="66">
        <f t="shared" si="84"/>
        <v>8</v>
      </c>
      <c r="JG30" s="67">
        <f t="shared" si="85"/>
        <v>8</v>
      </c>
      <c r="JH30" s="50" t="str">
        <f t="shared" si="86"/>
        <v>8.0</v>
      </c>
      <c r="JI30" s="51" t="str">
        <f t="shared" si="87"/>
        <v>B+</v>
      </c>
      <c r="JJ30" s="60">
        <f t="shared" si="88"/>
        <v>3.5</v>
      </c>
      <c r="JK30" s="53" t="str">
        <f t="shared" si="89"/>
        <v>3.5</v>
      </c>
      <c r="JL30" s="61">
        <v>2</v>
      </c>
      <c r="JM30" s="62">
        <v>2</v>
      </c>
      <c r="JN30" s="65">
        <v>7.4</v>
      </c>
      <c r="JO30" s="57">
        <v>5</v>
      </c>
      <c r="JP30" s="58"/>
      <c r="JQ30" s="66">
        <f t="shared" si="90"/>
        <v>6</v>
      </c>
      <c r="JR30" s="67">
        <f t="shared" si="91"/>
        <v>6</v>
      </c>
      <c r="JS30" s="50" t="str">
        <f t="shared" si="92"/>
        <v>6.0</v>
      </c>
      <c r="JT30" s="51" t="str">
        <f t="shared" si="93"/>
        <v>C</v>
      </c>
      <c r="JU30" s="60">
        <f t="shared" si="94"/>
        <v>2</v>
      </c>
      <c r="JV30" s="53" t="str">
        <f t="shared" si="95"/>
        <v>2.0</v>
      </c>
      <c r="JW30" s="61">
        <v>1</v>
      </c>
      <c r="JX30" s="62">
        <v>1</v>
      </c>
      <c r="JY30" s="65">
        <v>7.7</v>
      </c>
      <c r="JZ30" s="57">
        <v>6</v>
      </c>
      <c r="KA30" s="58"/>
      <c r="KB30" s="66">
        <f t="shared" si="96"/>
        <v>6.7</v>
      </c>
      <c r="KC30" s="67">
        <f t="shared" si="97"/>
        <v>6.7</v>
      </c>
      <c r="KD30" s="50" t="str">
        <f t="shared" si="98"/>
        <v>6.7</v>
      </c>
      <c r="KE30" s="51" t="str">
        <f t="shared" si="99"/>
        <v>C+</v>
      </c>
      <c r="KF30" s="60">
        <f t="shared" si="100"/>
        <v>2.5</v>
      </c>
      <c r="KG30" s="53" t="str">
        <f t="shared" si="101"/>
        <v>2.5</v>
      </c>
      <c r="KH30" s="61">
        <v>2</v>
      </c>
      <c r="KI30" s="62">
        <v>2</v>
      </c>
      <c r="KJ30" s="202">
        <v>8</v>
      </c>
      <c r="KK30" s="133">
        <v>7.7</v>
      </c>
      <c r="KL30" s="58"/>
      <c r="KM30" s="66">
        <f t="shared" si="205"/>
        <v>7.8</v>
      </c>
      <c r="KN30" s="67">
        <f t="shared" si="206"/>
        <v>7.8</v>
      </c>
      <c r="KO30" s="67" t="str">
        <f t="shared" si="207"/>
        <v>7.8</v>
      </c>
      <c r="KP30" s="51" t="str">
        <f t="shared" si="208"/>
        <v>B</v>
      </c>
      <c r="KQ30" s="60">
        <f t="shared" si="209"/>
        <v>3</v>
      </c>
      <c r="KR30" s="53" t="str">
        <f t="shared" si="210"/>
        <v>3.0</v>
      </c>
      <c r="KS30" s="63">
        <v>1</v>
      </c>
      <c r="KT30" s="199">
        <v>1</v>
      </c>
      <c r="KU30" s="202">
        <v>8</v>
      </c>
      <c r="KV30" s="133">
        <v>7.6</v>
      </c>
      <c r="KW30" s="58"/>
      <c r="KX30" s="66">
        <f t="shared" si="211"/>
        <v>7.8</v>
      </c>
      <c r="KY30" s="67">
        <f t="shared" si="212"/>
        <v>7.8</v>
      </c>
      <c r="KZ30" s="67" t="str">
        <f t="shared" si="213"/>
        <v>7.8</v>
      </c>
      <c r="LA30" s="51" t="str">
        <f t="shared" si="214"/>
        <v>B</v>
      </c>
      <c r="LB30" s="60">
        <f t="shared" si="215"/>
        <v>3</v>
      </c>
      <c r="LC30" s="53" t="str">
        <f t="shared" si="216"/>
        <v>3.0</v>
      </c>
      <c r="LD30" s="63">
        <v>1</v>
      </c>
      <c r="LE30" s="199">
        <v>1</v>
      </c>
      <c r="LF30" s="202">
        <v>8</v>
      </c>
      <c r="LG30" s="133">
        <v>8.3000000000000007</v>
      </c>
      <c r="LH30" s="58"/>
      <c r="LI30" s="66">
        <f t="shared" si="217"/>
        <v>8.1999999999999993</v>
      </c>
      <c r="LJ30" s="67">
        <f t="shared" si="218"/>
        <v>8.1999999999999993</v>
      </c>
      <c r="LK30" s="67" t="str">
        <f t="shared" si="219"/>
        <v>8.2</v>
      </c>
      <c r="LL30" s="51" t="str">
        <f t="shared" si="220"/>
        <v>B+</v>
      </c>
      <c r="LM30" s="60">
        <f t="shared" si="221"/>
        <v>3.5</v>
      </c>
      <c r="LN30" s="53" t="str">
        <f t="shared" si="222"/>
        <v>3.5</v>
      </c>
      <c r="LO30" s="63">
        <v>2</v>
      </c>
      <c r="LP30" s="199">
        <v>2</v>
      </c>
      <c r="LQ30" s="202">
        <v>8</v>
      </c>
      <c r="LR30" s="133">
        <v>6.5</v>
      </c>
      <c r="LS30" s="58"/>
      <c r="LT30" s="66">
        <f t="shared" si="223"/>
        <v>7.1</v>
      </c>
      <c r="LU30" s="67">
        <f t="shared" si="224"/>
        <v>7.1</v>
      </c>
      <c r="LV30" s="67" t="str">
        <f t="shared" si="225"/>
        <v>7.1</v>
      </c>
      <c r="LW30" s="51" t="str">
        <f t="shared" si="226"/>
        <v>B</v>
      </c>
      <c r="LX30" s="60">
        <f t="shared" si="227"/>
        <v>3</v>
      </c>
      <c r="LY30" s="53" t="str">
        <f t="shared" si="228"/>
        <v>3.0</v>
      </c>
      <c r="LZ30" s="63">
        <v>1</v>
      </c>
      <c r="MA30" s="199">
        <v>1</v>
      </c>
      <c r="MB30" s="66">
        <f t="shared" si="229"/>
        <v>7.8</v>
      </c>
      <c r="MC30" s="163">
        <f t="shared" si="230"/>
        <v>7.8</v>
      </c>
      <c r="MD30" s="53" t="str">
        <f t="shared" si="231"/>
        <v>7.8</v>
      </c>
      <c r="ME30" s="51" t="str">
        <f t="shared" si="232"/>
        <v>B</v>
      </c>
      <c r="MF30" s="60">
        <f t="shared" si="233"/>
        <v>3</v>
      </c>
      <c r="MG30" s="53" t="str">
        <f t="shared" si="234"/>
        <v>3.0</v>
      </c>
      <c r="MH30" s="212">
        <v>5</v>
      </c>
      <c r="MI30" s="213">
        <v>5</v>
      </c>
      <c r="MJ30" s="203">
        <f t="shared" si="235"/>
        <v>19</v>
      </c>
      <c r="MK30" s="153">
        <f t="shared" si="236"/>
        <v>7.0052631578947366</v>
      </c>
      <c r="ML30" s="155">
        <f t="shared" si="237"/>
        <v>2.7105263157894739</v>
      </c>
      <c r="MM30" s="154" t="str">
        <f t="shared" si="238"/>
        <v>2.71</v>
      </c>
      <c r="MN30" s="5" t="str">
        <f t="shared" si="239"/>
        <v>Lên lớp</v>
      </c>
    </row>
    <row r="31" spans="1:352" s="8" customFormat="1" ht="18">
      <c r="A31" s="5">
        <v>3</v>
      </c>
      <c r="B31" s="9" t="s">
        <v>347</v>
      </c>
      <c r="C31" s="10" t="s">
        <v>360</v>
      </c>
      <c r="D31" s="11" t="s">
        <v>279</v>
      </c>
      <c r="E31" s="12" t="s">
        <v>361</v>
      </c>
      <c r="G31" s="47" t="s">
        <v>605</v>
      </c>
      <c r="H31" s="6" t="s">
        <v>410</v>
      </c>
      <c r="I31" s="48" t="s">
        <v>635</v>
      </c>
      <c r="J31" s="48" t="s">
        <v>599</v>
      </c>
      <c r="K31" s="98">
        <v>7</v>
      </c>
      <c r="L31" s="67" t="str">
        <f t="shared" si="283"/>
        <v>7.0</v>
      </c>
      <c r="M31" s="51" t="str">
        <f t="shared" si="284"/>
        <v>B</v>
      </c>
      <c r="N31" s="52">
        <f t="shared" si="285"/>
        <v>3</v>
      </c>
      <c r="O31" s="53" t="str">
        <f t="shared" si="286"/>
        <v>3.0</v>
      </c>
      <c r="P31" s="63">
        <v>2</v>
      </c>
      <c r="Q31" s="49">
        <v>7</v>
      </c>
      <c r="R31" s="67" t="str">
        <f t="shared" si="287"/>
        <v>7.0</v>
      </c>
      <c r="S31" s="51" t="str">
        <f t="shared" si="288"/>
        <v>B</v>
      </c>
      <c r="T31" s="52">
        <f t="shared" si="289"/>
        <v>3</v>
      </c>
      <c r="U31" s="53" t="str">
        <f t="shared" si="290"/>
        <v>3.0</v>
      </c>
      <c r="V31" s="63">
        <v>3</v>
      </c>
      <c r="W31" s="105">
        <v>8</v>
      </c>
      <c r="X31" s="103">
        <v>7</v>
      </c>
      <c r="Y31" s="104"/>
      <c r="Z31" s="66">
        <f t="shared" si="291"/>
        <v>7.4</v>
      </c>
      <c r="AA31" s="67">
        <f t="shared" si="292"/>
        <v>7.4</v>
      </c>
      <c r="AB31" s="67" t="str">
        <f t="shared" si="293"/>
        <v>7.4</v>
      </c>
      <c r="AC31" s="51" t="str">
        <f t="shared" si="294"/>
        <v>B</v>
      </c>
      <c r="AD31" s="60">
        <f t="shared" si="295"/>
        <v>3</v>
      </c>
      <c r="AE31" s="53" t="str">
        <f t="shared" si="296"/>
        <v>3.0</v>
      </c>
      <c r="AF31" s="63">
        <v>4</v>
      </c>
      <c r="AG31" s="199">
        <v>4</v>
      </c>
      <c r="AH31" s="105">
        <v>8</v>
      </c>
      <c r="AI31" s="103">
        <v>8</v>
      </c>
      <c r="AJ31" s="104"/>
      <c r="AK31" s="66">
        <f t="shared" si="297"/>
        <v>8</v>
      </c>
      <c r="AL31" s="67">
        <f t="shared" si="298"/>
        <v>8</v>
      </c>
      <c r="AM31" s="67" t="str">
        <f t="shared" si="299"/>
        <v>8.0</v>
      </c>
      <c r="AN31" s="51" t="str">
        <f t="shared" si="300"/>
        <v>B+</v>
      </c>
      <c r="AO31" s="60">
        <f t="shared" si="301"/>
        <v>3.5</v>
      </c>
      <c r="AP31" s="53" t="str">
        <f t="shared" si="302"/>
        <v>3.5</v>
      </c>
      <c r="AQ31" s="63">
        <v>2</v>
      </c>
      <c r="AR31" s="199">
        <v>2</v>
      </c>
      <c r="AS31" s="105">
        <v>6.6</v>
      </c>
      <c r="AT31" s="103">
        <v>6</v>
      </c>
      <c r="AU31" s="104"/>
      <c r="AV31" s="66">
        <f t="shared" si="303"/>
        <v>6.2</v>
      </c>
      <c r="AW31" s="67">
        <f t="shared" si="304"/>
        <v>6.2</v>
      </c>
      <c r="AX31" s="67" t="str">
        <f t="shared" si="305"/>
        <v>6.2</v>
      </c>
      <c r="AY31" s="51" t="str">
        <f t="shared" si="306"/>
        <v>C</v>
      </c>
      <c r="AZ31" s="60">
        <f t="shared" si="307"/>
        <v>2</v>
      </c>
      <c r="BA31" s="53" t="str">
        <f t="shared" si="308"/>
        <v>2.0</v>
      </c>
      <c r="BB31" s="63">
        <v>3</v>
      </c>
      <c r="BC31" s="199">
        <v>3</v>
      </c>
      <c r="BD31" s="105">
        <v>5.8</v>
      </c>
      <c r="BE31" s="103">
        <v>8</v>
      </c>
      <c r="BF31" s="104"/>
      <c r="BG31" s="66">
        <f t="shared" si="309"/>
        <v>7.1</v>
      </c>
      <c r="BH31" s="67">
        <f t="shared" si="310"/>
        <v>7.1</v>
      </c>
      <c r="BI31" s="67" t="str">
        <f t="shared" si="311"/>
        <v>7.1</v>
      </c>
      <c r="BJ31" s="51" t="str">
        <f t="shared" si="312"/>
        <v>B</v>
      </c>
      <c r="BK31" s="60">
        <f t="shared" si="313"/>
        <v>3</v>
      </c>
      <c r="BL31" s="53" t="str">
        <f t="shared" si="314"/>
        <v>3.0</v>
      </c>
      <c r="BM31" s="63">
        <v>3</v>
      </c>
      <c r="BN31" s="199">
        <v>3</v>
      </c>
      <c r="BO31" s="105">
        <v>8.1</v>
      </c>
      <c r="BP31" s="103">
        <v>4</v>
      </c>
      <c r="BQ31" s="104"/>
      <c r="BR31" s="66">
        <f t="shared" si="315"/>
        <v>5.6</v>
      </c>
      <c r="BS31" s="67">
        <f t="shared" si="316"/>
        <v>5.6</v>
      </c>
      <c r="BT31" s="67" t="str">
        <f t="shared" si="317"/>
        <v>5.6</v>
      </c>
      <c r="BU31" s="51" t="str">
        <f t="shared" si="318"/>
        <v>C</v>
      </c>
      <c r="BV31" s="68">
        <f t="shared" si="319"/>
        <v>2</v>
      </c>
      <c r="BW31" s="53" t="str">
        <f t="shared" si="320"/>
        <v>2.0</v>
      </c>
      <c r="BX31" s="63">
        <v>2</v>
      </c>
      <c r="BY31" s="199">
        <v>2</v>
      </c>
      <c r="BZ31" s="105">
        <v>8.5</v>
      </c>
      <c r="CA31" s="103">
        <v>8</v>
      </c>
      <c r="CB31" s="104"/>
      <c r="CC31" s="105"/>
      <c r="CD31" s="67">
        <f t="shared" si="321"/>
        <v>8.1999999999999993</v>
      </c>
      <c r="CE31" s="67" t="str">
        <f t="shared" si="322"/>
        <v>8.2</v>
      </c>
      <c r="CF31" s="51" t="str">
        <f t="shared" si="323"/>
        <v>B+</v>
      </c>
      <c r="CG31" s="60">
        <f t="shared" si="324"/>
        <v>3.5</v>
      </c>
      <c r="CH31" s="53" t="str">
        <f t="shared" si="325"/>
        <v>3.5</v>
      </c>
      <c r="CI31" s="63">
        <v>3</v>
      </c>
      <c r="CJ31" s="199">
        <v>3</v>
      </c>
      <c r="CK31" s="200">
        <f t="shared" si="326"/>
        <v>17</v>
      </c>
      <c r="CL31" s="72">
        <f t="shared" si="327"/>
        <v>7.1352941176470583</v>
      </c>
      <c r="CM31" s="93" t="str">
        <f t="shared" si="328"/>
        <v>7.14</v>
      </c>
      <c r="CN31" s="72">
        <f t="shared" si="329"/>
        <v>2.8529411764705883</v>
      </c>
      <c r="CO31" s="93" t="str">
        <f t="shared" si="330"/>
        <v>2.85</v>
      </c>
      <c r="CP31" s="258" t="str">
        <f t="shared" si="331"/>
        <v>Lên lớp</v>
      </c>
      <c r="CQ31" s="258">
        <f t="shared" si="332"/>
        <v>17</v>
      </c>
      <c r="CR31" s="72">
        <f t="shared" si="333"/>
        <v>7.1352941176470583</v>
      </c>
      <c r="CS31" s="258" t="str">
        <f t="shared" si="334"/>
        <v>7.14</v>
      </c>
      <c r="CT31" s="72">
        <f t="shared" si="335"/>
        <v>2.8529411764705883</v>
      </c>
      <c r="CU31" s="258" t="str">
        <f t="shared" si="336"/>
        <v>2.85</v>
      </c>
      <c r="CV31" s="258" t="str">
        <f t="shared" si="337"/>
        <v>Lên lớp</v>
      </c>
      <c r="CW31" s="66">
        <v>7</v>
      </c>
      <c r="CX31" s="258">
        <v>6</v>
      </c>
      <c r="CY31" s="258"/>
      <c r="CZ31" s="66">
        <f t="shared" si="338"/>
        <v>6.4</v>
      </c>
      <c r="DA31" s="67">
        <f t="shared" si="339"/>
        <v>6.4</v>
      </c>
      <c r="DB31" s="60" t="str">
        <f t="shared" si="340"/>
        <v>6.4</v>
      </c>
      <c r="DC31" s="51" t="str">
        <f t="shared" si="341"/>
        <v>C</v>
      </c>
      <c r="DD31" s="60">
        <f t="shared" si="342"/>
        <v>2</v>
      </c>
      <c r="DE31" s="60" t="str">
        <f t="shared" si="343"/>
        <v>2.0</v>
      </c>
      <c r="DF31" s="63"/>
      <c r="DG31" s="201"/>
      <c r="DH31" s="105">
        <v>8.8000000000000007</v>
      </c>
      <c r="DI31" s="126">
        <v>7</v>
      </c>
      <c r="DJ31" s="126"/>
      <c r="DK31" s="66">
        <f t="shared" si="344"/>
        <v>7.7</v>
      </c>
      <c r="DL31" s="67">
        <f t="shared" si="345"/>
        <v>7.7</v>
      </c>
      <c r="DM31" s="60" t="str">
        <f t="shared" si="346"/>
        <v>7.7</v>
      </c>
      <c r="DN31" s="51" t="str">
        <f t="shared" si="347"/>
        <v>B</v>
      </c>
      <c r="DO31" s="60">
        <f t="shared" si="348"/>
        <v>3</v>
      </c>
      <c r="DP31" s="60" t="str">
        <f t="shared" si="349"/>
        <v>3.0</v>
      </c>
      <c r="DQ31" s="63"/>
      <c r="DR31" s="201"/>
      <c r="DS31" s="67">
        <f t="shared" si="350"/>
        <v>7.0500000000000007</v>
      </c>
      <c r="DT31" s="60" t="str">
        <f t="shared" si="351"/>
        <v>7.1</v>
      </c>
      <c r="DU31" s="51" t="str">
        <f t="shared" si="352"/>
        <v>B</v>
      </c>
      <c r="DV31" s="60">
        <f t="shared" si="353"/>
        <v>3</v>
      </c>
      <c r="DW31" s="60" t="str">
        <f t="shared" si="354"/>
        <v>3.0</v>
      </c>
      <c r="DX31" s="63">
        <v>3</v>
      </c>
      <c r="DY31" s="201">
        <v>3</v>
      </c>
      <c r="DZ31" s="202">
        <v>6.6</v>
      </c>
      <c r="EA31" s="57">
        <v>8</v>
      </c>
      <c r="EB31" s="58"/>
      <c r="EC31" s="66">
        <f t="shared" si="355"/>
        <v>7.4</v>
      </c>
      <c r="ED31" s="67">
        <f t="shared" si="356"/>
        <v>7.4</v>
      </c>
      <c r="EE31" s="67" t="str">
        <f t="shared" si="357"/>
        <v>7.4</v>
      </c>
      <c r="EF31" s="51" t="str">
        <f t="shared" si="358"/>
        <v>B</v>
      </c>
      <c r="EG31" s="68">
        <f t="shared" si="359"/>
        <v>3</v>
      </c>
      <c r="EH31" s="53" t="str">
        <f t="shared" si="360"/>
        <v>3.0</v>
      </c>
      <c r="EI31" s="63">
        <v>3</v>
      </c>
      <c r="EJ31" s="199">
        <v>3</v>
      </c>
      <c r="EK31" s="202">
        <v>5.3</v>
      </c>
      <c r="EL31" s="57">
        <v>8</v>
      </c>
      <c r="EM31" s="58"/>
      <c r="EN31" s="66">
        <f t="shared" si="361"/>
        <v>6.9</v>
      </c>
      <c r="EO31" s="67">
        <f t="shared" si="362"/>
        <v>6.9</v>
      </c>
      <c r="EP31" s="67" t="str">
        <f t="shared" si="363"/>
        <v>6.9</v>
      </c>
      <c r="EQ31" s="51" t="str">
        <f t="shared" si="364"/>
        <v>C+</v>
      </c>
      <c r="ER31" s="60">
        <f t="shared" si="365"/>
        <v>2.5</v>
      </c>
      <c r="ES31" s="53" t="str">
        <f t="shared" si="366"/>
        <v>2.5</v>
      </c>
      <c r="ET31" s="63">
        <v>3</v>
      </c>
      <c r="EU31" s="199">
        <v>3</v>
      </c>
      <c r="EV31" s="166">
        <v>5.7</v>
      </c>
      <c r="EW31" s="122">
        <v>1</v>
      </c>
      <c r="EX31" s="123">
        <v>5</v>
      </c>
      <c r="EY31" s="66">
        <f t="shared" si="45"/>
        <v>2.9</v>
      </c>
      <c r="EZ31" s="67">
        <f t="shared" si="46"/>
        <v>5.3</v>
      </c>
      <c r="FA31" s="67" t="str">
        <f t="shared" si="47"/>
        <v>5.3</v>
      </c>
      <c r="FB31" s="51" t="str">
        <f t="shared" si="48"/>
        <v>D+</v>
      </c>
      <c r="FC31" s="60">
        <f t="shared" si="49"/>
        <v>1.5</v>
      </c>
      <c r="FD31" s="53" t="str">
        <f t="shared" si="50"/>
        <v>1.5</v>
      </c>
      <c r="FE31" s="63">
        <v>2</v>
      </c>
      <c r="FF31" s="199">
        <v>2</v>
      </c>
      <c r="FG31" s="105">
        <v>8.3000000000000007</v>
      </c>
      <c r="FH31" s="103">
        <v>9</v>
      </c>
      <c r="FI31" s="104"/>
      <c r="FJ31" s="66">
        <f t="shared" si="51"/>
        <v>8.6999999999999993</v>
      </c>
      <c r="FK31" s="67">
        <f t="shared" si="52"/>
        <v>8.6999999999999993</v>
      </c>
      <c r="FL31" s="67" t="str">
        <f t="shared" si="53"/>
        <v>8.7</v>
      </c>
      <c r="FM31" s="51" t="str">
        <f t="shared" si="54"/>
        <v>A</v>
      </c>
      <c r="FN31" s="60">
        <f t="shared" si="55"/>
        <v>4</v>
      </c>
      <c r="FO31" s="53" t="str">
        <f t="shared" si="56"/>
        <v>4.0</v>
      </c>
      <c r="FP31" s="63">
        <v>2</v>
      </c>
      <c r="FQ31" s="199">
        <v>2</v>
      </c>
      <c r="FR31" s="105">
        <v>8</v>
      </c>
      <c r="FS31" s="103">
        <v>8</v>
      </c>
      <c r="FT31" s="104"/>
      <c r="FU31" s="66"/>
      <c r="FV31" s="67">
        <f t="shared" si="57"/>
        <v>8</v>
      </c>
      <c r="FW31" s="67" t="str">
        <f t="shared" si="58"/>
        <v>8.0</v>
      </c>
      <c r="FX31" s="51" t="str">
        <f t="shared" si="59"/>
        <v>B+</v>
      </c>
      <c r="FY31" s="60">
        <f t="shared" si="60"/>
        <v>3.5</v>
      </c>
      <c r="FZ31" s="53" t="str">
        <f t="shared" si="61"/>
        <v>3.5</v>
      </c>
      <c r="GA31" s="63">
        <v>2</v>
      </c>
      <c r="GB31" s="199">
        <v>2</v>
      </c>
      <c r="GC31" s="166">
        <v>7.1</v>
      </c>
      <c r="GD31" s="122">
        <v>1</v>
      </c>
      <c r="GE31" s="123">
        <v>5</v>
      </c>
      <c r="GF31" s="166"/>
      <c r="GG31" s="67">
        <f t="shared" si="367"/>
        <v>5.8</v>
      </c>
      <c r="GH31" s="67" t="str">
        <f t="shared" si="368"/>
        <v>5.8</v>
      </c>
      <c r="GI31" s="51" t="str">
        <f t="shared" si="369"/>
        <v>C</v>
      </c>
      <c r="GJ31" s="60">
        <f t="shared" si="370"/>
        <v>2</v>
      </c>
      <c r="GK31" s="53" t="str">
        <f t="shared" si="371"/>
        <v>2.0</v>
      </c>
      <c r="GL31" s="63">
        <v>3</v>
      </c>
      <c r="GM31" s="199">
        <v>3</v>
      </c>
      <c r="GN31" s="203">
        <f t="shared" si="372"/>
        <v>18</v>
      </c>
      <c r="GO31" s="153">
        <f t="shared" si="373"/>
        <v>6.969444444444445</v>
      </c>
      <c r="GP31" s="155">
        <f t="shared" si="374"/>
        <v>2.75</v>
      </c>
      <c r="GQ31" s="154" t="str">
        <f t="shared" si="62"/>
        <v>2.75</v>
      </c>
      <c r="GR31" s="5" t="str">
        <f t="shared" si="63"/>
        <v>Lên lớp</v>
      </c>
      <c r="GS31" s="5"/>
      <c r="GT31" s="204">
        <f t="shared" si="375"/>
        <v>18</v>
      </c>
      <c r="GU31" s="205">
        <f t="shared" si="64"/>
        <v>6.969444444444445</v>
      </c>
      <c r="GV31" s="206">
        <f t="shared" si="376"/>
        <v>2.75</v>
      </c>
      <c r="GW31" s="207">
        <f t="shared" si="377"/>
        <v>35</v>
      </c>
      <c r="GX31" s="203">
        <f t="shared" si="378"/>
        <v>35</v>
      </c>
      <c r="GY31" s="154">
        <f t="shared" si="379"/>
        <v>7.05</v>
      </c>
      <c r="GZ31" s="155">
        <f t="shared" si="380"/>
        <v>2.8</v>
      </c>
      <c r="HA31" s="154" t="str">
        <f t="shared" si="65"/>
        <v>2.80</v>
      </c>
      <c r="HB31" s="5" t="str">
        <f t="shared" si="66"/>
        <v>Lên lớp</v>
      </c>
      <c r="HC31" s="105">
        <v>7.1</v>
      </c>
      <c r="HD31" s="103">
        <v>5</v>
      </c>
      <c r="HE31" s="104"/>
      <c r="HF31" s="105"/>
      <c r="HG31" s="67">
        <f t="shared" si="381"/>
        <v>5.8</v>
      </c>
      <c r="HH31" s="67" t="str">
        <f t="shared" si="382"/>
        <v>5.8</v>
      </c>
      <c r="HI31" s="51" t="str">
        <f t="shared" si="383"/>
        <v>C</v>
      </c>
      <c r="HJ31" s="60">
        <f t="shared" si="384"/>
        <v>2</v>
      </c>
      <c r="HK31" s="53" t="str">
        <f t="shared" si="385"/>
        <v>2.0</v>
      </c>
      <c r="HL31" s="63">
        <v>3</v>
      </c>
      <c r="HM31" s="199">
        <v>3</v>
      </c>
      <c r="HN31" s="202">
        <v>8.3000000000000007</v>
      </c>
      <c r="HO31" s="57">
        <v>6</v>
      </c>
      <c r="HP31" s="58"/>
      <c r="HQ31" s="66">
        <f t="shared" si="67"/>
        <v>6.9</v>
      </c>
      <c r="HR31" s="110">
        <f t="shared" si="68"/>
        <v>6.9</v>
      </c>
      <c r="HS31" s="67" t="str">
        <f t="shared" si="69"/>
        <v>6.9</v>
      </c>
      <c r="HT31" s="111" t="str">
        <f t="shared" si="70"/>
        <v>C+</v>
      </c>
      <c r="HU31" s="112">
        <f t="shared" si="71"/>
        <v>2.5</v>
      </c>
      <c r="HV31" s="113" t="str">
        <f t="shared" si="72"/>
        <v>2.5</v>
      </c>
      <c r="HW31" s="63">
        <v>1</v>
      </c>
      <c r="HX31" s="199">
        <v>1</v>
      </c>
      <c r="HY31" s="66">
        <f t="shared" si="240"/>
        <v>2.1</v>
      </c>
      <c r="HZ31" s="163">
        <f t="shared" si="240"/>
        <v>6.1</v>
      </c>
      <c r="IA31" s="53" t="str">
        <f t="shared" si="74"/>
        <v>6.1</v>
      </c>
      <c r="IB31" s="51" t="str">
        <f t="shared" si="75"/>
        <v>C</v>
      </c>
      <c r="IC31" s="60">
        <f t="shared" si="76"/>
        <v>2</v>
      </c>
      <c r="ID31" s="53" t="str">
        <f t="shared" si="77"/>
        <v>2.0</v>
      </c>
      <c r="IE31" s="212">
        <v>4</v>
      </c>
      <c r="IF31" s="213">
        <v>4</v>
      </c>
      <c r="IG31" s="202">
        <v>5.7</v>
      </c>
      <c r="IH31" s="57">
        <v>6</v>
      </c>
      <c r="II31" s="58"/>
      <c r="IJ31" s="66">
        <f t="shared" si="386"/>
        <v>5.9</v>
      </c>
      <c r="IK31" s="67">
        <f t="shared" si="387"/>
        <v>5.9</v>
      </c>
      <c r="IL31" s="67" t="str">
        <f t="shared" si="388"/>
        <v>5.9</v>
      </c>
      <c r="IM31" s="51" t="str">
        <f t="shared" si="389"/>
        <v>C</v>
      </c>
      <c r="IN31" s="60">
        <f t="shared" si="390"/>
        <v>2</v>
      </c>
      <c r="IO31" s="53" t="str">
        <f t="shared" si="391"/>
        <v>2.0</v>
      </c>
      <c r="IP31" s="63">
        <v>2</v>
      </c>
      <c r="IQ31" s="199">
        <v>2</v>
      </c>
      <c r="IR31" s="202">
        <v>7.7</v>
      </c>
      <c r="IS31" s="57">
        <v>6</v>
      </c>
      <c r="IT31" s="58"/>
      <c r="IU31" s="66">
        <f t="shared" si="78"/>
        <v>6.7</v>
      </c>
      <c r="IV31" s="67">
        <f t="shared" si="79"/>
        <v>6.7</v>
      </c>
      <c r="IW31" s="67" t="str">
        <f t="shared" si="80"/>
        <v>6.7</v>
      </c>
      <c r="IX31" s="51" t="str">
        <f t="shared" si="81"/>
        <v>C+</v>
      </c>
      <c r="IY31" s="60">
        <f t="shared" si="82"/>
        <v>2.5</v>
      </c>
      <c r="IZ31" s="53" t="str">
        <f t="shared" si="83"/>
        <v>2.5</v>
      </c>
      <c r="JA31" s="63">
        <v>3</v>
      </c>
      <c r="JB31" s="199">
        <v>3</v>
      </c>
      <c r="JC31" s="65">
        <v>8.4</v>
      </c>
      <c r="JD31" s="57">
        <v>7</v>
      </c>
      <c r="JE31" s="58"/>
      <c r="JF31" s="66">
        <f t="shared" si="84"/>
        <v>7.6</v>
      </c>
      <c r="JG31" s="67">
        <f t="shared" si="85"/>
        <v>7.6</v>
      </c>
      <c r="JH31" s="50" t="str">
        <f t="shared" si="86"/>
        <v>7.6</v>
      </c>
      <c r="JI31" s="51" t="str">
        <f t="shared" si="87"/>
        <v>B</v>
      </c>
      <c r="JJ31" s="60">
        <f t="shared" si="88"/>
        <v>3</v>
      </c>
      <c r="JK31" s="53" t="str">
        <f t="shared" si="89"/>
        <v>3.0</v>
      </c>
      <c r="JL31" s="61">
        <v>2</v>
      </c>
      <c r="JM31" s="62">
        <v>2</v>
      </c>
      <c r="JN31" s="65">
        <v>8</v>
      </c>
      <c r="JO31" s="57">
        <v>6</v>
      </c>
      <c r="JP31" s="58"/>
      <c r="JQ31" s="66">
        <f t="shared" si="90"/>
        <v>6.8</v>
      </c>
      <c r="JR31" s="67">
        <f t="shared" si="91"/>
        <v>6.8</v>
      </c>
      <c r="JS31" s="50" t="str">
        <f t="shared" si="92"/>
        <v>6.8</v>
      </c>
      <c r="JT31" s="51" t="str">
        <f t="shared" si="93"/>
        <v>C+</v>
      </c>
      <c r="JU31" s="60">
        <f t="shared" si="94"/>
        <v>2.5</v>
      </c>
      <c r="JV31" s="53" t="str">
        <f t="shared" si="95"/>
        <v>2.5</v>
      </c>
      <c r="JW31" s="61">
        <v>1</v>
      </c>
      <c r="JX31" s="62">
        <v>1</v>
      </c>
      <c r="JY31" s="65">
        <v>5.7</v>
      </c>
      <c r="JZ31" s="57">
        <v>5</v>
      </c>
      <c r="KA31" s="58"/>
      <c r="KB31" s="66">
        <f t="shared" si="96"/>
        <v>5.3</v>
      </c>
      <c r="KC31" s="67">
        <f t="shared" si="97"/>
        <v>5.3</v>
      </c>
      <c r="KD31" s="50" t="str">
        <f t="shared" si="98"/>
        <v>5.3</v>
      </c>
      <c r="KE31" s="51" t="str">
        <f t="shared" si="99"/>
        <v>D+</v>
      </c>
      <c r="KF31" s="60">
        <f t="shared" si="100"/>
        <v>1.5</v>
      </c>
      <c r="KG31" s="53" t="str">
        <f t="shared" si="101"/>
        <v>1.5</v>
      </c>
      <c r="KH31" s="61">
        <v>2</v>
      </c>
      <c r="KI31" s="62">
        <v>2</v>
      </c>
      <c r="KJ31" s="202">
        <v>8</v>
      </c>
      <c r="KK31" s="133">
        <v>7.3</v>
      </c>
      <c r="KL31" s="58"/>
      <c r="KM31" s="66">
        <f t="shared" si="205"/>
        <v>7.6</v>
      </c>
      <c r="KN31" s="67">
        <f t="shared" si="206"/>
        <v>7.6</v>
      </c>
      <c r="KO31" s="67" t="str">
        <f t="shared" si="207"/>
        <v>7.6</v>
      </c>
      <c r="KP31" s="51" t="str">
        <f t="shared" si="208"/>
        <v>B</v>
      </c>
      <c r="KQ31" s="60">
        <f t="shared" si="209"/>
        <v>3</v>
      </c>
      <c r="KR31" s="53" t="str">
        <f t="shared" si="210"/>
        <v>3.0</v>
      </c>
      <c r="KS31" s="63">
        <v>1</v>
      </c>
      <c r="KT31" s="199">
        <v>1</v>
      </c>
      <c r="KU31" s="202">
        <v>8</v>
      </c>
      <c r="KV31" s="133">
        <v>7.6</v>
      </c>
      <c r="KW31" s="58"/>
      <c r="KX31" s="66">
        <f t="shared" si="211"/>
        <v>7.8</v>
      </c>
      <c r="KY31" s="67">
        <f t="shared" si="212"/>
        <v>7.8</v>
      </c>
      <c r="KZ31" s="67" t="str">
        <f t="shared" si="213"/>
        <v>7.8</v>
      </c>
      <c r="LA31" s="51" t="str">
        <f t="shared" si="214"/>
        <v>B</v>
      </c>
      <c r="LB31" s="60">
        <f t="shared" si="215"/>
        <v>3</v>
      </c>
      <c r="LC31" s="53" t="str">
        <f t="shared" si="216"/>
        <v>3.0</v>
      </c>
      <c r="LD31" s="63">
        <v>1</v>
      </c>
      <c r="LE31" s="199">
        <v>1</v>
      </c>
      <c r="LF31" s="202">
        <v>8</v>
      </c>
      <c r="LG31" s="133">
        <v>8.6</v>
      </c>
      <c r="LH31" s="58"/>
      <c r="LI31" s="66">
        <f t="shared" si="217"/>
        <v>8.4</v>
      </c>
      <c r="LJ31" s="67">
        <f t="shared" si="218"/>
        <v>8.4</v>
      </c>
      <c r="LK31" s="67" t="str">
        <f t="shared" si="219"/>
        <v>8.4</v>
      </c>
      <c r="LL31" s="51" t="str">
        <f t="shared" si="220"/>
        <v>B+</v>
      </c>
      <c r="LM31" s="60">
        <f t="shared" si="221"/>
        <v>3.5</v>
      </c>
      <c r="LN31" s="53" t="str">
        <f t="shared" si="222"/>
        <v>3.5</v>
      </c>
      <c r="LO31" s="63">
        <v>2</v>
      </c>
      <c r="LP31" s="199">
        <v>2</v>
      </c>
      <c r="LQ31" s="202">
        <v>7</v>
      </c>
      <c r="LR31" s="133">
        <v>7</v>
      </c>
      <c r="LS31" s="58"/>
      <c r="LT31" s="66">
        <f t="shared" si="223"/>
        <v>7</v>
      </c>
      <c r="LU31" s="67">
        <f t="shared" si="224"/>
        <v>7</v>
      </c>
      <c r="LV31" s="67" t="str">
        <f t="shared" si="225"/>
        <v>7.0</v>
      </c>
      <c r="LW31" s="51" t="str">
        <f t="shared" si="226"/>
        <v>B</v>
      </c>
      <c r="LX31" s="60">
        <f t="shared" si="227"/>
        <v>3</v>
      </c>
      <c r="LY31" s="53" t="str">
        <f t="shared" si="228"/>
        <v>3.0</v>
      </c>
      <c r="LZ31" s="63">
        <v>1</v>
      </c>
      <c r="MA31" s="199">
        <v>1</v>
      </c>
      <c r="MB31" s="66">
        <f t="shared" si="229"/>
        <v>7.8</v>
      </c>
      <c r="MC31" s="163">
        <f t="shared" si="230"/>
        <v>7.8</v>
      </c>
      <c r="MD31" s="53" t="str">
        <f t="shared" si="231"/>
        <v>7.8</v>
      </c>
      <c r="ME31" s="51" t="str">
        <f t="shared" si="232"/>
        <v>B</v>
      </c>
      <c r="MF31" s="60">
        <f t="shared" si="233"/>
        <v>3</v>
      </c>
      <c r="MG31" s="53" t="str">
        <f t="shared" si="234"/>
        <v>3.0</v>
      </c>
      <c r="MH31" s="212">
        <v>5</v>
      </c>
      <c r="MI31" s="213">
        <v>5</v>
      </c>
      <c r="MJ31" s="203">
        <f t="shared" si="235"/>
        <v>19</v>
      </c>
      <c r="MK31" s="153">
        <f t="shared" si="236"/>
        <v>6.7368421052631566</v>
      </c>
      <c r="ML31" s="155">
        <f t="shared" si="237"/>
        <v>2.5</v>
      </c>
      <c r="MM31" s="154" t="str">
        <f t="shared" si="238"/>
        <v>2.50</v>
      </c>
      <c r="MN31" s="5" t="str">
        <f t="shared" si="239"/>
        <v>Lên lớp</v>
      </c>
    </row>
    <row r="32" spans="1:352" s="130" customFormat="1" ht="18">
      <c r="A32" s="5">
        <v>4</v>
      </c>
      <c r="B32" s="9" t="s">
        <v>347</v>
      </c>
      <c r="C32" s="10" t="s">
        <v>362</v>
      </c>
      <c r="D32" s="11" t="s">
        <v>363</v>
      </c>
      <c r="E32" s="12" t="s">
        <v>364</v>
      </c>
      <c r="G32" s="47" t="s">
        <v>606</v>
      </c>
      <c r="H32" s="148" t="s">
        <v>410</v>
      </c>
      <c r="I32" s="149" t="s">
        <v>636</v>
      </c>
      <c r="J32" s="149" t="s">
        <v>591</v>
      </c>
      <c r="K32" s="98">
        <v>6.7</v>
      </c>
      <c r="L32" s="120" t="str">
        <f t="shared" si="283"/>
        <v>6.7</v>
      </c>
      <c r="M32" s="127" t="str">
        <f t="shared" si="284"/>
        <v>C+</v>
      </c>
      <c r="N32" s="150">
        <f t="shared" si="285"/>
        <v>2.5</v>
      </c>
      <c r="O32" s="131" t="str">
        <f t="shared" si="286"/>
        <v>2.5</v>
      </c>
      <c r="P32" s="128">
        <v>2</v>
      </c>
      <c r="Q32" s="98">
        <v>8</v>
      </c>
      <c r="R32" s="120" t="str">
        <f t="shared" si="287"/>
        <v>8.0</v>
      </c>
      <c r="S32" s="127" t="str">
        <f t="shared" si="288"/>
        <v>B+</v>
      </c>
      <c r="T32" s="150">
        <f t="shared" si="289"/>
        <v>3.5</v>
      </c>
      <c r="U32" s="131" t="str">
        <f t="shared" si="290"/>
        <v>3.5</v>
      </c>
      <c r="V32" s="128">
        <v>3</v>
      </c>
      <c r="W32" s="105">
        <v>7.8</v>
      </c>
      <c r="X32" s="103">
        <v>7</v>
      </c>
      <c r="Y32" s="104"/>
      <c r="Z32" s="105">
        <f t="shared" si="291"/>
        <v>7.3</v>
      </c>
      <c r="AA32" s="120">
        <f t="shared" si="292"/>
        <v>7.3</v>
      </c>
      <c r="AB32" s="120" t="str">
        <f t="shared" si="293"/>
        <v>7.3</v>
      </c>
      <c r="AC32" s="127" t="str">
        <f t="shared" si="294"/>
        <v>B</v>
      </c>
      <c r="AD32" s="120">
        <f t="shared" si="295"/>
        <v>3</v>
      </c>
      <c r="AE32" s="131" t="str">
        <f t="shared" si="296"/>
        <v>3.0</v>
      </c>
      <c r="AF32" s="128">
        <v>4</v>
      </c>
      <c r="AG32" s="128">
        <v>4</v>
      </c>
      <c r="AH32" s="105">
        <v>8.3000000000000007</v>
      </c>
      <c r="AI32" s="103">
        <v>9</v>
      </c>
      <c r="AJ32" s="104"/>
      <c r="AK32" s="105">
        <f t="shared" si="297"/>
        <v>8.6999999999999993</v>
      </c>
      <c r="AL32" s="120">
        <f t="shared" si="298"/>
        <v>8.6999999999999993</v>
      </c>
      <c r="AM32" s="120" t="str">
        <f t="shared" si="299"/>
        <v>8.7</v>
      </c>
      <c r="AN32" s="127" t="str">
        <f t="shared" si="300"/>
        <v>A</v>
      </c>
      <c r="AO32" s="120">
        <f t="shared" si="301"/>
        <v>4</v>
      </c>
      <c r="AP32" s="131" t="str">
        <f t="shared" si="302"/>
        <v>4.0</v>
      </c>
      <c r="AQ32" s="128">
        <v>2</v>
      </c>
      <c r="AR32" s="128">
        <v>2</v>
      </c>
      <c r="AS32" s="105">
        <v>6.9</v>
      </c>
      <c r="AT32" s="103">
        <v>1</v>
      </c>
      <c r="AU32" s="104">
        <v>5</v>
      </c>
      <c r="AV32" s="105">
        <f t="shared" si="303"/>
        <v>3.4</v>
      </c>
      <c r="AW32" s="120">
        <f t="shared" si="304"/>
        <v>5.8</v>
      </c>
      <c r="AX32" s="120" t="str">
        <f t="shared" si="305"/>
        <v>5.8</v>
      </c>
      <c r="AY32" s="127" t="str">
        <f t="shared" si="306"/>
        <v>C</v>
      </c>
      <c r="AZ32" s="120">
        <f t="shared" si="307"/>
        <v>2</v>
      </c>
      <c r="BA32" s="131" t="str">
        <f t="shared" si="308"/>
        <v>2.0</v>
      </c>
      <c r="BB32" s="128">
        <v>3</v>
      </c>
      <c r="BC32" s="128">
        <v>3</v>
      </c>
      <c r="BD32" s="105">
        <v>6.2</v>
      </c>
      <c r="BE32" s="103">
        <v>6</v>
      </c>
      <c r="BF32" s="104"/>
      <c r="BG32" s="105">
        <f t="shared" si="309"/>
        <v>6.1</v>
      </c>
      <c r="BH32" s="120">
        <f t="shared" si="310"/>
        <v>6.1</v>
      </c>
      <c r="BI32" s="120" t="str">
        <f t="shared" si="311"/>
        <v>6.1</v>
      </c>
      <c r="BJ32" s="127" t="str">
        <f t="shared" si="312"/>
        <v>C</v>
      </c>
      <c r="BK32" s="120">
        <f t="shared" si="313"/>
        <v>2</v>
      </c>
      <c r="BL32" s="131" t="str">
        <f t="shared" si="314"/>
        <v>2.0</v>
      </c>
      <c r="BM32" s="128">
        <v>3</v>
      </c>
      <c r="BN32" s="128">
        <v>3</v>
      </c>
      <c r="BO32" s="105">
        <v>7.4</v>
      </c>
      <c r="BP32" s="103">
        <v>3</v>
      </c>
      <c r="BQ32" s="104"/>
      <c r="BR32" s="105">
        <f t="shared" si="315"/>
        <v>4.8</v>
      </c>
      <c r="BS32" s="120">
        <f t="shared" si="316"/>
        <v>4.8</v>
      </c>
      <c r="BT32" s="120" t="str">
        <f t="shared" si="317"/>
        <v>4.8</v>
      </c>
      <c r="BU32" s="127" t="str">
        <f t="shared" si="318"/>
        <v>D</v>
      </c>
      <c r="BV32" s="151">
        <f t="shared" si="319"/>
        <v>1</v>
      </c>
      <c r="BW32" s="131" t="str">
        <f t="shared" si="320"/>
        <v>1.0</v>
      </c>
      <c r="BX32" s="128">
        <v>2</v>
      </c>
      <c r="BY32" s="128">
        <v>2</v>
      </c>
      <c r="BZ32" s="105">
        <v>8.1999999999999993</v>
      </c>
      <c r="CA32" s="103">
        <v>9</v>
      </c>
      <c r="CB32" s="104"/>
      <c r="CC32" s="105"/>
      <c r="CD32" s="120">
        <f t="shared" si="321"/>
        <v>8.6999999999999993</v>
      </c>
      <c r="CE32" s="120" t="str">
        <f t="shared" si="322"/>
        <v>8.7</v>
      </c>
      <c r="CF32" s="127" t="str">
        <f t="shared" si="323"/>
        <v>A</v>
      </c>
      <c r="CG32" s="120">
        <f t="shared" si="324"/>
        <v>4</v>
      </c>
      <c r="CH32" s="131" t="str">
        <f t="shared" si="325"/>
        <v>4.0</v>
      </c>
      <c r="CI32" s="128">
        <v>3</v>
      </c>
      <c r="CJ32" s="128">
        <v>3</v>
      </c>
      <c r="CK32" s="209">
        <f t="shared" si="326"/>
        <v>17</v>
      </c>
      <c r="CL32" s="129">
        <f t="shared" si="327"/>
        <v>6.9411764705882337</v>
      </c>
      <c r="CM32" s="210" t="str">
        <f t="shared" si="328"/>
        <v>6.94</v>
      </c>
      <c r="CN32" s="129">
        <f t="shared" si="329"/>
        <v>2.7058823529411766</v>
      </c>
      <c r="CO32" s="210" t="str">
        <f t="shared" si="330"/>
        <v>2.71</v>
      </c>
      <c r="CP32" s="126" t="str">
        <f t="shared" si="331"/>
        <v>Lên lớp</v>
      </c>
      <c r="CQ32" s="126">
        <f t="shared" si="332"/>
        <v>17</v>
      </c>
      <c r="CR32" s="129">
        <f t="shared" si="333"/>
        <v>6.9411764705882337</v>
      </c>
      <c r="CS32" s="126" t="str">
        <f t="shared" si="334"/>
        <v>6.94</v>
      </c>
      <c r="CT32" s="129">
        <f t="shared" si="335"/>
        <v>2.7058823529411766</v>
      </c>
      <c r="CU32" s="126" t="str">
        <f t="shared" si="336"/>
        <v>2.71</v>
      </c>
      <c r="CV32" s="126" t="str">
        <f t="shared" si="337"/>
        <v>Lên lớp</v>
      </c>
      <c r="CW32" s="105">
        <v>5.8</v>
      </c>
      <c r="CX32" s="126">
        <v>3</v>
      </c>
      <c r="CY32" s="126"/>
      <c r="CZ32" s="105">
        <f t="shared" si="338"/>
        <v>4.0999999999999996</v>
      </c>
      <c r="DA32" s="120">
        <f t="shared" si="339"/>
        <v>4.0999999999999996</v>
      </c>
      <c r="DB32" s="120" t="str">
        <f t="shared" si="340"/>
        <v>4.1</v>
      </c>
      <c r="DC32" s="127" t="str">
        <f t="shared" si="341"/>
        <v>D</v>
      </c>
      <c r="DD32" s="120">
        <f t="shared" si="342"/>
        <v>1</v>
      </c>
      <c r="DE32" s="120" t="str">
        <f t="shared" si="343"/>
        <v>1.0</v>
      </c>
      <c r="DF32" s="128"/>
      <c r="DG32" s="128"/>
      <c r="DH32" s="105">
        <v>7.6</v>
      </c>
      <c r="DI32" s="126">
        <v>6</v>
      </c>
      <c r="DJ32" s="126"/>
      <c r="DK32" s="105">
        <f t="shared" si="344"/>
        <v>6.6</v>
      </c>
      <c r="DL32" s="120">
        <f t="shared" si="345"/>
        <v>6.6</v>
      </c>
      <c r="DM32" s="120" t="str">
        <f t="shared" si="346"/>
        <v>6.6</v>
      </c>
      <c r="DN32" s="127" t="str">
        <f t="shared" si="347"/>
        <v>C+</v>
      </c>
      <c r="DO32" s="120">
        <f t="shared" si="348"/>
        <v>2.5</v>
      </c>
      <c r="DP32" s="120" t="str">
        <f t="shared" si="349"/>
        <v>2.5</v>
      </c>
      <c r="DQ32" s="128"/>
      <c r="DR32" s="128"/>
      <c r="DS32" s="120">
        <f t="shared" si="350"/>
        <v>5.35</v>
      </c>
      <c r="DT32" s="120" t="str">
        <f t="shared" si="351"/>
        <v>5.4</v>
      </c>
      <c r="DU32" s="127" t="str">
        <f t="shared" si="352"/>
        <v>D+</v>
      </c>
      <c r="DV32" s="120">
        <f t="shared" si="353"/>
        <v>1.5</v>
      </c>
      <c r="DW32" s="120" t="str">
        <f t="shared" si="354"/>
        <v>1.5</v>
      </c>
      <c r="DX32" s="128">
        <v>3</v>
      </c>
      <c r="DY32" s="128">
        <v>3</v>
      </c>
      <c r="DZ32" s="105">
        <v>6.4</v>
      </c>
      <c r="EA32" s="103">
        <v>7</v>
      </c>
      <c r="EB32" s="104"/>
      <c r="EC32" s="105">
        <f t="shared" si="355"/>
        <v>6.8</v>
      </c>
      <c r="ED32" s="120">
        <f t="shared" si="356"/>
        <v>6.8</v>
      </c>
      <c r="EE32" s="120" t="str">
        <f t="shared" si="357"/>
        <v>6.8</v>
      </c>
      <c r="EF32" s="127" t="str">
        <f t="shared" si="358"/>
        <v>C+</v>
      </c>
      <c r="EG32" s="151">
        <f t="shared" si="359"/>
        <v>2.5</v>
      </c>
      <c r="EH32" s="131" t="str">
        <f t="shared" si="360"/>
        <v>2.5</v>
      </c>
      <c r="EI32" s="128">
        <v>3</v>
      </c>
      <c r="EJ32" s="128">
        <v>3</v>
      </c>
      <c r="EK32" s="202">
        <v>6</v>
      </c>
      <c r="EL32" s="57">
        <v>6</v>
      </c>
      <c r="EM32" s="58"/>
      <c r="EN32" s="66">
        <f t="shared" si="361"/>
        <v>6</v>
      </c>
      <c r="EO32" s="67">
        <f t="shared" si="362"/>
        <v>6</v>
      </c>
      <c r="EP32" s="67" t="str">
        <f t="shared" si="363"/>
        <v>6.0</v>
      </c>
      <c r="EQ32" s="51" t="str">
        <f t="shared" si="364"/>
        <v>C</v>
      </c>
      <c r="ER32" s="60">
        <f t="shared" si="365"/>
        <v>2</v>
      </c>
      <c r="ES32" s="53" t="str">
        <f t="shared" si="366"/>
        <v>2.0</v>
      </c>
      <c r="ET32" s="63">
        <v>3</v>
      </c>
      <c r="EU32" s="199">
        <v>3</v>
      </c>
      <c r="EV32" s="166">
        <v>5</v>
      </c>
      <c r="EW32" s="122">
        <v>0</v>
      </c>
      <c r="EX32" s="123"/>
      <c r="EY32" s="66">
        <f t="shared" si="45"/>
        <v>2</v>
      </c>
      <c r="EZ32" s="67">
        <f t="shared" si="46"/>
        <v>2</v>
      </c>
      <c r="FA32" s="67" t="str">
        <f t="shared" si="47"/>
        <v>2.0</v>
      </c>
      <c r="FB32" s="51" t="str">
        <f t="shared" si="48"/>
        <v>F</v>
      </c>
      <c r="FC32" s="60">
        <f t="shared" si="49"/>
        <v>0</v>
      </c>
      <c r="FD32" s="53" t="str">
        <f t="shared" si="50"/>
        <v>0.0</v>
      </c>
      <c r="FE32" s="63">
        <v>2</v>
      </c>
      <c r="FF32" s="199"/>
      <c r="FG32" s="105">
        <v>7.3</v>
      </c>
      <c r="FH32" s="103">
        <v>6</v>
      </c>
      <c r="FI32" s="104"/>
      <c r="FJ32" s="66">
        <f t="shared" si="51"/>
        <v>6.5</v>
      </c>
      <c r="FK32" s="67">
        <f t="shared" si="52"/>
        <v>6.5</v>
      </c>
      <c r="FL32" s="67" t="str">
        <f t="shared" si="53"/>
        <v>6.5</v>
      </c>
      <c r="FM32" s="51" t="str">
        <f t="shared" si="54"/>
        <v>C+</v>
      </c>
      <c r="FN32" s="60">
        <f t="shared" si="55"/>
        <v>2.5</v>
      </c>
      <c r="FO32" s="53" t="str">
        <f t="shared" si="56"/>
        <v>2.5</v>
      </c>
      <c r="FP32" s="63">
        <v>2</v>
      </c>
      <c r="FQ32" s="199">
        <v>2</v>
      </c>
      <c r="FR32" s="105">
        <v>8.1999999999999993</v>
      </c>
      <c r="FS32" s="103">
        <v>7</v>
      </c>
      <c r="FT32" s="104"/>
      <c r="FU32" s="66"/>
      <c r="FV32" s="67">
        <f t="shared" si="57"/>
        <v>7.5</v>
      </c>
      <c r="FW32" s="67" t="str">
        <f t="shared" si="58"/>
        <v>7.5</v>
      </c>
      <c r="FX32" s="51" t="str">
        <f t="shared" si="59"/>
        <v>B</v>
      </c>
      <c r="FY32" s="60">
        <f t="shared" si="60"/>
        <v>3</v>
      </c>
      <c r="FZ32" s="53" t="str">
        <f t="shared" si="61"/>
        <v>3.0</v>
      </c>
      <c r="GA32" s="63">
        <v>2</v>
      </c>
      <c r="GB32" s="199">
        <v>2</v>
      </c>
      <c r="GC32" s="105">
        <v>8</v>
      </c>
      <c r="GD32" s="103">
        <v>7</v>
      </c>
      <c r="GE32" s="104"/>
      <c r="GF32" s="105"/>
      <c r="GG32" s="67">
        <f t="shared" si="367"/>
        <v>7.4</v>
      </c>
      <c r="GH32" s="67" t="str">
        <f t="shared" si="368"/>
        <v>7.4</v>
      </c>
      <c r="GI32" s="51" t="str">
        <f t="shared" si="369"/>
        <v>B</v>
      </c>
      <c r="GJ32" s="60">
        <f t="shared" si="370"/>
        <v>3</v>
      </c>
      <c r="GK32" s="53" t="str">
        <f t="shared" si="371"/>
        <v>3.0</v>
      </c>
      <c r="GL32" s="63">
        <v>3</v>
      </c>
      <c r="GM32" s="199">
        <v>3</v>
      </c>
      <c r="GN32" s="203">
        <f t="shared" si="372"/>
        <v>18</v>
      </c>
      <c r="GO32" s="153">
        <f t="shared" si="373"/>
        <v>6.0361111111111105</v>
      </c>
      <c r="GP32" s="155">
        <f t="shared" si="374"/>
        <v>2.1111111111111112</v>
      </c>
      <c r="GQ32" s="154" t="str">
        <f t="shared" si="62"/>
        <v>2.11</v>
      </c>
      <c r="GR32" s="5" t="str">
        <f t="shared" si="63"/>
        <v>Lên lớp</v>
      </c>
      <c r="GS32" s="5"/>
      <c r="GT32" s="204">
        <f t="shared" si="375"/>
        <v>16</v>
      </c>
      <c r="GU32" s="205">
        <f t="shared" si="64"/>
        <v>6.5406249999999995</v>
      </c>
      <c r="GV32" s="206">
        <f t="shared" si="376"/>
        <v>2.375</v>
      </c>
      <c r="GW32" s="207">
        <f t="shared" si="377"/>
        <v>35</v>
      </c>
      <c r="GX32" s="203">
        <f t="shared" si="378"/>
        <v>33</v>
      </c>
      <c r="GY32" s="154">
        <f t="shared" si="379"/>
        <v>6.7469696969696962</v>
      </c>
      <c r="GZ32" s="155">
        <f t="shared" si="380"/>
        <v>2.5454545454545454</v>
      </c>
      <c r="HA32" s="154" t="str">
        <f t="shared" si="65"/>
        <v>2.55</v>
      </c>
      <c r="HB32" s="5" t="str">
        <f t="shared" si="66"/>
        <v>Lên lớp</v>
      </c>
      <c r="HC32" s="105">
        <v>8.6</v>
      </c>
      <c r="HD32" s="103">
        <v>6</v>
      </c>
      <c r="HE32" s="104"/>
      <c r="HF32" s="105"/>
      <c r="HG32" s="67">
        <f t="shared" si="381"/>
        <v>7</v>
      </c>
      <c r="HH32" s="67" t="str">
        <f t="shared" si="382"/>
        <v>7.0</v>
      </c>
      <c r="HI32" s="51" t="str">
        <f t="shared" si="383"/>
        <v>B</v>
      </c>
      <c r="HJ32" s="60">
        <f t="shared" si="384"/>
        <v>3</v>
      </c>
      <c r="HK32" s="53" t="str">
        <f t="shared" si="385"/>
        <v>3.0</v>
      </c>
      <c r="HL32" s="63">
        <v>3</v>
      </c>
      <c r="HM32" s="199">
        <v>3</v>
      </c>
      <c r="HN32" s="202">
        <v>8.3000000000000007</v>
      </c>
      <c r="HO32" s="57">
        <v>4</v>
      </c>
      <c r="HP32" s="58"/>
      <c r="HQ32" s="66">
        <f t="shared" si="67"/>
        <v>5.7</v>
      </c>
      <c r="HR32" s="110">
        <f t="shared" si="68"/>
        <v>5.7</v>
      </c>
      <c r="HS32" s="67" t="str">
        <f t="shared" si="69"/>
        <v>5.7</v>
      </c>
      <c r="HT32" s="111" t="str">
        <f t="shared" si="70"/>
        <v>C</v>
      </c>
      <c r="HU32" s="112">
        <f t="shared" si="71"/>
        <v>2</v>
      </c>
      <c r="HV32" s="113" t="str">
        <f t="shared" si="72"/>
        <v>2.0</v>
      </c>
      <c r="HW32" s="63">
        <v>1</v>
      </c>
      <c r="HX32" s="199">
        <v>1</v>
      </c>
      <c r="HY32" s="66">
        <f t="shared" si="240"/>
        <v>1.7</v>
      </c>
      <c r="HZ32" s="163">
        <f t="shared" si="240"/>
        <v>6.6</v>
      </c>
      <c r="IA32" s="53" t="str">
        <f t="shared" si="74"/>
        <v>6.6</v>
      </c>
      <c r="IB32" s="51" t="str">
        <f t="shared" si="75"/>
        <v>C+</v>
      </c>
      <c r="IC32" s="60">
        <f t="shared" si="76"/>
        <v>2.5</v>
      </c>
      <c r="ID32" s="53" t="str">
        <f t="shared" si="77"/>
        <v>2.5</v>
      </c>
      <c r="IE32" s="212">
        <v>4</v>
      </c>
      <c r="IF32" s="213">
        <v>4</v>
      </c>
      <c r="IG32" s="202">
        <v>5</v>
      </c>
      <c r="IH32" s="57">
        <v>6</v>
      </c>
      <c r="II32" s="58"/>
      <c r="IJ32" s="66">
        <f t="shared" si="386"/>
        <v>5.6</v>
      </c>
      <c r="IK32" s="67">
        <f t="shared" si="387"/>
        <v>5.6</v>
      </c>
      <c r="IL32" s="67" t="str">
        <f t="shared" si="388"/>
        <v>5.6</v>
      </c>
      <c r="IM32" s="51" t="str">
        <f t="shared" si="389"/>
        <v>C</v>
      </c>
      <c r="IN32" s="60">
        <f t="shared" si="390"/>
        <v>2</v>
      </c>
      <c r="IO32" s="53" t="str">
        <f t="shared" si="391"/>
        <v>2.0</v>
      </c>
      <c r="IP32" s="63">
        <v>2</v>
      </c>
      <c r="IQ32" s="199">
        <v>2</v>
      </c>
      <c r="IR32" s="202">
        <v>5.9</v>
      </c>
      <c r="IS32" s="57">
        <v>4</v>
      </c>
      <c r="IT32" s="58"/>
      <c r="IU32" s="66">
        <f t="shared" si="78"/>
        <v>4.8</v>
      </c>
      <c r="IV32" s="67">
        <f t="shared" si="79"/>
        <v>4.8</v>
      </c>
      <c r="IW32" s="67" t="str">
        <f t="shared" si="80"/>
        <v>4.8</v>
      </c>
      <c r="IX32" s="51" t="str">
        <f t="shared" si="81"/>
        <v>D</v>
      </c>
      <c r="IY32" s="60">
        <f t="shared" si="82"/>
        <v>1</v>
      </c>
      <c r="IZ32" s="53" t="str">
        <f t="shared" si="83"/>
        <v>1.0</v>
      </c>
      <c r="JA32" s="63">
        <v>3</v>
      </c>
      <c r="JB32" s="199">
        <v>3</v>
      </c>
      <c r="JC32" s="65">
        <v>7.2</v>
      </c>
      <c r="JD32" s="57">
        <v>8</v>
      </c>
      <c r="JE32" s="58"/>
      <c r="JF32" s="66">
        <f t="shared" si="84"/>
        <v>7.7</v>
      </c>
      <c r="JG32" s="67">
        <f t="shared" si="85"/>
        <v>7.7</v>
      </c>
      <c r="JH32" s="50" t="str">
        <f t="shared" si="86"/>
        <v>7.7</v>
      </c>
      <c r="JI32" s="51" t="str">
        <f t="shared" si="87"/>
        <v>B</v>
      </c>
      <c r="JJ32" s="60">
        <f t="shared" si="88"/>
        <v>3</v>
      </c>
      <c r="JK32" s="53" t="str">
        <f t="shared" si="89"/>
        <v>3.0</v>
      </c>
      <c r="JL32" s="61">
        <v>2</v>
      </c>
      <c r="JM32" s="62">
        <v>2</v>
      </c>
      <c r="JN32" s="65">
        <v>7.6</v>
      </c>
      <c r="JO32" s="57">
        <v>6</v>
      </c>
      <c r="JP32" s="58"/>
      <c r="JQ32" s="66">
        <f t="shared" si="90"/>
        <v>6.6</v>
      </c>
      <c r="JR32" s="67">
        <f t="shared" si="91"/>
        <v>6.6</v>
      </c>
      <c r="JS32" s="50" t="str">
        <f t="shared" si="92"/>
        <v>6.6</v>
      </c>
      <c r="JT32" s="51" t="str">
        <f t="shared" si="93"/>
        <v>C+</v>
      </c>
      <c r="JU32" s="60">
        <f t="shared" si="94"/>
        <v>2.5</v>
      </c>
      <c r="JV32" s="53" t="str">
        <f t="shared" si="95"/>
        <v>2.5</v>
      </c>
      <c r="JW32" s="61">
        <v>1</v>
      </c>
      <c r="JX32" s="62">
        <v>1</v>
      </c>
      <c r="JY32" s="65">
        <v>5.7</v>
      </c>
      <c r="JZ32" s="57">
        <v>5</v>
      </c>
      <c r="KA32" s="58"/>
      <c r="KB32" s="66">
        <f t="shared" si="96"/>
        <v>5.3</v>
      </c>
      <c r="KC32" s="67">
        <f t="shared" si="97"/>
        <v>5.3</v>
      </c>
      <c r="KD32" s="50" t="str">
        <f t="shared" si="98"/>
        <v>5.3</v>
      </c>
      <c r="KE32" s="51" t="str">
        <f t="shared" si="99"/>
        <v>D+</v>
      </c>
      <c r="KF32" s="60">
        <f t="shared" si="100"/>
        <v>1.5</v>
      </c>
      <c r="KG32" s="53" t="str">
        <f t="shared" si="101"/>
        <v>1.5</v>
      </c>
      <c r="KH32" s="61">
        <v>2</v>
      </c>
      <c r="KI32" s="62">
        <v>2</v>
      </c>
      <c r="KJ32" s="202">
        <v>8</v>
      </c>
      <c r="KK32" s="133">
        <v>7.3</v>
      </c>
      <c r="KL32" s="58"/>
      <c r="KM32" s="66">
        <f t="shared" si="205"/>
        <v>7.6</v>
      </c>
      <c r="KN32" s="67">
        <f t="shared" si="206"/>
        <v>7.6</v>
      </c>
      <c r="KO32" s="67" t="str">
        <f t="shared" si="207"/>
        <v>7.6</v>
      </c>
      <c r="KP32" s="51" t="str">
        <f t="shared" si="208"/>
        <v>B</v>
      </c>
      <c r="KQ32" s="60">
        <f t="shared" si="209"/>
        <v>3</v>
      </c>
      <c r="KR32" s="53" t="str">
        <f t="shared" si="210"/>
        <v>3.0</v>
      </c>
      <c r="KS32" s="63">
        <v>1</v>
      </c>
      <c r="KT32" s="199">
        <v>1</v>
      </c>
      <c r="KU32" s="202">
        <v>8</v>
      </c>
      <c r="KV32" s="133">
        <v>7.6</v>
      </c>
      <c r="KW32" s="58"/>
      <c r="KX32" s="66">
        <f t="shared" si="211"/>
        <v>7.8</v>
      </c>
      <c r="KY32" s="67">
        <f t="shared" si="212"/>
        <v>7.8</v>
      </c>
      <c r="KZ32" s="67" t="str">
        <f t="shared" si="213"/>
        <v>7.8</v>
      </c>
      <c r="LA32" s="51" t="str">
        <f t="shared" si="214"/>
        <v>B</v>
      </c>
      <c r="LB32" s="60">
        <f t="shared" si="215"/>
        <v>3</v>
      </c>
      <c r="LC32" s="53" t="str">
        <f t="shared" si="216"/>
        <v>3.0</v>
      </c>
      <c r="LD32" s="63">
        <v>1</v>
      </c>
      <c r="LE32" s="199">
        <v>1</v>
      </c>
      <c r="LF32" s="202">
        <v>7</v>
      </c>
      <c r="LG32" s="133">
        <v>7.8</v>
      </c>
      <c r="LH32" s="58"/>
      <c r="LI32" s="66">
        <f t="shared" si="217"/>
        <v>7.5</v>
      </c>
      <c r="LJ32" s="67">
        <f t="shared" si="218"/>
        <v>7.5</v>
      </c>
      <c r="LK32" s="67" t="str">
        <f t="shared" si="219"/>
        <v>7.5</v>
      </c>
      <c r="LL32" s="51" t="str">
        <f t="shared" si="220"/>
        <v>B</v>
      </c>
      <c r="LM32" s="60">
        <f t="shared" si="221"/>
        <v>3</v>
      </c>
      <c r="LN32" s="53" t="str">
        <f t="shared" si="222"/>
        <v>3.0</v>
      </c>
      <c r="LO32" s="63">
        <v>2</v>
      </c>
      <c r="LP32" s="199">
        <v>2</v>
      </c>
      <c r="LQ32" s="202">
        <v>8</v>
      </c>
      <c r="LR32" s="133">
        <v>6.7</v>
      </c>
      <c r="LS32" s="58"/>
      <c r="LT32" s="66">
        <f t="shared" si="223"/>
        <v>7.2</v>
      </c>
      <c r="LU32" s="67">
        <f t="shared" si="224"/>
        <v>7.2</v>
      </c>
      <c r="LV32" s="67" t="str">
        <f t="shared" si="225"/>
        <v>7.2</v>
      </c>
      <c r="LW32" s="51" t="str">
        <f t="shared" si="226"/>
        <v>B</v>
      </c>
      <c r="LX32" s="60">
        <f t="shared" si="227"/>
        <v>3</v>
      </c>
      <c r="LY32" s="53" t="str">
        <f t="shared" si="228"/>
        <v>3.0</v>
      </c>
      <c r="LZ32" s="63">
        <v>1</v>
      </c>
      <c r="MA32" s="199">
        <v>1</v>
      </c>
      <c r="MB32" s="66">
        <f t="shared" si="229"/>
        <v>7.5</v>
      </c>
      <c r="MC32" s="163">
        <f t="shared" si="230"/>
        <v>7.5</v>
      </c>
      <c r="MD32" s="53" t="str">
        <f t="shared" si="231"/>
        <v>7.5</v>
      </c>
      <c r="ME32" s="51" t="str">
        <f t="shared" si="232"/>
        <v>B</v>
      </c>
      <c r="MF32" s="60">
        <f t="shared" si="233"/>
        <v>3</v>
      </c>
      <c r="MG32" s="53" t="str">
        <f t="shared" si="234"/>
        <v>3.0</v>
      </c>
      <c r="MH32" s="212">
        <v>5</v>
      </c>
      <c r="MI32" s="213">
        <v>5</v>
      </c>
      <c r="MJ32" s="203">
        <f t="shared" si="235"/>
        <v>19</v>
      </c>
      <c r="MK32" s="153">
        <f t="shared" si="236"/>
        <v>6.447368421052631</v>
      </c>
      <c r="ML32" s="155">
        <f t="shared" si="237"/>
        <v>2.3421052631578947</v>
      </c>
      <c r="MM32" s="154" t="str">
        <f t="shared" si="238"/>
        <v>2.34</v>
      </c>
      <c r="MN32" s="5" t="str">
        <f t="shared" si="239"/>
        <v>Lên lớp</v>
      </c>
    </row>
    <row r="33" spans="1:352" s="8" customFormat="1" ht="18">
      <c r="A33" s="5">
        <v>5</v>
      </c>
      <c r="B33" s="9" t="s">
        <v>347</v>
      </c>
      <c r="C33" s="10" t="s">
        <v>365</v>
      </c>
      <c r="D33" s="11" t="s">
        <v>366</v>
      </c>
      <c r="E33" s="12" t="s">
        <v>367</v>
      </c>
      <c r="G33" s="47" t="s">
        <v>607</v>
      </c>
      <c r="H33" s="6" t="s">
        <v>410</v>
      </c>
      <c r="I33" s="48" t="s">
        <v>637</v>
      </c>
      <c r="J33" s="48" t="s">
        <v>654</v>
      </c>
      <c r="K33" s="98">
        <v>7</v>
      </c>
      <c r="L33" s="67" t="str">
        <f t="shared" si="283"/>
        <v>7.0</v>
      </c>
      <c r="M33" s="51" t="str">
        <f t="shared" si="284"/>
        <v>B</v>
      </c>
      <c r="N33" s="52">
        <f t="shared" si="285"/>
        <v>3</v>
      </c>
      <c r="O33" s="53" t="str">
        <f t="shared" si="286"/>
        <v>3.0</v>
      </c>
      <c r="P33" s="63">
        <v>2</v>
      </c>
      <c r="Q33" s="49">
        <v>6</v>
      </c>
      <c r="R33" s="67" t="str">
        <f t="shared" si="287"/>
        <v>6.0</v>
      </c>
      <c r="S33" s="51" t="str">
        <f t="shared" si="288"/>
        <v>C</v>
      </c>
      <c r="T33" s="52">
        <f t="shared" si="289"/>
        <v>2</v>
      </c>
      <c r="U33" s="53" t="str">
        <f t="shared" si="290"/>
        <v>2.0</v>
      </c>
      <c r="V33" s="63">
        <v>3</v>
      </c>
      <c r="W33" s="105">
        <v>6.3</v>
      </c>
      <c r="X33" s="103">
        <v>9</v>
      </c>
      <c r="Y33" s="104"/>
      <c r="Z33" s="66">
        <f t="shared" si="291"/>
        <v>7.9</v>
      </c>
      <c r="AA33" s="67">
        <f t="shared" si="292"/>
        <v>7.9</v>
      </c>
      <c r="AB33" s="67" t="str">
        <f t="shared" si="293"/>
        <v>7.9</v>
      </c>
      <c r="AC33" s="51" t="str">
        <f t="shared" si="294"/>
        <v>B</v>
      </c>
      <c r="AD33" s="60">
        <f t="shared" si="295"/>
        <v>3</v>
      </c>
      <c r="AE33" s="53" t="str">
        <f t="shared" si="296"/>
        <v>3.0</v>
      </c>
      <c r="AF33" s="63">
        <v>4</v>
      </c>
      <c r="AG33" s="199">
        <v>4</v>
      </c>
      <c r="AH33" s="105">
        <v>8.3000000000000007</v>
      </c>
      <c r="AI33" s="103">
        <v>8</v>
      </c>
      <c r="AJ33" s="104"/>
      <c r="AK33" s="66">
        <f t="shared" si="297"/>
        <v>8.1</v>
      </c>
      <c r="AL33" s="67">
        <f t="shared" si="298"/>
        <v>8.1</v>
      </c>
      <c r="AM33" s="67" t="str">
        <f t="shared" si="299"/>
        <v>8.1</v>
      </c>
      <c r="AN33" s="51" t="str">
        <f t="shared" si="300"/>
        <v>B+</v>
      </c>
      <c r="AO33" s="60">
        <f t="shared" si="301"/>
        <v>3.5</v>
      </c>
      <c r="AP33" s="53" t="str">
        <f t="shared" si="302"/>
        <v>3.5</v>
      </c>
      <c r="AQ33" s="63">
        <v>2</v>
      </c>
      <c r="AR33" s="199">
        <v>2</v>
      </c>
      <c r="AS33" s="105">
        <v>6</v>
      </c>
      <c r="AT33" s="103">
        <v>7</v>
      </c>
      <c r="AU33" s="104"/>
      <c r="AV33" s="66">
        <f t="shared" si="303"/>
        <v>6.6</v>
      </c>
      <c r="AW33" s="67">
        <f t="shared" si="304"/>
        <v>6.6</v>
      </c>
      <c r="AX33" s="67" t="str">
        <f t="shared" si="305"/>
        <v>6.6</v>
      </c>
      <c r="AY33" s="51" t="str">
        <f t="shared" si="306"/>
        <v>C+</v>
      </c>
      <c r="AZ33" s="60">
        <f t="shared" si="307"/>
        <v>2.5</v>
      </c>
      <c r="BA33" s="53" t="str">
        <f t="shared" si="308"/>
        <v>2.5</v>
      </c>
      <c r="BB33" s="63">
        <v>3</v>
      </c>
      <c r="BC33" s="199">
        <v>3</v>
      </c>
      <c r="BD33" s="105">
        <v>5.2</v>
      </c>
      <c r="BE33" s="103">
        <v>8</v>
      </c>
      <c r="BF33" s="104"/>
      <c r="BG33" s="66">
        <f t="shared" si="309"/>
        <v>6.9</v>
      </c>
      <c r="BH33" s="67">
        <f t="shared" si="310"/>
        <v>6.9</v>
      </c>
      <c r="BI33" s="67" t="str">
        <f t="shared" si="311"/>
        <v>6.9</v>
      </c>
      <c r="BJ33" s="51" t="str">
        <f t="shared" si="312"/>
        <v>C+</v>
      </c>
      <c r="BK33" s="60">
        <f t="shared" si="313"/>
        <v>2.5</v>
      </c>
      <c r="BL33" s="53" t="str">
        <f t="shared" si="314"/>
        <v>2.5</v>
      </c>
      <c r="BM33" s="63">
        <v>3</v>
      </c>
      <c r="BN33" s="199">
        <v>3</v>
      </c>
      <c r="BO33" s="105">
        <v>6.9</v>
      </c>
      <c r="BP33" s="103">
        <v>5</v>
      </c>
      <c r="BQ33" s="104"/>
      <c r="BR33" s="66">
        <f t="shared" si="315"/>
        <v>5.8</v>
      </c>
      <c r="BS33" s="67">
        <f t="shared" si="316"/>
        <v>5.8</v>
      </c>
      <c r="BT33" s="67" t="str">
        <f t="shared" si="317"/>
        <v>5.8</v>
      </c>
      <c r="BU33" s="51" t="str">
        <f t="shared" si="318"/>
        <v>C</v>
      </c>
      <c r="BV33" s="68">
        <f t="shared" si="319"/>
        <v>2</v>
      </c>
      <c r="BW33" s="53" t="str">
        <f t="shared" si="320"/>
        <v>2.0</v>
      </c>
      <c r="BX33" s="63">
        <v>2</v>
      </c>
      <c r="BY33" s="199">
        <v>2</v>
      </c>
      <c r="BZ33" s="105">
        <v>7.5</v>
      </c>
      <c r="CA33" s="103">
        <v>8</v>
      </c>
      <c r="CB33" s="104"/>
      <c r="CC33" s="105"/>
      <c r="CD33" s="67">
        <f t="shared" si="321"/>
        <v>7.8</v>
      </c>
      <c r="CE33" s="67" t="str">
        <f t="shared" si="322"/>
        <v>7.8</v>
      </c>
      <c r="CF33" s="51" t="str">
        <f t="shared" si="323"/>
        <v>B</v>
      </c>
      <c r="CG33" s="60">
        <f t="shared" si="324"/>
        <v>3</v>
      </c>
      <c r="CH33" s="53" t="str">
        <f t="shared" si="325"/>
        <v>3.0</v>
      </c>
      <c r="CI33" s="63">
        <v>3</v>
      </c>
      <c r="CJ33" s="199">
        <v>3</v>
      </c>
      <c r="CK33" s="200">
        <f t="shared" si="326"/>
        <v>17</v>
      </c>
      <c r="CL33" s="72">
        <f t="shared" si="327"/>
        <v>7.2529411764705873</v>
      </c>
      <c r="CM33" s="93" t="str">
        <f t="shared" si="328"/>
        <v>7.25</v>
      </c>
      <c r="CN33" s="72">
        <f t="shared" si="329"/>
        <v>2.7647058823529411</v>
      </c>
      <c r="CO33" s="93" t="str">
        <f t="shared" si="330"/>
        <v>2.76</v>
      </c>
      <c r="CP33" s="258" t="str">
        <f t="shared" si="331"/>
        <v>Lên lớp</v>
      </c>
      <c r="CQ33" s="258">
        <f t="shared" si="332"/>
        <v>17</v>
      </c>
      <c r="CR33" s="72">
        <f t="shared" si="333"/>
        <v>7.2529411764705873</v>
      </c>
      <c r="CS33" s="258" t="str">
        <f t="shared" si="334"/>
        <v>7.25</v>
      </c>
      <c r="CT33" s="72">
        <f t="shared" si="335"/>
        <v>2.7647058823529411</v>
      </c>
      <c r="CU33" s="258" t="str">
        <f t="shared" si="336"/>
        <v>2.76</v>
      </c>
      <c r="CV33" s="258" t="str">
        <f t="shared" si="337"/>
        <v>Lên lớp</v>
      </c>
      <c r="CW33" s="66">
        <v>5.6</v>
      </c>
      <c r="CX33" s="258">
        <v>6</v>
      </c>
      <c r="CY33" s="258"/>
      <c r="CZ33" s="66">
        <f t="shared" si="338"/>
        <v>5.8</v>
      </c>
      <c r="DA33" s="67">
        <f t="shared" si="339"/>
        <v>5.8</v>
      </c>
      <c r="DB33" s="60" t="str">
        <f t="shared" si="340"/>
        <v>5.8</v>
      </c>
      <c r="DC33" s="51" t="str">
        <f t="shared" si="341"/>
        <v>C</v>
      </c>
      <c r="DD33" s="60">
        <f t="shared" si="342"/>
        <v>2</v>
      </c>
      <c r="DE33" s="60" t="str">
        <f t="shared" si="343"/>
        <v>2.0</v>
      </c>
      <c r="DF33" s="63"/>
      <c r="DG33" s="201"/>
      <c r="DH33" s="105">
        <v>8</v>
      </c>
      <c r="DI33" s="126">
        <v>6</v>
      </c>
      <c r="DJ33" s="126"/>
      <c r="DK33" s="66">
        <f t="shared" si="344"/>
        <v>6.8</v>
      </c>
      <c r="DL33" s="67">
        <f t="shared" si="345"/>
        <v>6.8</v>
      </c>
      <c r="DM33" s="60" t="str">
        <f t="shared" si="346"/>
        <v>6.8</v>
      </c>
      <c r="DN33" s="51" t="str">
        <f t="shared" si="347"/>
        <v>C+</v>
      </c>
      <c r="DO33" s="60">
        <f t="shared" si="348"/>
        <v>2.5</v>
      </c>
      <c r="DP33" s="60" t="str">
        <f t="shared" si="349"/>
        <v>2.5</v>
      </c>
      <c r="DQ33" s="63"/>
      <c r="DR33" s="201"/>
      <c r="DS33" s="67">
        <f t="shared" si="350"/>
        <v>6.3</v>
      </c>
      <c r="DT33" s="60" t="str">
        <f t="shared" si="351"/>
        <v>6.3</v>
      </c>
      <c r="DU33" s="51" t="str">
        <f t="shared" si="352"/>
        <v>C</v>
      </c>
      <c r="DV33" s="60">
        <f t="shared" si="353"/>
        <v>2</v>
      </c>
      <c r="DW33" s="60" t="str">
        <f t="shared" si="354"/>
        <v>2.0</v>
      </c>
      <c r="DX33" s="63">
        <v>3</v>
      </c>
      <c r="DY33" s="201">
        <v>3</v>
      </c>
      <c r="DZ33" s="202">
        <v>5.3</v>
      </c>
      <c r="EA33" s="57">
        <v>5</v>
      </c>
      <c r="EB33" s="58"/>
      <c r="EC33" s="66">
        <f t="shared" si="355"/>
        <v>5.0999999999999996</v>
      </c>
      <c r="ED33" s="67">
        <f t="shared" si="356"/>
        <v>5.0999999999999996</v>
      </c>
      <c r="EE33" s="67" t="str">
        <f t="shared" si="357"/>
        <v>5.1</v>
      </c>
      <c r="EF33" s="51" t="str">
        <f t="shared" si="358"/>
        <v>D+</v>
      </c>
      <c r="EG33" s="68">
        <f t="shared" si="359"/>
        <v>1.5</v>
      </c>
      <c r="EH33" s="53" t="str">
        <f t="shared" si="360"/>
        <v>1.5</v>
      </c>
      <c r="EI33" s="63">
        <v>3</v>
      </c>
      <c r="EJ33" s="199">
        <v>3</v>
      </c>
      <c r="EK33" s="202">
        <v>6.3</v>
      </c>
      <c r="EL33" s="57">
        <v>3</v>
      </c>
      <c r="EM33" s="58"/>
      <c r="EN33" s="66">
        <f t="shared" si="361"/>
        <v>4.3</v>
      </c>
      <c r="EO33" s="67">
        <f t="shared" si="362"/>
        <v>4.3</v>
      </c>
      <c r="EP33" s="67" t="str">
        <f t="shared" si="363"/>
        <v>4.3</v>
      </c>
      <c r="EQ33" s="51" t="str">
        <f t="shared" si="364"/>
        <v>D</v>
      </c>
      <c r="ER33" s="60">
        <f t="shared" si="365"/>
        <v>1</v>
      </c>
      <c r="ES33" s="53" t="str">
        <f t="shared" si="366"/>
        <v>1.0</v>
      </c>
      <c r="ET33" s="63">
        <v>3</v>
      </c>
      <c r="EU33" s="199">
        <v>3</v>
      </c>
      <c r="EV33" s="146">
        <v>0</v>
      </c>
      <c r="EW33" s="70"/>
      <c r="EX33" s="121"/>
      <c r="EY33" s="66">
        <f t="shared" si="45"/>
        <v>0</v>
      </c>
      <c r="EZ33" s="67">
        <f t="shared" si="46"/>
        <v>0</v>
      </c>
      <c r="FA33" s="67" t="str">
        <f t="shared" si="47"/>
        <v>0.0</v>
      </c>
      <c r="FB33" s="51" t="str">
        <f t="shared" si="48"/>
        <v>F</v>
      </c>
      <c r="FC33" s="60">
        <f t="shared" si="49"/>
        <v>0</v>
      </c>
      <c r="FD33" s="53" t="str">
        <f t="shared" si="50"/>
        <v>0.0</v>
      </c>
      <c r="FE33" s="63">
        <v>2</v>
      </c>
      <c r="FF33" s="199"/>
      <c r="FG33" s="105">
        <v>7</v>
      </c>
      <c r="FH33" s="103">
        <v>6</v>
      </c>
      <c r="FI33" s="104"/>
      <c r="FJ33" s="66">
        <f t="shared" si="51"/>
        <v>6.4</v>
      </c>
      <c r="FK33" s="67">
        <f t="shared" si="52"/>
        <v>6.4</v>
      </c>
      <c r="FL33" s="67" t="str">
        <f t="shared" si="53"/>
        <v>6.4</v>
      </c>
      <c r="FM33" s="51" t="str">
        <f t="shared" si="54"/>
        <v>C</v>
      </c>
      <c r="FN33" s="60">
        <f t="shared" si="55"/>
        <v>2</v>
      </c>
      <c r="FO33" s="53" t="str">
        <f t="shared" si="56"/>
        <v>2.0</v>
      </c>
      <c r="FP33" s="63">
        <v>2</v>
      </c>
      <c r="FQ33" s="199">
        <v>2</v>
      </c>
      <c r="FR33" s="147">
        <v>5.2</v>
      </c>
      <c r="FS33" s="124">
        <v>3</v>
      </c>
      <c r="FT33" s="125">
        <v>6</v>
      </c>
      <c r="FU33" s="147"/>
      <c r="FV33" s="67">
        <f t="shared" si="57"/>
        <v>5.7</v>
      </c>
      <c r="FW33" s="67" t="str">
        <f t="shared" si="58"/>
        <v>5.7</v>
      </c>
      <c r="FX33" s="51" t="str">
        <f t="shared" si="59"/>
        <v>C</v>
      </c>
      <c r="FY33" s="60">
        <f t="shared" si="60"/>
        <v>2</v>
      </c>
      <c r="FZ33" s="53" t="str">
        <f t="shared" si="61"/>
        <v>2.0</v>
      </c>
      <c r="GA33" s="63">
        <v>2</v>
      </c>
      <c r="GB33" s="199">
        <v>2</v>
      </c>
      <c r="GC33" s="166">
        <v>5</v>
      </c>
      <c r="GD33" s="122">
        <v>0</v>
      </c>
      <c r="GE33" s="123">
        <v>4</v>
      </c>
      <c r="GF33" s="166"/>
      <c r="GG33" s="67">
        <f t="shared" si="367"/>
        <v>4.4000000000000004</v>
      </c>
      <c r="GH33" s="67" t="str">
        <f t="shared" si="368"/>
        <v>4.4</v>
      </c>
      <c r="GI33" s="51" t="str">
        <f t="shared" si="369"/>
        <v>D</v>
      </c>
      <c r="GJ33" s="60">
        <f t="shared" si="370"/>
        <v>1</v>
      </c>
      <c r="GK33" s="53" t="str">
        <f t="shared" si="371"/>
        <v>1.0</v>
      </c>
      <c r="GL33" s="63">
        <v>3</v>
      </c>
      <c r="GM33" s="199">
        <v>3</v>
      </c>
      <c r="GN33" s="203">
        <f t="shared" si="372"/>
        <v>18</v>
      </c>
      <c r="GO33" s="153">
        <f t="shared" si="373"/>
        <v>4.6944444444444446</v>
      </c>
      <c r="GP33" s="155">
        <f t="shared" si="374"/>
        <v>1.3611111111111112</v>
      </c>
      <c r="GQ33" s="154" t="str">
        <f t="shared" si="62"/>
        <v>1.36</v>
      </c>
      <c r="GR33" s="5" t="str">
        <f t="shared" si="63"/>
        <v>Lên lớp</v>
      </c>
      <c r="GS33" s="5"/>
      <c r="GT33" s="204">
        <f t="shared" si="375"/>
        <v>16</v>
      </c>
      <c r="GU33" s="205">
        <f t="shared" si="64"/>
        <v>5.28125</v>
      </c>
      <c r="GV33" s="206">
        <f t="shared" si="376"/>
        <v>1.53125</v>
      </c>
      <c r="GW33" s="207">
        <f t="shared" si="377"/>
        <v>35</v>
      </c>
      <c r="GX33" s="203">
        <f t="shared" si="378"/>
        <v>33</v>
      </c>
      <c r="GY33" s="154">
        <f t="shared" si="379"/>
        <v>6.2969696969696969</v>
      </c>
      <c r="GZ33" s="155">
        <f t="shared" si="380"/>
        <v>2.1666666666666665</v>
      </c>
      <c r="HA33" s="154" t="str">
        <f t="shared" si="65"/>
        <v>2.17</v>
      </c>
      <c r="HB33" s="5" t="str">
        <f t="shared" si="66"/>
        <v>Lên lớp</v>
      </c>
      <c r="HC33" s="105">
        <v>6.4</v>
      </c>
      <c r="HD33" s="103">
        <v>5</v>
      </c>
      <c r="HE33" s="104"/>
      <c r="HF33" s="105"/>
      <c r="HG33" s="67">
        <f t="shared" si="381"/>
        <v>5.6</v>
      </c>
      <c r="HH33" s="67" t="str">
        <f t="shared" si="382"/>
        <v>5.6</v>
      </c>
      <c r="HI33" s="51" t="str">
        <f t="shared" si="383"/>
        <v>C</v>
      </c>
      <c r="HJ33" s="60">
        <f t="shared" si="384"/>
        <v>2</v>
      </c>
      <c r="HK33" s="53" t="str">
        <f t="shared" si="385"/>
        <v>2.0</v>
      </c>
      <c r="HL33" s="63">
        <v>3</v>
      </c>
      <c r="HM33" s="199">
        <v>3</v>
      </c>
      <c r="HN33" s="202">
        <v>7</v>
      </c>
      <c r="HO33" s="57">
        <v>6</v>
      </c>
      <c r="HP33" s="58"/>
      <c r="HQ33" s="66">
        <f t="shared" si="67"/>
        <v>6.4</v>
      </c>
      <c r="HR33" s="110">
        <f t="shared" si="68"/>
        <v>6.4</v>
      </c>
      <c r="HS33" s="67" t="str">
        <f t="shared" si="69"/>
        <v>6.4</v>
      </c>
      <c r="HT33" s="111" t="str">
        <f t="shared" si="70"/>
        <v>C</v>
      </c>
      <c r="HU33" s="112">
        <f t="shared" si="71"/>
        <v>2</v>
      </c>
      <c r="HV33" s="113" t="str">
        <f t="shared" si="72"/>
        <v>2.0</v>
      </c>
      <c r="HW33" s="63">
        <v>1</v>
      </c>
      <c r="HX33" s="199">
        <v>1</v>
      </c>
      <c r="HY33" s="66">
        <f t="shared" si="240"/>
        <v>1.9</v>
      </c>
      <c r="HZ33" s="163">
        <f t="shared" si="240"/>
        <v>5.8</v>
      </c>
      <c r="IA33" s="53" t="str">
        <f t="shared" si="74"/>
        <v>5.8</v>
      </c>
      <c r="IB33" s="51" t="str">
        <f t="shared" si="75"/>
        <v>C</v>
      </c>
      <c r="IC33" s="60">
        <f t="shared" si="76"/>
        <v>2</v>
      </c>
      <c r="ID33" s="53" t="str">
        <f t="shared" si="77"/>
        <v>2.0</v>
      </c>
      <c r="IE33" s="212">
        <v>4</v>
      </c>
      <c r="IF33" s="213">
        <v>4</v>
      </c>
      <c r="IG33" s="202">
        <v>5</v>
      </c>
      <c r="IH33" s="57">
        <v>5</v>
      </c>
      <c r="II33" s="58"/>
      <c r="IJ33" s="66">
        <f t="shared" si="386"/>
        <v>5</v>
      </c>
      <c r="IK33" s="67">
        <f t="shared" si="387"/>
        <v>5</v>
      </c>
      <c r="IL33" s="67" t="str">
        <f t="shared" si="388"/>
        <v>5.0</v>
      </c>
      <c r="IM33" s="51" t="str">
        <f t="shared" si="389"/>
        <v>D+</v>
      </c>
      <c r="IN33" s="60">
        <f t="shared" si="390"/>
        <v>1.5</v>
      </c>
      <c r="IO33" s="53" t="str">
        <f t="shared" si="391"/>
        <v>1.5</v>
      </c>
      <c r="IP33" s="63">
        <v>2</v>
      </c>
      <c r="IQ33" s="199">
        <v>2</v>
      </c>
      <c r="IR33" s="202">
        <v>6.2</v>
      </c>
      <c r="IS33" s="57">
        <v>4</v>
      </c>
      <c r="IT33" s="58"/>
      <c r="IU33" s="66">
        <f t="shared" si="78"/>
        <v>4.9000000000000004</v>
      </c>
      <c r="IV33" s="67">
        <f t="shared" si="79"/>
        <v>4.9000000000000004</v>
      </c>
      <c r="IW33" s="67" t="str">
        <f t="shared" si="80"/>
        <v>4.9</v>
      </c>
      <c r="IX33" s="51" t="str">
        <f t="shared" si="81"/>
        <v>D</v>
      </c>
      <c r="IY33" s="60">
        <f t="shared" si="82"/>
        <v>1</v>
      </c>
      <c r="IZ33" s="53" t="str">
        <f t="shared" si="83"/>
        <v>1.0</v>
      </c>
      <c r="JA33" s="63">
        <v>3</v>
      </c>
      <c r="JB33" s="199">
        <v>3</v>
      </c>
      <c r="JC33" s="65">
        <v>7.2</v>
      </c>
      <c r="JD33" s="57">
        <v>9</v>
      </c>
      <c r="JE33" s="58"/>
      <c r="JF33" s="66">
        <f t="shared" si="84"/>
        <v>8.3000000000000007</v>
      </c>
      <c r="JG33" s="67">
        <f t="shared" si="85"/>
        <v>8.3000000000000007</v>
      </c>
      <c r="JH33" s="50" t="str">
        <f t="shared" si="86"/>
        <v>8.3</v>
      </c>
      <c r="JI33" s="51" t="str">
        <f t="shared" si="87"/>
        <v>B+</v>
      </c>
      <c r="JJ33" s="60">
        <f t="shared" si="88"/>
        <v>3.5</v>
      </c>
      <c r="JK33" s="53" t="str">
        <f t="shared" si="89"/>
        <v>3.5</v>
      </c>
      <c r="JL33" s="61">
        <v>2</v>
      </c>
      <c r="JM33" s="62">
        <v>2</v>
      </c>
      <c r="JN33" s="65">
        <v>5</v>
      </c>
      <c r="JO33" s="57">
        <v>5</v>
      </c>
      <c r="JP33" s="58"/>
      <c r="JQ33" s="66">
        <f t="shared" si="90"/>
        <v>5</v>
      </c>
      <c r="JR33" s="67">
        <f t="shared" si="91"/>
        <v>5</v>
      </c>
      <c r="JS33" s="50" t="str">
        <f t="shared" si="92"/>
        <v>5.0</v>
      </c>
      <c r="JT33" s="51" t="str">
        <f t="shared" si="93"/>
        <v>D+</v>
      </c>
      <c r="JU33" s="60">
        <f t="shared" si="94"/>
        <v>1.5</v>
      </c>
      <c r="JV33" s="53" t="str">
        <f t="shared" si="95"/>
        <v>1.5</v>
      </c>
      <c r="JW33" s="61">
        <v>1</v>
      </c>
      <c r="JX33" s="62">
        <v>1</v>
      </c>
      <c r="JY33" s="65">
        <v>5.7</v>
      </c>
      <c r="JZ33" s="57">
        <v>5</v>
      </c>
      <c r="KA33" s="58"/>
      <c r="KB33" s="66">
        <f t="shared" si="96"/>
        <v>5.3</v>
      </c>
      <c r="KC33" s="67">
        <f t="shared" si="97"/>
        <v>5.3</v>
      </c>
      <c r="KD33" s="50" t="str">
        <f t="shared" si="98"/>
        <v>5.3</v>
      </c>
      <c r="KE33" s="51" t="str">
        <f t="shared" si="99"/>
        <v>D+</v>
      </c>
      <c r="KF33" s="60">
        <f t="shared" si="100"/>
        <v>1.5</v>
      </c>
      <c r="KG33" s="53" t="str">
        <f t="shared" si="101"/>
        <v>1.5</v>
      </c>
      <c r="KH33" s="61">
        <v>2</v>
      </c>
      <c r="KI33" s="62">
        <v>2</v>
      </c>
      <c r="KJ33" s="202">
        <v>8</v>
      </c>
      <c r="KK33" s="133">
        <v>7.3</v>
      </c>
      <c r="KL33" s="58"/>
      <c r="KM33" s="66">
        <f t="shared" si="205"/>
        <v>7.6</v>
      </c>
      <c r="KN33" s="67">
        <f t="shared" si="206"/>
        <v>7.6</v>
      </c>
      <c r="KO33" s="67" t="str">
        <f t="shared" si="207"/>
        <v>7.6</v>
      </c>
      <c r="KP33" s="51" t="str">
        <f t="shared" si="208"/>
        <v>B</v>
      </c>
      <c r="KQ33" s="60">
        <f t="shared" si="209"/>
        <v>3</v>
      </c>
      <c r="KR33" s="53" t="str">
        <f t="shared" si="210"/>
        <v>3.0</v>
      </c>
      <c r="KS33" s="63">
        <v>1</v>
      </c>
      <c r="KT33" s="199">
        <v>1</v>
      </c>
      <c r="KU33" s="202">
        <v>8</v>
      </c>
      <c r="KV33" s="133">
        <v>8.1</v>
      </c>
      <c r="KW33" s="58"/>
      <c r="KX33" s="66">
        <f t="shared" si="211"/>
        <v>8.1</v>
      </c>
      <c r="KY33" s="67">
        <f t="shared" si="212"/>
        <v>8.1</v>
      </c>
      <c r="KZ33" s="67" t="str">
        <f t="shared" si="213"/>
        <v>8.1</v>
      </c>
      <c r="LA33" s="51" t="str">
        <f t="shared" si="214"/>
        <v>B+</v>
      </c>
      <c r="LB33" s="60">
        <f t="shared" si="215"/>
        <v>3.5</v>
      </c>
      <c r="LC33" s="53" t="str">
        <f t="shared" si="216"/>
        <v>3.5</v>
      </c>
      <c r="LD33" s="63">
        <v>1</v>
      </c>
      <c r="LE33" s="199">
        <v>1</v>
      </c>
      <c r="LF33" s="202">
        <v>8</v>
      </c>
      <c r="LG33" s="133">
        <v>7</v>
      </c>
      <c r="LH33" s="58"/>
      <c r="LI33" s="66">
        <f t="shared" si="217"/>
        <v>7.4</v>
      </c>
      <c r="LJ33" s="67">
        <f t="shared" si="218"/>
        <v>7.4</v>
      </c>
      <c r="LK33" s="67" t="str">
        <f t="shared" si="219"/>
        <v>7.4</v>
      </c>
      <c r="LL33" s="51" t="str">
        <f t="shared" si="220"/>
        <v>B</v>
      </c>
      <c r="LM33" s="60">
        <f t="shared" si="221"/>
        <v>3</v>
      </c>
      <c r="LN33" s="53" t="str">
        <f t="shared" si="222"/>
        <v>3.0</v>
      </c>
      <c r="LO33" s="63">
        <v>2</v>
      </c>
      <c r="LP33" s="199">
        <v>2</v>
      </c>
      <c r="LQ33" s="202">
        <v>8</v>
      </c>
      <c r="LR33" s="133">
        <v>6.4</v>
      </c>
      <c r="LS33" s="58"/>
      <c r="LT33" s="66">
        <f t="shared" si="223"/>
        <v>7</v>
      </c>
      <c r="LU33" s="67">
        <f t="shared" si="224"/>
        <v>7</v>
      </c>
      <c r="LV33" s="67" t="str">
        <f t="shared" si="225"/>
        <v>7.0</v>
      </c>
      <c r="LW33" s="51" t="str">
        <f t="shared" si="226"/>
        <v>B</v>
      </c>
      <c r="LX33" s="60">
        <f t="shared" si="227"/>
        <v>3</v>
      </c>
      <c r="LY33" s="53" t="str">
        <f t="shared" si="228"/>
        <v>3.0</v>
      </c>
      <c r="LZ33" s="63">
        <v>1</v>
      </c>
      <c r="MA33" s="199">
        <v>1</v>
      </c>
      <c r="MB33" s="66">
        <f t="shared" si="229"/>
        <v>7.5</v>
      </c>
      <c r="MC33" s="163">
        <f t="shared" si="230"/>
        <v>7.5</v>
      </c>
      <c r="MD33" s="53" t="str">
        <f t="shared" si="231"/>
        <v>7.5</v>
      </c>
      <c r="ME33" s="51" t="str">
        <f t="shared" si="232"/>
        <v>B</v>
      </c>
      <c r="MF33" s="60">
        <f t="shared" si="233"/>
        <v>3</v>
      </c>
      <c r="MG33" s="53" t="str">
        <f t="shared" si="234"/>
        <v>3.0</v>
      </c>
      <c r="MH33" s="212">
        <v>5</v>
      </c>
      <c r="MI33" s="213">
        <v>5</v>
      </c>
      <c r="MJ33" s="203">
        <f t="shared" si="235"/>
        <v>19</v>
      </c>
      <c r="MK33" s="153">
        <f t="shared" si="236"/>
        <v>6.1894736842105251</v>
      </c>
      <c r="ML33" s="155">
        <f t="shared" si="237"/>
        <v>2.1578947368421053</v>
      </c>
      <c r="MM33" s="154" t="str">
        <f t="shared" si="238"/>
        <v>2.16</v>
      </c>
      <c r="MN33" s="5" t="str">
        <f t="shared" si="239"/>
        <v>Lên lớp</v>
      </c>
    </row>
    <row r="34" spans="1:352" s="8" customFormat="1" ht="18">
      <c r="A34" s="5">
        <v>6</v>
      </c>
      <c r="B34" s="9" t="s">
        <v>347</v>
      </c>
      <c r="C34" s="10" t="s">
        <v>368</v>
      </c>
      <c r="D34" s="11" t="s">
        <v>369</v>
      </c>
      <c r="E34" s="12" t="s">
        <v>370</v>
      </c>
      <c r="G34" s="47" t="s">
        <v>608</v>
      </c>
      <c r="H34" s="6" t="s">
        <v>410</v>
      </c>
      <c r="I34" s="48" t="s">
        <v>638</v>
      </c>
      <c r="J34" s="48" t="s">
        <v>655</v>
      </c>
      <c r="K34" s="98">
        <v>6</v>
      </c>
      <c r="L34" s="67" t="str">
        <f t="shared" si="283"/>
        <v>6.0</v>
      </c>
      <c r="M34" s="51" t="str">
        <f t="shared" si="284"/>
        <v>C</v>
      </c>
      <c r="N34" s="52">
        <f t="shared" si="285"/>
        <v>2</v>
      </c>
      <c r="O34" s="53" t="str">
        <f t="shared" si="286"/>
        <v>2.0</v>
      </c>
      <c r="P34" s="63">
        <v>2</v>
      </c>
      <c r="Q34" s="49">
        <v>6</v>
      </c>
      <c r="R34" s="67" t="str">
        <f t="shared" si="287"/>
        <v>6.0</v>
      </c>
      <c r="S34" s="51" t="str">
        <f t="shared" si="288"/>
        <v>C</v>
      </c>
      <c r="T34" s="52">
        <f t="shared" si="289"/>
        <v>2</v>
      </c>
      <c r="U34" s="53" t="str">
        <f t="shared" si="290"/>
        <v>2.0</v>
      </c>
      <c r="V34" s="63">
        <v>3</v>
      </c>
      <c r="W34" s="105">
        <v>7.5</v>
      </c>
      <c r="X34" s="103">
        <v>7</v>
      </c>
      <c r="Y34" s="104"/>
      <c r="Z34" s="66">
        <f t="shared" si="291"/>
        <v>7.2</v>
      </c>
      <c r="AA34" s="67">
        <f t="shared" si="292"/>
        <v>7.2</v>
      </c>
      <c r="AB34" s="67" t="str">
        <f t="shared" si="293"/>
        <v>7.2</v>
      </c>
      <c r="AC34" s="51" t="str">
        <f t="shared" si="294"/>
        <v>B</v>
      </c>
      <c r="AD34" s="60">
        <f t="shared" si="295"/>
        <v>3</v>
      </c>
      <c r="AE34" s="53" t="str">
        <f t="shared" si="296"/>
        <v>3.0</v>
      </c>
      <c r="AF34" s="63">
        <v>4</v>
      </c>
      <c r="AG34" s="199">
        <v>4</v>
      </c>
      <c r="AH34" s="105">
        <v>7.3</v>
      </c>
      <c r="AI34" s="103">
        <v>8</v>
      </c>
      <c r="AJ34" s="104"/>
      <c r="AK34" s="66">
        <f t="shared" si="297"/>
        <v>7.7</v>
      </c>
      <c r="AL34" s="67">
        <f t="shared" si="298"/>
        <v>7.7</v>
      </c>
      <c r="AM34" s="67" t="str">
        <f t="shared" si="299"/>
        <v>7.7</v>
      </c>
      <c r="AN34" s="51" t="str">
        <f t="shared" si="300"/>
        <v>B</v>
      </c>
      <c r="AO34" s="60">
        <f t="shared" si="301"/>
        <v>3</v>
      </c>
      <c r="AP34" s="53" t="str">
        <f t="shared" si="302"/>
        <v>3.0</v>
      </c>
      <c r="AQ34" s="63">
        <v>2</v>
      </c>
      <c r="AR34" s="199">
        <v>2</v>
      </c>
      <c r="AS34" s="105">
        <v>7.1</v>
      </c>
      <c r="AT34" s="103">
        <v>1</v>
      </c>
      <c r="AU34" s="104">
        <v>6</v>
      </c>
      <c r="AV34" s="66">
        <f t="shared" si="303"/>
        <v>3.4</v>
      </c>
      <c r="AW34" s="67">
        <f t="shared" si="304"/>
        <v>6.4</v>
      </c>
      <c r="AX34" s="67" t="str">
        <f t="shared" si="305"/>
        <v>6.4</v>
      </c>
      <c r="AY34" s="51" t="str">
        <f t="shared" si="306"/>
        <v>C</v>
      </c>
      <c r="AZ34" s="60">
        <f t="shared" si="307"/>
        <v>2</v>
      </c>
      <c r="BA34" s="53" t="str">
        <f t="shared" si="308"/>
        <v>2.0</v>
      </c>
      <c r="BB34" s="63">
        <v>3</v>
      </c>
      <c r="BC34" s="199">
        <v>3</v>
      </c>
      <c r="BD34" s="105">
        <v>6.2</v>
      </c>
      <c r="BE34" s="103">
        <v>6</v>
      </c>
      <c r="BF34" s="104"/>
      <c r="BG34" s="66">
        <f t="shared" si="309"/>
        <v>6.1</v>
      </c>
      <c r="BH34" s="67">
        <f t="shared" si="310"/>
        <v>6.1</v>
      </c>
      <c r="BI34" s="67" t="str">
        <f t="shared" si="311"/>
        <v>6.1</v>
      </c>
      <c r="BJ34" s="51" t="str">
        <f t="shared" si="312"/>
        <v>C</v>
      </c>
      <c r="BK34" s="60">
        <f t="shared" si="313"/>
        <v>2</v>
      </c>
      <c r="BL34" s="53" t="str">
        <f t="shared" si="314"/>
        <v>2.0</v>
      </c>
      <c r="BM34" s="63">
        <v>3</v>
      </c>
      <c r="BN34" s="199">
        <v>3</v>
      </c>
      <c r="BO34" s="105">
        <v>7</v>
      </c>
      <c r="BP34" s="103">
        <v>4</v>
      </c>
      <c r="BQ34" s="104"/>
      <c r="BR34" s="66">
        <f t="shared" si="315"/>
        <v>5.2</v>
      </c>
      <c r="BS34" s="67">
        <f t="shared" si="316"/>
        <v>5.2</v>
      </c>
      <c r="BT34" s="67" t="str">
        <f t="shared" si="317"/>
        <v>5.2</v>
      </c>
      <c r="BU34" s="51" t="str">
        <f t="shared" si="318"/>
        <v>D+</v>
      </c>
      <c r="BV34" s="68">
        <f t="shared" si="319"/>
        <v>1.5</v>
      </c>
      <c r="BW34" s="53" t="str">
        <f t="shared" si="320"/>
        <v>1.5</v>
      </c>
      <c r="BX34" s="63">
        <v>2</v>
      </c>
      <c r="BY34" s="199">
        <v>2</v>
      </c>
      <c r="BZ34" s="105">
        <v>8.1999999999999993</v>
      </c>
      <c r="CA34" s="103">
        <v>6</v>
      </c>
      <c r="CB34" s="104"/>
      <c r="CC34" s="105"/>
      <c r="CD34" s="67">
        <f t="shared" si="321"/>
        <v>6.9</v>
      </c>
      <c r="CE34" s="67" t="str">
        <f t="shared" si="322"/>
        <v>6.9</v>
      </c>
      <c r="CF34" s="51" t="str">
        <f t="shared" si="323"/>
        <v>C+</v>
      </c>
      <c r="CG34" s="60">
        <f t="shared" si="324"/>
        <v>2.5</v>
      </c>
      <c r="CH34" s="53" t="str">
        <f t="shared" si="325"/>
        <v>2.5</v>
      </c>
      <c r="CI34" s="63">
        <v>3</v>
      </c>
      <c r="CJ34" s="199">
        <v>3</v>
      </c>
      <c r="CK34" s="200">
        <f t="shared" si="326"/>
        <v>17</v>
      </c>
      <c r="CL34" s="72">
        <f t="shared" si="327"/>
        <v>6.6352941176470592</v>
      </c>
      <c r="CM34" s="93" t="str">
        <f t="shared" si="328"/>
        <v>6.64</v>
      </c>
      <c r="CN34" s="72">
        <f t="shared" si="329"/>
        <v>2.3823529411764706</v>
      </c>
      <c r="CO34" s="93" t="str">
        <f t="shared" si="330"/>
        <v>2.38</v>
      </c>
      <c r="CP34" s="258" t="str">
        <f t="shared" si="331"/>
        <v>Lên lớp</v>
      </c>
      <c r="CQ34" s="258">
        <f t="shared" si="332"/>
        <v>17</v>
      </c>
      <c r="CR34" s="72">
        <f t="shared" si="333"/>
        <v>6.6352941176470592</v>
      </c>
      <c r="CS34" s="258" t="str">
        <f t="shared" si="334"/>
        <v>6.64</v>
      </c>
      <c r="CT34" s="72">
        <f t="shared" si="335"/>
        <v>2.3823529411764706</v>
      </c>
      <c r="CU34" s="258" t="str">
        <f t="shared" si="336"/>
        <v>2.38</v>
      </c>
      <c r="CV34" s="258" t="str">
        <f t="shared" si="337"/>
        <v>Lên lớp</v>
      </c>
      <c r="CW34" s="66">
        <v>6.2</v>
      </c>
      <c r="CX34" s="258">
        <v>3</v>
      </c>
      <c r="CY34" s="258"/>
      <c r="CZ34" s="66">
        <f t="shared" si="338"/>
        <v>4.3</v>
      </c>
      <c r="DA34" s="67">
        <f t="shared" si="339"/>
        <v>4.3</v>
      </c>
      <c r="DB34" s="60" t="str">
        <f t="shared" si="340"/>
        <v>4.3</v>
      </c>
      <c r="DC34" s="51" t="str">
        <f t="shared" si="341"/>
        <v>D</v>
      </c>
      <c r="DD34" s="60">
        <f t="shared" si="342"/>
        <v>1</v>
      </c>
      <c r="DE34" s="60" t="str">
        <f t="shared" si="343"/>
        <v>1.0</v>
      </c>
      <c r="DF34" s="63"/>
      <c r="DG34" s="201"/>
      <c r="DH34" s="105">
        <v>7</v>
      </c>
      <c r="DI34" s="126">
        <v>4</v>
      </c>
      <c r="DJ34" s="126"/>
      <c r="DK34" s="66">
        <f t="shared" si="344"/>
        <v>5.2</v>
      </c>
      <c r="DL34" s="67">
        <f t="shared" si="345"/>
        <v>5.2</v>
      </c>
      <c r="DM34" s="60" t="str">
        <f t="shared" si="346"/>
        <v>5.2</v>
      </c>
      <c r="DN34" s="51" t="str">
        <f t="shared" si="347"/>
        <v>D+</v>
      </c>
      <c r="DO34" s="60">
        <f t="shared" si="348"/>
        <v>1.5</v>
      </c>
      <c r="DP34" s="60" t="str">
        <f t="shared" si="349"/>
        <v>1.5</v>
      </c>
      <c r="DQ34" s="63"/>
      <c r="DR34" s="201"/>
      <c r="DS34" s="67">
        <f t="shared" si="350"/>
        <v>4.75</v>
      </c>
      <c r="DT34" s="60" t="str">
        <f t="shared" si="351"/>
        <v>4.8</v>
      </c>
      <c r="DU34" s="51" t="str">
        <f t="shared" si="352"/>
        <v>D</v>
      </c>
      <c r="DV34" s="60">
        <f t="shared" si="353"/>
        <v>1</v>
      </c>
      <c r="DW34" s="60" t="str">
        <f t="shared" si="354"/>
        <v>1.0</v>
      </c>
      <c r="DX34" s="63">
        <v>3</v>
      </c>
      <c r="DY34" s="201">
        <v>3</v>
      </c>
      <c r="DZ34" s="202">
        <v>6.3</v>
      </c>
      <c r="EA34" s="57">
        <v>2</v>
      </c>
      <c r="EB34" s="58">
        <v>3</v>
      </c>
      <c r="EC34" s="66">
        <f t="shared" si="355"/>
        <v>3.7</v>
      </c>
      <c r="ED34" s="67">
        <f t="shared" si="356"/>
        <v>4.3</v>
      </c>
      <c r="EE34" s="67" t="str">
        <f t="shared" si="357"/>
        <v>4.3</v>
      </c>
      <c r="EF34" s="51" t="str">
        <f t="shared" si="358"/>
        <v>D</v>
      </c>
      <c r="EG34" s="68">
        <f t="shared" si="359"/>
        <v>1</v>
      </c>
      <c r="EH34" s="53" t="str">
        <f t="shared" si="360"/>
        <v>1.0</v>
      </c>
      <c r="EI34" s="63">
        <v>3</v>
      </c>
      <c r="EJ34" s="199">
        <v>3</v>
      </c>
      <c r="EK34" s="147">
        <v>5.3</v>
      </c>
      <c r="EL34" s="124"/>
      <c r="EM34" s="125">
        <v>4</v>
      </c>
      <c r="EN34" s="66">
        <f t="shared" si="361"/>
        <v>2.1</v>
      </c>
      <c r="EO34" s="67">
        <f t="shared" si="362"/>
        <v>4.5</v>
      </c>
      <c r="EP34" s="67" t="str">
        <f t="shared" si="363"/>
        <v>4.5</v>
      </c>
      <c r="EQ34" s="51" t="str">
        <f t="shared" si="364"/>
        <v>D</v>
      </c>
      <c r="ER34" s="60">
        <f t="shared" si="365"/>
        <v>1</v>
      </c>
      <c r="ES34" s="53" t="str">
        <f t="shared" si="366"/>
        <v>1.0</v>
      </c>
      <c r="ET34" s="63">
        <v>3</v>
      </c>
      <c r="EU34" s="199">
        <v>3</v>
      </c>
      <c r="EV34" s="166">
        <v>5</v>
      </c>
      <c r="EW34" s="122">
        <v>0</v>
      </c>
      <c r="EX34" s="123"/>
      <c r="EY34" s="66">
        <f t="shared" si="45"/>
        <v>2</v>
      </c>
      <c r="EZ34" s="67">
        <f t="shared" si="46"/>
        <v>2</v>
      </c>
      <c r="FA34" s="67" t="str">
        <f t="shared" si="47"/>
        <v>2.0</v>
      </c>
      <c r="FB34" s="51" t="str">
        <f t="shared" si="48"/>
        <v>F</v>
      </c>
      <c r="FC34" s="60">
        <f t="shared" si="49"/>
        <v>0</v>
      </c>
      <c r="FD34" s="53" t="str">
        <f t="shared" si="50"/>
        <v>0.0</v>
      </c>
      <c r="FE34" s="63">
        <v>2</v>
      </c>
      <c r="FF34" s="199"/>
      <c r="FG34" s="105">
        <v>7.7</v>
      </c>
      <c r="FH34" s="103">
        <v>6</v>
      </c>
      <c r="FI34" s="104"/>
      <c r="FJ34" s="66">
        <f t="shared" si="51"/>
        <v>6.7</v>
      </c>
      <c r="FK34" s="67">
        <f t="shared" si="52"/>
        <v>6.7</v>
      </c>
      <c r="FL34" s="67" t="str">
        <f t="shared" si="53"/>
        <v>6.7</v>
      </c>
      <c r="FM34" s="51" t="str">
        <f t="shared" si="54"/>
        <v>C+</v>
      </c>
      <c r="FN34" s="60">
        <f t="shared" si="55"/>
        <v>2.5</v>
      </c>
      <c r="FO34" s="53" t="str">
        <f t="shared" si="56"/>
        <v>2.5</v>
      </c>
      <c r="FP34" s="63">
        <v>2</v>
      </c>
      <c r="FQ34" s="199">
        <v>2</v>
      </c>
      <c r="FR34" s="146">
        <v>0</v>
      </c>
      <c r="FS34" s="70"/>
      <c r="FT34" s="121"/>
      <c r="FU34" s="146"/>
      <c r="FV34" s="67">
        <f t="shared" si="57"/>
        <v>0</v>
      </c>
      <c r="FW34" s="67" t="str">
        <f t="shared" si="58"/>
        <v>0.0</v>
      </c>
      <c r="FX34" s="51" t="str">
        <f t="shared" si="59"/>
        <v>F</v>
      </c>
      <c r="FY34" s="60">
        <f t="shared" si="60"/>
        <v>0</v>
      </c>
      <c r="FZ34" s="53" t="str">
        <f t="shared" si="61"/>
        <v>0.0</v>
      </c>
      <c r="GA34" s="63">
        <v>2</v>
      </c>
      <c r="GB34" s="199"/>
      <c r="GC34" s="166">
        <v>5.3</v>
      </c>
      <c r="GD34" s="122">
        <v>0</v>
      </c>
      <c r="GE34" s="123"/>
      <c r="GF34" s="166"/>
      <c r="GG34" s="67">
        <f t="shared" si="367"/>
        <v>2.1</v>
      </c>
      <c r="GH34" s="67" t="str">
        <f t="shared" si="368"/>
        <v>2.1</v>
      </c>
      <c r="GI34" s="51" t="str">
        <f t="shared" si="369"/>
        <v>F</v>
      </c>
      <c r="GJ34" s="60">
        <f t="shared" si="370"/>
        <v>0</v>
      </c>
      <c r="GK34" s="53" t="str">
        <f t="shared" si="371"/>
        <v>0.0</v>
      </c>
      <c r="GL34" s="63">
        <v>3</v>
      </c>
      <c r="GM34" s="199"/>
      <c r="GN34" s="203">
        <f t="shared" si="372"/>
        <v>18</v>
      </c>
      <c r="GO34" s="153">
        <f t="shared" si="373"/>
        <v>3.5749999999999997</v>
      </c>
      <c r="GP34" s="155">
        <f t="shared" si="374"/>
        <v>0.77777777777777779</v>
      </c>
      <c r="GQ34" s="154" t="str">
        <f t="shared" si="62"/>
        <v>0.78</v>
      </c>
      <c r="GR34" s="5" t="str">
        <f t="shared" si="63"/>
        <v>Cảnh báo KQHT</v>
      </c>
      <c r="GS34" s="5" t="s">
        <v>898</v>
      </c>
      <c r="GT34" s="204">
        <f>DY34+EJ34+EU34+FF34+FQ34+GB34+GM34</f>
        <v>11</v>
      </c>
      <c r="GU34" s="205">
        <f t="shared" si="64"/>
        <v>4.9136363636363631</v>
      </c>
      <c r="GV34" s="206">
        <f t="shared" si="376"/>
        <v>1.2727272727272727</v>
      </c>
      <c r="GW34" s="207">
        <f t="shared" si="377"/>
        <v>35</v>
      </c>
      <c r="GX34" s="203">
        <f t="shared" si="378"/>
        <v>28</v>
      </c>
      <c r="GY34" s="154">
        <f t="shared" si="379"/>
        <v>5.9589285714285722</v>
      </c>
      <c r="GZ34" s="155">
        <f t="shared" si="380"/>
        <v>1.9464285714285714</v>
      </c>
      <c r="HA34" s="154" t="str">
        <f t="shared" si="65"/>
        <v>1.95</v>
      </c>
      <c r="HB34" s="5" t="str">
        <f t="shared" si="66"/>
        <v>Lên lớp</v>
      </c>
      <c r="HC34" s="105">
        <v>6</v>
      </c>
      <c r="HD34" s="103">
        <v>3</v>
      </c>
      <c r="HE34" s="104"/>
      <c r="HF34" s="105"/>
      <c r="HG34" s="67">
        <f t="shared" si="381"/>
        <v>4.2</v>
      </c>
      <c r="HH34" s="67" t="str">
        <f t="shared" si="382"/>
        <v>4.2</v>
      </c>
      <c r="HI34" s="51" t="str">
        <f t="shared" si="383"/>
        <v>D</v>
      </c>
      <c r="HJ34" s="60">
        <f t="shared" si="384"/>
        <v>1</v>
      </c>
      <c r="HK34" s="53" t="str">
        <f t="shared" si="385"/>
        <v>1.0</v>
      </c>
      <c r="HL34" s="63">
        <v>3</v>
      </c>
      <c r="HM34" s="199">
        <v>3</v>
      </c>
      <c r="HN34" s="202">
        <v>8</v>
      </c>
      <c r="HO34" s="57">
        <v>5</v>
      </c>
      <c r="HP34" s="58"/>
      <c r="HQ34" s="66">
        <f t="shared" si="67"/>
        <v>6.2</v>
      </c>
      <c r="HR34" s="110">
        <f t="shared" si="68"/>
        <v>6.2</v>
      </c>
      <c r="HS34" s="67" t="str">
        <f t="shared" si="69"/>
        <v>6.2</v>
      </c>
      <c r="HT34" s="111" t="str">
        <f t="shared" si="70"/>
        <v>C</v>
      </c>
      <c r="HU34" s="112">
        <f t="shared" si="71"/>
        <v>2</v>
      </c>
      <c r="HV34" s="113" t="str">
        <f t="shared" si="72"/>
        <v>2.0</v>
      </c>
      <c r="HW34" s="63">
        <v>1</v>
      </c>
      <c r="HX34" s="199">
        <v>1</v>
      </c>
      <c r="HY34" s="66">
        <f t="shared" si="240"/>
        <v>1.9</v>
      </c>
      <c r="HZ34" s="163">
        <f t="shared" si="240"/>
        <v>4.8</v>
      </c>
      <c r="IA34" s="53" t="str">
        <f t="shared" si="74"/>
        <v>4.8</v>
      </c>
      <c r="IB34" s="51" t="str">
        <f t="shared" si="75"/>
        <v>D</v>
      </c>
      <c r="IC34" s="60">
        <f t="shared" si="76"/>
        <v>1</v>
      </c>
      <c r="ID34" s="53" t="str">
        <f t="shared" si="77"/>
        <v>1.0</v>
      </c>
      <c r="IE34" s="212">
        <v>4</v>
      </c>
      <c r="IF34" s="213">
        <v>4</v>
      </c>
      <c r="IG34" s="202">
        <v>5</v>
      </c>
      <c r="IH34" s="57">
        <v>5</v>
      </c>
      <c r="II34" s="58"/>
      <c r="IJ34" s="66">
        <f t="shared" si="386"/>
        <v>5</v>
      </c>
      <c r="IK34" s="67">
        <f t="shared" si="387"/>
        <v>5</v>
      </c>
      <c r="IL34" s="67" t="str">
        <f t="shared" si="388"/>
        <v>5.0</v>
      </c>
      <c r="IM34" s="51" t="str">
        <f t="shared" si="389"/>
        <v>D+</v>
      </c>
      <c r="IN34" s="60">
        <f t="shared" si="390"/>
        <v>1.5</v>
      </c>
      <c r="IO34" s="53" t="str">
        <f t="shared" si="391"/>
        <v>1.5</v>
      </c>
      <c r="IP34" s="63">
        <v>2</v>
      </c>
      <c r="IQ34" s="199">
        <v>2</v>
      </c>
      <c r="IR34" s="202">
        <v>6.3</v>
      </c>
      <c r="IS34" s="57">
        <v>3</v>
      </c>
      <c r="IT34" s="58"/>
      <c r="IU34" s="66">
        <f t="shared" si="78"/>
        <v>4.3</v>
      </c>
      <c r="IV34" s="67">
        <f t="shared" si="79"/>
        <v>4.3</v>
      </c>
      <c r="IW34" s="67" t="str">
        <f t="shared" si="80"/>
        <v>4.3</v>
      </c>
      <c r="IX34" s="51" t="str">
        <f t="shared" si="81"/>
        <v>D</v>
      </c>
      <c r="IY34" s="60">
        <f t="shared" si="82"/>
        <v>1</v>
      </c>
      <c r="IZ34" s="53" t="str">
        <f t="shared" si="83"/>
        <v>1.0</v>
      </c>
      <c r="JA34" s="63">
        <v>3</v>
      </c>
      <c r="JB34" s="199">
        <v>3</v>
      </c>
      <c r="JC34" s="65">
        <v>6.8</v>
      </c>
      <c r="JD34" s="57">
        <v>6</v>
      </c>
      <c r="JE34" s="58"/>
      <c r="JF34" s="66">
        <f t="shared" si="84"/>
        <v>6.3</v>
      </c>
      <c r="JG34" s="67">
        <f t="shared" si="85"/>
        <v>6.3</v>
      </c>
      <c r="JH34" s="50" t="str">
        <f t="shared" si="86"/>
        <v>6.3</v>
      </c>
      <c r="JI34" s="51" t="str">
        <f t="shared" si="87"/>
        <v>C</v>
      </c>
      <c r="JJ34" s="60">
        <f t="shared" si="88"/>
        <v>2</v>
      </c>
      <c r="JK34" s="53" t="str">
        <f t="shared" si="89"/>
        <v>2.0</v>
      </c>
      <c r="JL34" s="61">
        <v>2</v>
      </c>
      <c r="JM34" s="62">
        <v>2</v>
      </c>
      <c r="JN34" s="65">
        <v>5.8</v>
      </c>
      <c r="JO34" s="57">
        <v>5</v>
      </c>
      <c r="JP34" s="58"/>
      <c r="JQ34" s="66">
        <f t="shared" si="90"/>
        <v>5.3</v>
      </c>
      <c r="JR34" s="67">
        <f t="shared" si="91"/>
        <v>5.3</v>
      </c>
      <c r="JS34" s="50" t="str">
        <f t="shared" si="92"/>
        <v>5.3</v>
      </c>
      <c r="JT34" s="51" t="str">
        <f t="shared" si="93"/>
        <v>D+</v>
      </c>
      <c r="JU34" s="60">
        <f t="shared" si="94"/>
        <v>1.5</v>
      </c>
      <c r="JV34" s="53" t="str">
        <f t="shared" si="95"/>
        <v>1.5</v>
      </c>
      <c r="JW34" s="61">
        <v>1</v>
      </c>
      <c r="JX34" s="62">
        <v>1</v>
      </c>
      <c r="JY34" s="245">
        <v>5</v>
      </c>
      <c r="JZ34" s="122">
        <v>2</v>
      </c>
      <c r="KA34" s="123">
        <v>5</v>
      </c>
      <c r="KB34" s="166">
        <f t="shared" si="96"/>
        <v>3.2</v>
      </c>
      <c r="KC34" s="67">
        <f t="shared" si="97"/>
        <v>5</v>
      </c>
      <c r="KD34" s="50" t="str">
        <f t="shared" si="98"/>
        <v>5.0</v>
      </c>
      <c r="KE34" s="51" t="str">
        <f t="shared" si="99"/>
        <v>D+</v>
      </c>
      <c r="KF34" s="60">
        <f t="shared" si="100"/>
        <v>1.5</v>
      </c>
      <c r="KG34" s="53" t="str">
        <f t="shared" si="101"/>
        <v>1.5</v>
      </c>
      <c r="KH34" s="61">
        <v>2</v>
      </c>
      <c r="KI34" s="62">
        <v>2</v>
      </c>
      <c r="KJ34" s="202">
        <v>5</v>
      </c>
      <c r="KK34" s="133">
        <v>5.6</v>
      </c>
      <c r="KL34" s="58"/>
      <c r="KM34" s="66">
        <f t="shared" si="205"/>
        <v>5.4</v>
      </c>
      <c r="KN34" s="67">
        <f t="shared" si="206"/>
        <v>5.4</v>
      </c>
      <c r="KO34" s="67" t="str">
        <f t="shared" si="207"/>
        <v>5.4</v>
      </c>
      <c r="KP34" s="51" t="str">
        <f t="shared" si="208"/>
        <v>D+</v>
      </c>
      <c r="KQ34" s="60">
        <f t="shared" si="209"/>
        <v>1.5</v>
      </c>
      <c r="KR34" s="53" t="str">
        <f t="shared" si="210"/>
        <v>1.5</v>
      </c>
      <c r="KS34" s="63">
        <v>1</v>
      </c>
      <c r="KT34" s="199">
        <v>1</v>
      </c>
      <c r="KU34" s="202">
        <v>2</v>
      </c>
      <c r="KV34" s="133"/>
      <c r="KW34" s="58"/>
      <c r="KX34" s="66">
        <f t="shared" si="211"/>
        <v>0.8</v>
      </c>
      <c r="KY34" s="67">
        <f t="shared" si="212"/>
        <v>0.8</v>
      </c>
      <c r="KZ34" s="67" t="str">
        <f t="shared" si="213"/>
        <v>0.8</v>
      </c>
      <c r="LA34" s="51" t="str">
        <f t="shared" si="214"/>
        <v>F</v>
      </c>
      <c r="LB34" s="60">
        <f t="shared" si="215"/>
        <v>0</v>
      </c>
      <c r="LC34" s="53" t="str">
        <f t="shared" si="216"/>
        <v>0.0</v>
      </c>
      <c r="LD34" s="63">
        <v>1</v>
      </c>
      <c r="LE34" s="199">
        <v>1</v>
      </c>
      <c r="LF34" s="202">
        <v>7</v>
      </c>
      <c r="LG34" s="133">
        <v>5.5</v>
      </c>
      <c r="LH34" s="58"/>
      <c r="LI34" s="66">
        <f t="shared" si="217"/>
        <v>6.1</v>
      </c>
      <c r="LJ34" s="67">
        <f t="shared" si="218"/>
        <v>6.1</v>
      </c>
      <c r="LK34" s="67" t="str">
        <f t="shared" si="219"/>
        <v>6.1</v>
      </c>
      <c r="LL34" s="51" t="str">
        <f t="shared" si="220"/>
        <v>C</v>
      </c>
      <c r="LM34" s="60">
        <f t="shared" si="221"/>
        <v>2</v>
      </c>
      <c r="LN34" s="53" t="str">
        <f t="shared" si="222"/>
        <v>2.0</v>
      </c>
      <c r="LO34" s="63">
        <v>2</v>
      </c>
      <c r="LP34" s="199">
        <v>2</v>
      </c>
      <c r="LQ34" s="202">
        <v>8</v>
      </c>
      <c r="LR34" s="133">
        <v>7.5</v>
      </c>
      <c r="LS34" s="58"/>
      <c r="LT34" s="66">
        <f t="shared" si="223"/>
        <v>7.7</v>
      </c>
      <c r="LU34" s="67">
        <f t="shared" si="224"/>
        <v>7.7</v>
      </c>
      <c r="LV34" s="67" t="str">
        <f t="shared" si="225"/>
        <v>7.7</v>
      </c>
      <c r="LW34" s="51" t="str">
        <f t="shared" si="226"/>
        <v>B</v>
      </c>
      <c r="LX34" s="60">
        <f t="shared" si="227"/>
        <v>3</v>
      </c>
      <c r="LY34" s="53" t="str">
        <f t="shared" si="228"/>
        <v>3.0</v>
      </c>
      <c r="LZ34" s="63">
        <v>1</v>
      </c>
      <c r="MA34" s="199">
        <v>1</v>
      </c>
      <c r="MB34" s="66">
        <f t="shared" si="229"/>
        <v>5.2</v>
      </c>
      <c r="MC34" s="163">
        <f t="shared" si="230"/>
        <v>5.2</v>
      </c>
      <c r="MD34" s="53" t="str">
        <f t="shared" si="231"/>
        <v>5.2</v>
      </c>
      <c r="ME34" s="51" t="str">
        <f t="shared" si="232"/>
        <v>D+</v>
      </c>
      <c r="MF34" s="60">
        <f t="shared" si="233"/>
        <v>1.5</v>
      </c>
      <c r="MG34" s="53" t="str">
        <f t="shared" si="234"/>
        <v>1.5</v>
      </c>
      <c r="MH34" s="212">
        <v>5</v>
      </c>
      <c r="MI34" s="213">
        <v>5</v>
      </c>
      <c r="MJ34" s="203">
        <f t="shared" si="235"/>
        <v>19</v>
      </c>
      <c r="MK34" s="153">
        <f t="shared" si="236"/>
        <v>5.0368421052631582</v>
      </c>
      <c r="ML34" s="155">
        <f t="shared" si="237"/>
        <v>1.4736842105263157</v>
      </c>
      <c r="MM34" s="154" t="str">
        <f t="shared" si="238"/>
        <v>1.47</v>
      </c>
      <c r="MN34" s="5" t="str">
        <f t="shared" si="239"/>
        <v>Lên lớp</v>
      </c>
    </row>
    <row r="35" spans="1:352" s="8" customFormat="1" ht="18">
      <c r="A35" s="5">
        <v>7</v>
      </c>
      <c r="B35" s="9" t="s">
        <v>347</v>
      </c>
      <c r="C35" s="10" t="s">
        <v>371</v>
      </c>
      <c r="D35" s="11" t="s">
        <v>372</v>
      </c>
      <c r="E35" s="12" t="s">
        <v>373</v>
      </c>
      <c r="G35" s="47" t="s">
        <v>609</v>
      </c>
      <c r="H35" s="6" t="s">
        <v>410</v>
      </c>
      <c r="I35" s="48" t="s">
        <v>639</v>
      </c>
      <c r="J35" s="48" t="s">
        <v>656</v>
      </c>
      <c r="K35" s="98">
        <v>7</v>
      </c>
      <c r="L35" s="67" t="str">
        <f t="shared" si="283"/>
        <v>7.0</v>
      </c>
      <c r="M35" s="51" t="str">
        <f t="shared" si="284"/>
        <v>B</v>
      </c>
      <c r="N35" s="52">
        <f t="shared" si="285"/>
        <v>3</v>
      </c>
      <c r="O35" s="53" t="str">
        <f t="shared" si="286"/>
        <v>3.0</v>
      </c>
      <c r="P35" s="63">
        <v>2</v>
      </c>
      <c r="Q35" s="49">
        <v>6</v>
      </c>
      <c r="R35" s="67" t="str">
        <f t="shared" si="287"/>
        <v>6.0</v>
      </c>
      <c r="S35" s="51" t="str">
        <f t="shared" si="288"/>
        <v>C</v>
      </c>
      <c r="T35" s="52">
        <f t="shared" si="289"/>
        <v>2</v>
      </c>
      <c r="U35" s="53" t="str">
        <f t="shared" si="290"/>
        <v>2.0</v>
      </c>
      <c r="V35" s="63">
        <v>3</v>
      </c>
      <c r="W35" s="105">
        <v>7.8</v>
      </c>
      <c r="X35" s="103">
        <v>7</v>
      </c>
      <c r="Y35" s="104"/>
      <c r="Z35" s="66">
        <f t="shared" si="291"/>
        <v>7.3</v>
      </c>
      <c r="AA35" s="67">
        <f t="shared" si="292"/>
        <v>7.3</v>
      </c>
      <c r="AB35" s="67" t="str">
        <f t="shared" si="293"/>
        <v>7.3</v>
      </c>
      <c r="AC35" s="51" t="str">
        <f t="shared" si="294"/>
        <v>B</v>
      </c>
      <c r="AD35" s="60">
        <f t="shared" si="295"/>
        <v>3</v>
      </c>
      <c r="AE35" s="53" t="str">
        <f t="shared" si="296"/>
        <v>3.0</v>
      </c>
      <c r="AF35" s="63">
        <v>4</v>
      </c>
      <c r="AG35" s="199">
        <v>4</v>
      </c>
      <c r="AH35" s="105">
        <v>8</v>
      </c>
      <c r="AI35" s="103">
        <v>9</v>
      </c>
      <c r="AJ35" s="104"/>
      <c r="AK35" s="66">
        <f t="shared" si="297"/>
        <v>8.6</v>
      </c>
      <c r="AL35" s="67">
        <f t="shared" si="298"/>
        <v>8.6</v>
      </c>
      <c r="AM35" s="67" t="str">
        <f t="shared" si="299"/>
        <v>8.6</v>
      </c>
      <c r="AN35" s="51" t="str">
        <f t="shared" si="300"/>
        <v>A</v>
      </c>
      <c r="AO35" s="60">
        <f t="shared" si="301"/>
        <v>4</v>
      </c>
      <c r="AP35" s="53" t="str">
        <f t="shared" si="302"/>
        <v>4.0</v>
      </c>
      <c r="AQ35" s="63">
        <v>2</v>
      </c>
      <c r="AR35" s="199">
        <v>2</v>
      </c>
      <c r="AS35" s="105">
        <v>7.1</v>
      </c>
      <c r="AT35" s="103">
        <v>6</v>
      </c>
      <c r="AU35" s="104"/>
      <c r="AV35" s="66">
        <f t="shared" si="303"/>
        <v>6.4</v>
      </c>
      <c r="AW35" s="67">
        <f t="shared" si="304"/>
        <v>6.4</v>
      </c>
      <c r="AX35" s="67" t="str">
        <f t="shared" si="305"/>
        <v>6.4</v>
      </c>
      <c r="AY35" s="51" t="str">
        <f t="shared" si="306"/>
        <v>C</v>
      </c>
      <c r="AZ35" s="60">
        <f t="shared" si="307"/>
        <v>2</v>
      </c>
      <c r="BA35" s="53" t="str">
        <f t="shared" si="308"/>
        <v>2.0</v>
      </c>
      <c r="BB35" s="63">
        <v>3</v>
      </c>
      <c r="BC35" s="199">
        <v>3</v>
      </c>
      <c r="BD35" s="105">
        <v>6.6</v>
      </c>
      <c r="BE35" s="103">
        <v>7</v>
      </c>
      <c r="BF35" s="104"/>
      <c r="BG35" s="66">
        <f t="shared" si="309"/>
        <v>6.8</v>
      </c>
      <c r="BH35" s="67">
        <f t="shared" si="310"/>
        <v>6.8</v>
      </c>
      <c r="BI35" s="67" t="str">
        <f t="shared" si="311"/>
        <v>6.8</v>
      </c>
      <c r="BJ35" s="51" t="str">
        <f t="shared" si="312"/>
        <v>C+</v>
      </c>
      <c r="BK35" s="60">
        <f t="shared" si="313"/>
        <v>2.5</v>
      </c>
      <c r="BL35" s="53" t="str">
        <f t="shared" si="314"/>
        <v>2.5</v>
      </c>
      <c r="BM35" s="63">
        <v>3</v>
      </c>
      <c r="BN35" s="199">
        <v>3</v>
      </c>
      <c r="BO35" s="105">
        <v>6.4</v>
      </c>
      <c r="BP35" s="103">
        <v>5</v>
      </c>
      <c r="BQ35" s="104"/>
      <c r="BR35" s="66">
        <f t="shared" si="315"/>
        <v>5.6</v>
      </c>
      <c r="BS35" s="67">
        <f t="shared" si="316"/>
        <v>5.6</v>
      </c>
      <c r="BT35" s="67" t="str">
        <f t="shared" si="317"/>
        <v>5.6</v>
      </c>
      <c r="BU35" s="51" t="str">
        <f t="shared" si="318"/>
        <v>C</v>
      </c>
      <c r="BV35" s="68">
        <f t="shared" si="319"/>
        <v>2</v>
      </c>
      <c r="BW35" s="53" t="str">
        <f t="shared" si="320"/>
        <v>2.0</v>
      </c>
      <c r="BX35" s="63">
        <v>2</v>
      </c>
      <c r="BY35" s="199">
        <v>2</v>
      </c>
      <c r="BZ35" s="105">
        <v>8</v>
      </c>
      <c r="CA35" s="103">
        <v>7</v>
      </c>
      <c r="CB35" s="104"/>
      <c r="CC35" s="105"/>
      <c r="CD35" s="67">
        <f t="shared" si="321"/>
        <v>7.4</v>
      </c>
      <c r="CE35" s="67" t="str">
        <f t="shared" si="322"/>
        <v>7.4</v>
      </c>
      <c r="CF35" s="51" t="str">
        <f t="shared" si="323"/>
        <v>B</v>
      </c>
      <c r="CG35" s="60">
        <f t="shared" si="324"/>
        <v>3</v>
      </c>
      <c r="CH35" s="53" t="str">
        <f t="shared" si="325"/>
        <v>3.0</v>
      </c>
      <c r="CI35" s="63">
        <v>3</v>
      </c>
      <c r="CJ35" s="199">
        <v>3</v>
      </c>
      <c r="CK35" s="200">
        <f t="shared" si="326"/>
        <v>17</v>
      </c>
      <c r="CL35" s="72">
        <f t="shared" si="327"/>
        <v>7.0235294117647058</v>
      </c>
      <c r="CM35" s="93" t="str">
        <f t="shared" si="328"/>
        <v>7.02</v>
      </c>
      <c r="CN35" s="72">
        <f t="shared" si="329"/>
        <v>2.7352941176470589</v>
      </c>
      <c r="CO35" s="93" t="str">
        <f t="shared" si="330"/>
        <v>2.74</v>
      </c>
      <c r="CP35" s="258" t="str">
        <f t="shared" si="331"/>
        <v>Lên lớp</v>
      </c>
      <c r="CQ35" s="258">
        <f t="shared" si="332"/>
        <v>17</v>
      </c>
      <c r="CR35" s="72">
        <f t="shared" si="333"/>
        <v>7.0235294117647058</v>
      </c>
      <c r="CS35" s="258" t="str">
        <f t="shared" si="334"/>
        <v>7.02</v>
      </c>
      <c r="CT35" s="72">
        <f t="shared" si="335"/>
        <v>2.7352941176470589</v>
      </c>
      <c r="CU35" s="258" t="str">
        <f t="shared" si="336"/>
        <v>2.74</v>
      </c>
      <c r="CV35" s="258" t="str">
        <f t="shared" si="337"/>
        <v>Lên lớp</v>
      </c>
      <c r="CW35" s="66">
        <v>7</v>
      </c>
      <c r="CX35" s="258">
        <v>5</v>
      </c>
      <c r="CY35" s="258"/>
      <c r="CZ35" s="66">
        <f t="shared" si="338"/>
        <v>5.8</v>
      </c>
      <c r="DA35" s="67">
        <f t="shared" si="339"/>
        <v>5.8</v>
      </c>
      <c r="DB35" s="60" t="str">
        <f t="shared" si="340"/>
        <v>5.8</v>
      </c>
      <c r="DC35" s="51" t="str">
        <f t="shared" si="341"/>
        <v>C</v>
      </c>
      <c r="DD35" s="60">
        <f t="shared" si="342"/>
        <v>2</v>
      </c>
      <c r="DE35" s="60" t="str">
        <f t="shared" si="343"/>
        <v>2.0</v>
      </c>
      <c r="DF35" s="63"/>
      <c r="DG35" s="201"/>
      <c r="DH35" s="105">
        <v>7</v>
      </c>
      <c r="DI35" s="126">
        <v>5</v>
      </c>
      <c r="DJ35" s="126"/>
      <c r="DK35" s="66">
        <f t="shared" si="344"/>
        <v>5.8</v>
      </c>
      <c r="DL35" s="67">
        <f t="shared" si="345"/>
        <v>5.8</v>
      </c>
      <c r="DM35" s="60" t="str">
        <f t="shared" si="346"/>
        <v>5.8</v>
      </c>
      <c r="DN35" s="51" t="str">
        <f t="shared" si="347"/>
        <v>C</v>
      </c>
      <c r="DO35" s="60">
        <f t="shared" si="348"/>
        <v>2</v>
      </c>
      <c r="DP35" s="60" t="str">
        <f t="shared" si="349"/>
        <v>2.0</v>
      </c>
      <c r="DQ35" s="63"/>
      <c r="DR35" s="201"/>
      <c r="DS35" s="67">
        <f t="shared" si="350"/>
        <v>5.8</v>
      </c>
      <c r="DT35" s="60" t="str">
        <f t="shared" si="351"/>
        <v>5.8</v>
      </c>
      <c r="DU35" s="51" t="str">
        <f t="shared" si="352"/>
        <v>C</v>
      </c>
      <c r="DV35" s="60">
        <f t="shared" si="353"/>
        <v>2</v>
      </c>
      <c r="DW35" s="60" t="str">
        <f t="shared" si="354"/>
        <v>2.0</v>
      </c>
      <c r="DX35" s="63">
        <v>3</v>
      </c>
      <c r="DY35" s="201">
        <v>3</v>
      </c>
      <c r="DZ35" s="202">
        <v>6.1</v>
      </c>
      <c r="EA35" s="57">
        <v>3</v>
      </c>
      <c r="EB35" s="58"/>
      <c r="EC35" s="66">
        <f t="shared" si="355"/>
        <v>4.2</v>
      </c>
      <c r="ED35" s="67">
        <f t="shared" si="356"/>
        <v>4.2</v>
      </c>
      <c r="EE35" s="67" t="str">
        <f t="shared" si="357"/>
        <v>4.2</v>
      </c>
      <c r="EF35" s="51" t="str">
        <f t="shared" si="358"/>
        <v>D</v>
      </c>
      <c r="EG35" s="68">
        <f t="shared" si="359"/>
        <v>1</v>
      </c>
      <c r="EH35" s="53" t="str">
        <f t="shared" si="360"/>
        <v>1.0</v>
      </c>
      <c r="EI35" s="63">
        <v>3</v>
      </c>
      <c r="EJ35" s="199">
        <v>3</v>
      </c>
      <c r="EK35" s="202">
        <v>6.8</v>
      </c>
      <c r="EL35" s="57">
        <v>5</v>
      </c>
      <c r="EM35" s="58"/>
      <c r="EN35" s="66">
        <f t="shared" si="361"/>
        <v>5.7</v>
      </c>
      <c r="EO35" s="67">
        <f t="shared" si="362"/>
        <v>5.7</v>
      </c>
      <c r="EP35" s="67" t="str">
        <f t="shared" si="363"/>
        <v>5.7</v>
      </c>
      <c r="EQ35" s="51" t="str">
        <f t="shared" si="364"/>
        <v>C</v>
      </c>
      <c r="ER35" s="60">
        <f t="shared" si="365"/>
        <v>2</v>
      </c>
      <c r="ES35" s="53" t="str">
        <f t="shared" si="366"/>
        <v>2.0</v>
      </c>
      <c r="ET35" s="63">
        <v>3</v>
      </c>
      <c r="EU35" s="199">
        <v>3</v>
      </c>
      <c r="EV35" s="166">
        <v>5</v>
      </c>
      <c r="EW35" s="122">
        <v>0</v>
      </c>
      <c r="EX35" s="123">
        <v>4</v>
      </c>
      <c r="EY35" s="66">
        <f t="shared" si="45"/>
        <v>2</v>
      </c>
      <c r="EZ35" s="67">
        <f t="shared" si="46"/>
        <v>4.4000000000000004</v>
      </c>
      <c r="FA35" s="67" t="str">
        <f t="shared" si="47"/>
        <v>4.4</v>
      </c>
      <c r="FB35" s="51" t="str">
        <f t="shared" si="48"/>
        <v>D</v>
      </c>
      <c r="FC35" s="60">
        <f t="shared" si="49"/>
        <v>1</v>
      </c>
      <c r="FD35" s="53" t="str">
        <f t="shared" si="50"/>
        <v>1.0</v>
      </c>
      <c r="FE35" s="63">
        <v>2</v>
      </c>
      <c r="FF35" s="199">
        <v>2</v>
      </c>
      <c r="FG35" s="105">
        <v>6.7</v>
      </c>
      <c r="FH35" s="103">
        <v>7</v>
      </c>
      <c r="FI35" s="104"/>
      <c r="FJ35" s="66">
        <f t="shared" si="51"/>
        <v>6.9</v>
      </c>
      <c r="FK35" s="67">
        <f t="shared" si="52"/>
        <v>6.9</v>
      </c>
      <c r="FL35" s="67" t="str">
        <f t="shared" si="53"/>
        <v>6.9</v>
      </c>
      <c r="FM35" s="51" t="str">
        <f t="shared" si="54"/>
        <v>C+</v>
      </c>
      <c r="FN35" s="60">
        <f t="shared" si="55"/>
        <v>2.5</v>
      </c>
      <c r="FO35" s="53" t="str">
        <f t="shared" si="56"/>
        <v>2.5</v>
      </c>
      <c r="FP35" s="63">
        <v>2</v>
      </c>
      <c r="FQ35" s="199">
        <v>2</v>
      </c>
      <c r="FR35" s="105">
        <v>7</v>
      </c>
      <c r="FS35" s="103">
        <v>3</v>
      </c>
      <c r="FT35" s="104"/>
      <c r="FU35" s="66"/>
      <c r="FV35" s="67">
        <f t="shared" si="57"/>
        <v>4.5999999999999996</v>
      </c>
      <c r="FW35" s="67" t="str">
        <f t="shared" si="58"/>
        <v>4.6</v>
      </c>
      <c r="FX35" s="51" t="str">
        <f t="shared" si="59"/>
        <v>D</v>
      </c>
      <c r="FY35" s="60">
        <f t="shared" si="60"/>
        <v>1</v>
      </c>
      <c r="FZ35" s="53" t="str">
        <f t="shared" si="61"/>
        <v>1.0</v>
      </c>
      <c r="GA35" s="63">
        <v>2</v>
      </c>
      <c r="GB35" s="199">
        <v>2</v>
      </c>
      <c r="GC35" s="105">
        <v>7.7</v>
      </c>
      <c r="GD35" s="103">
        <v>8</v>
      </c>
      <c r="GE35" s="104"/>
      <c r="GF35" s="105"/>
      <c r="GG35" s="67">
        <f t="shared" si="367"/>
        <v>7.9</v>
      </c>
      <c r="GH35" s="67" t="str">
        <f t="shared" si="368"/>
        <v>7.9</v>
      </c>
      <c r="GI35" s="51" t="str">
        <f t="shared" si="369"/>
        <v>B</v>
      </c>
      <c r="GJ35" s="60">
        <f t="shared" si="370"/>
        <v>3</v>
      </c>
      <c r="GK35" s="53" t="str">
        <f t="shared" si="371"/>
        <v>3.0</v>
      </c>
      <c r="GL35" s="63">
        <v>3</v>
      </c>
      <c r="GM35" s="199">
        <v>3</v>
      </c>
      <c r="GN35" s="203">
        <f t="shared" si="372"/>
        <v>18</v>
      </c>
      <c r="GO35" s="153">
        <f t="shared" si="373"/>
        <v>5.7</v>
      </c>
      <c r="GP35" s="155">
        <f t="shared" si="374"/>
        <v>1.8333333333333333</v>
      </c>
      <c r="GQ35" s="154" t="str">
        <f t="shared" si="62"/>
        <v>1.83</v>
      </c>
      <c r="GR35" s="5" t="str">
        <f t="shared" si="63"/>
        <v>Lên lớp</v>
      </c>
      <c r="GS35" s="5"/>
      <c r="GT35" s="204">
        <f t="shared" si="375"/>
        <v>18</v>
      </c>
      <c r="GU35" s="205">
        <f t="shared" si="64"/>
        <v>5.7</v>
      </c>
      <c r="GV35" s="206">
        <f t="shared" si="376"/>
        <v>1.8333333333333333</v>
      </c>
      <c r="GW35" s="207">
        <f t="shared" si="377"/>
        <v>35</v>
      </c>
      <c r="GX35" s="203">
        <f t="shared" si="378"/>
        <v>35</v>
      </c>
      <c r="GY35" s="154">
        <f t="shared" si="379"/>
        <v>6.3428571428571425</v>
      </c>
      <c r="GZ35" s="155">
        <f t="shared" si="380"/>
        <v>2.2714285714285714</v>
      </c>
      <c r="HA35" s="154" t="str">
        <f t="shared" si="65"/>
        <v>2.27</v>
      </c>
      <c r="HB35" s="5" t="str">
        <f t="shared" si="66"/>
        <v>Lên lớp</v>
      </c>
      <c r="HC35" s="105">
        <v>7</v>
      </c>
      <c r="HD35" s="103">
        <v>7</v>
      </c>
      <c r="HE35" s="104"/>
      <c r="HF35" s="105"/>
      <c r="HG35" s="67">
        <f t="shared" si="381"/>
        <v>7</v>
      </c>
      <c r="HH35" s="67" t="str">
        <f t="shared" si="382"/>
        <v>7.0</v>
      </c>
      <c r="HI35" s="51" t="str">
        <f t="shared" si="383"/>
        <v>B</v>
      </c>
      <c r="HJ35" s="60">
        <f t="shared" si="384"/>
        <v>3</v>
      </c>
      <c r="HK35" s="53" t="str">
        <f t="shared" si="385"/>
        <v>3.0</v>
      </c>
      <c r="HL35" s="63">
        <v>3</v>
      </c>
      <c r="HM35" s="199">
        <v>3</v>
      </c>
      <c r="HN35" s="202">
        <v>8.3000000000000007</v>
      </c>
      <c r="HO35" s="57">
        <v>6</v>
      </c>
      <c r="HP35" s="58"/>
      <c r="HQ35" s="66">
        <f t="shared" si="67"/>
        <v>6.9</v>
      </c>
      <c r="HR35" s="110">
        <f t="shared" si="68"/>
        <v>6.9</v>
      </c>
      <c r="HS35" s="67" t="str">
        <f t="shared" si="69"/>
        <v>6.9</v>
      </c>
      <c r="HT35" s="111" t="str">
        <f t="shared" si="70"/>
        <v>C+</v>
      </c>
      <c r="HU35" s="112">
        <f t="shared" si="71"/>
        <v>2.5</v>
      </c>
      <c r="HV35" s="113" t="str">
        <f t="shared" si="72"/>
        <v>2.5</v>
      </c>
      <c r="HW35" s="63">
        <v>1</v>
      </c>
      <c r="HX35" s="199">
        <v>1</v>
      </c>
      <c r="HY35" s="66">
        <f t="shared" si="240"/>
        <v>2.1</v>
      </c>
      <c r="HZ35" s="163">
        <f t="shared" si="240"/>
        <v>7</v>
      </c>
      <c r="IA35" s="53" t="str">
        <f t="shared" si="74"/>
        <v>7.0</v>
      </c>
      <c r="IB35" s="51" t="str">
        <f t="shared" si="75"/>
        <v>B</v>
      </c>
      <c r="IC35" s="60">
        <f t="shared" si="76"/>
        <v>3</v>
      </c>
      <c r="ID35" s="53" t="str">
        <f t="shared" si="77"/>
        <v>3.0</v>
      </c>
      <c r="IE35" s="212">
        <v>4</v>
      </c>
      <c r="IF35" s="213">
        <v>4</v>
      </c>
      <c r="IG35" s="202">
        <v>7</v>
      </c>
      <c r="IH35" s="57">
        <v>5</v>
      </c>
      <c r="II35" s="58"/>
      <c r="IJ35" s="66">
        <f t="shared" si="386"/>
        <v>5.8</v>
      </c>
      <c r="IK35" s="67">
        <f t="shared" si="387"/>
        <v>5.8</v>
      </c>
      <c r="IL35" s="67" t="str">
        <f t="shared" si="388"/>
        <v>5.8</v>
      </c>
      <c r="IM35" s="51" t="str">
        <f t="shared" si="389"/>
        <v>C</v>
      </c>
      <c r="IN35" s="60">
        <f t="shared" si="390"/>
        <v>2</v>
      </c>
      <c r="IO35" s="53" t="str">
        <f t="shared" si="391"/>
        <v>2.0</v>
      </c>
      <c r="IP35" s="63">
        <v>2</v>
      </c>
      <c r="IQ35" s="199">
        <v>2</v>
      </c>
      <c r="IR35" s="202">
        <v>6.4</v>
      </c>
      <c r="IS35" s="57">
        <v>3</v>
      </c>
      <c r="IT35" s="58"/>
      <c r="IU35" s="66">
        <f t="shared" si="78"/>
        <v>4.4000000000000004</v>
      </c>
      <c r="IV35" s="67">
        <f t="shared" si="79"/>
        <v>4.4000000000000004</v>
      </c>
      <c r="IW35" s="67" t="str">
        <f t="shared" si="80"/>
        <v>4.4</v>
      </c>
      <c r="IX35" s="51" t="str">
        <f t="shared" si="81"/>
        <v>D</v>
      </c>
      <c r="IY35" s="60">
        <f t="shared" si="82"/>
        <v>1</v>
      </c>
      <c r="IZ35" s="53" t="str">
        <f t="shared" si="83"/>
        <v>1.0</v>
      </c>
      <c r="JA35" s="63">
        <v>3</v>
      </c>
      <c r="JB35" s="199">
        <v>3</v>
      </c>
      <c r="JC35" s="65">
        <v>6.8</v>
      </c>
      <c r="JD35" s="57">
        <v>8</v>
      </c>
      <c r="JE35" s="58"/>
      <c r="JF35" s="66">
        <f t="shared" si="84"/>
        <v>7.5</v>
      </c>
      <c r="JG35" s="67">
        <f t="shared" si="85"/>
        <v>7.5</v>
      </c>
      <c r="JH35" s="50" t="str">
        <f t="shared" si="86"/>
        <v>7.5</v>
      </c>
      <c r="JI35" s="51" t="str">
        <f t="shared" si="87"/>
        <v>B</v>
      </c>
      <c r="JJ35" s="60">
        <f t="shared" si="88"/>
        <v>3</v>
      </c>
      <c r="JK35" s="53" t="str">
        <f t="shared" si="89"/>
        <v>3.0</v>
      </c>
      <c r="JL35" s="61">
        <v>2</v>
      </c>
      <c r="JM35" s="62">
        <v>2</v>
      </c>
      <c r="JN35" s="65">
        <v>6.2</v>
      </c>
      <c r="JO35" s="57">
        <v>5</v>
      </c>
      <c r="JP35" s="58"/>
      <c r="JQ35" s="66">
        <f t="shared" si="90"/>
        <v>5.5</v>
      </c>
      <c r="JR35" s="67">
        <f t="shared" si="91"/>
        <v>5.5</v>
      </c>
      <c r="JS35" s="50" t="str">
        <f t="shared" si="92"/>
        <v>5.5</v>
      </c>
      <c r="JT35" s="51" t="str">
        <f t="shared" si="93"/>
        <v>C</v>
      </c>
      <c r="JU35" s="60">
        <f t="shared" si="94"/>
        <v>2</v>
      </c>
      <c r="JV35" s="53" t="str">
        <f t="shared" si="95"/>
        <v>2.0</v>
      </c>
      <c r="JW35" s="61">
        <v>1</v>
      </c>
      <c r="JX35" s="62">
        <v>1</v>
      </c>
      <c r="JY35" s="245">
        <v>5.3</v>
      </c>
      <c r="JZ35" s="122">
        <v>2</v>
      </c>
      <c r="KA35" s="123">
        <v>5</v>
      </c>
      <c r="KB35" s="166">
        <f t="shared" si="96"/>
        <v>3.3</v>
      </c>
      <c r="KC35" s="67">
        <f t="shared" si="97"/>
        <v>5.0999999999999996</v>
      </c>
      <c r="KD35" s="50" t="str">
        <f t="shared" si="98"/>
        <v>5.1</v>
      </c>
      <c r="KE35" s="51" t="str">
        <f t="shared" si="99"/>
        <v>D+</v>
      </c>
      <c r="KF35" s="60">
        <f t="shared" si="100"/>
        <v>1.5</v>
      </c>
      <c r="KG35" s="53" t="str">
        <f t="shared" si="101"/>
        <v>1.5</v>
      </c>
      <c r="KH35" s="61">
        <v>2</v>
      </c>
      <c r="KI35" s="62">
        <v>2</v>
      </c>
      <c r="KJ35" s="202">
        <v>7</v>
      </c>
      <c r="KK35" s="133">
        <v>7.3</v>
      </c>
      <c r="KL35" s="58"/>
      <c r="KM35" s="66">
        <f t="shared" si="205"/>
        <v>7.2</v>
      </c>
      <c r="KN35" s="67">
        <f t="shared" si="206"/>
        <v>7.2</v>
      </c>
      <c r="KO35" s="67" t="str">
        <f t="shared" si="207"/>
        <v>7.2</v>
      </c>
      <c r="KP35" s="51" t="str">
        <f t="shared" si="208"/>
        <v>B</v>
      </c>
      <c r="KQ35" s="60">
        <f t="shared" si="209"/>
        <v>3</v>
      </c>
      <c r="KR35" s="53" t="str">
        <f t="shared" si="210"/>
        <v>3.0</v>
      </c>
      <c r="KS35" s="63">
        <v>1</v>
      </c>
      <c r="KT35" s="199">
        <v>1</v>
      </c>
      <c r="KU35" s="202">
        <v>8</v>
      </c>
      <c r="KV35" s="133">
        <v>7.5</v>
      </c>
      <c r="KW35" s="58"/>
      <c r="KX35" s="66">
        <f t="shared" si="211"/>
        <v>7.7</v>
      </c>
      <c r="KY35" s="67">
        <f t="shared" si="212"/>
        <v>7.7</v>
      </c>
      <c r="KZ35" s="67" t="str">
        <f t="shared" si="213"/>
        <v>7.7</v>
      </c>
      <c r="LA35" s="51" t="str">
        <f t="shared" si="214"/>
        <v>B</v>
      </c>
      <c r="LB35" s="60">
        <f t="shared" si="215"/>
        <v>3</v>
      </c>
      <c r="LC35" s="53" t="str">
        <f t="shared" si="216"/>
        <v>3.0</v>
      </c>
      <c r="LD35" s="63">
        <v>1</v>
      </c>
      <c r="LE35" s="199">
        <v>1</v>
      </c>
      <c r="LF35" s="202">
        <v>8</v>
      </c>
      <c r="LG35" s="133">
        <v>8.4</v>
      </c>
      <c r="LH35" s="58"/>
      <c r="LI35" s="66">
        <f t="shared" si="217"/>
        <v>8.1999999999999993</v>
      </c>
      <c r="LJ35" s="67">
        <f t="shared" si="218"/>
        <v>8.1999999999999993</v>
      </c>
      <c r="LK35" s="67" t="str">
        <f t="shared" si="219"/>
        <v>8.2</v>
      </c>
      <c r="LL35" s="51" t="str">
        <f t="shared" si="220"/>
        <v>B+</v>
      </c>
      <c r="LM35" s="60">
        <f t="shared" si="221"/>
        <v>3.5</v>
      </c>
      <c r="LN35" s="53" t="str">
        <f t="shared" si="222"/>
        <v>3.5</v>
      </c>
      <c r="LO35" s="63">
        <v>2</v>
      </c>
      <c r="LP35" s="199">
        <v>2</v>
      </c>
      <c r="LQ35" s="202">
        <v>8</v>
      </c>
      <c r="LR35" s="133">
        <v>6.5</v>
      </c>
      <c r="LS35" s="58"/>
      <c r="LT35" s="66">
        <f t="shared" si="223"/>
        <v>7.1</v>
      </c>
      <c r="LU35" s="67">
        <f t="shared" si="224"/>
        <v>7.1</v>
      </c>
      <c r="LV35" s="67" t="str">
        <f t="shared" si="225"/>
        <v>7.1</v>
      </c>
      <c r="LW35" s="51" t="str">
        <f t="shared" si="226"/>
        <v>B</v>
      </c>
      <c r="LX35" s="60">
        <f t="shared" si="227"/>
        <v>3</v>
      </c>
      <c r="LY35" s="53" t="str">
        <f t="shared" si="228"/>
        <v>3.0</v>
      </c>
      <c r="LZ35" s="63">
        <v>1</v>
      </c>
      <c r="MA35" s="199">
        <v>1</v>
      </c>
      <c r="MB35" s="66">
        <f t="shared" si="229"/>
        <v>7.7</v>
      </c>
      <c r="MC35" s="163">
        <f t="shared" si="230"/>
        <v>7.7</v>
      </c>
      <c r="MD35" s="53" t="str">
        <f t="shared" si="231"/>
        <v>7.7</v>
      </c>
      <c r="ME35" s="51" t="str">
        <f t="shared" si="232"/>
        <v>B</v>
      </c>
      <c r="MF35" s="60">
        <f t="shared" si="233"/>
        <v>3</v>
      </c>
      <c r="MG35" s="53" t="str">
        <f t="shared" si="234"/>
        <v>3.0</v>
      </c>
      <c r="MH35" s="212">
        <v>5</v>
      </c>
      <c r="MI35" s="213">
        <v>5</v>
      </c>
      <c r="MJ35" s="203">
        <f t="shared" si="235"/>
        <v>19</v>
      </c>
      <c r="MK35" s="153">
        <f t="shared" si="236"/>
        <v>6.4105263157894745</v>
      </c>
      <c r="ML35" s="155">
        <f t="shared" si="237"/>
        <v>2.3947368421052633</v>
      </c>
      <c r="MM35" s="154" t="str">
        <f t="shared" si="238"/>
        <v>2.39</v>
      </c>
      <c r="MN35" s="5" t="str">
        <f t="shared" si="239"/>
        <v>Lên lớp</v>
      </c>
    </row>
    <row r="36" spans="1:352" s="8" customFormat="1" ht="18">
      <c r="A36" s="5">
        <v>8</v>
      </c>
      <c r="B36" s="9" t="s">
        <v>347</v>
      </c>
      <c r="C36" s="10" t="s">
        <v>374</v>
      </c>
      <c r="D36" s="11" t="s">
        <v>375</v>
      </c>
      <c r="E36" s="287" t="s">
        <v>376</v>
      </c>
      <c r="G36" s="47" t="s">
        <v>610</v>
      </c>
      <c r="H36" s="6" t="s">
        <v>410</v>
      </c>
      <c r="I36" s="48" t="s">
        <v>590</v>
      </c>
      <c r="J36" s="48" t="s">
        <v>501</v>
      </c>
      <c r="K36" s="98">
        <v>6.3</v>
      </c>
      <c r="L36" s="67" t="str">
        <f t="shared" si="283"/>
        <v>6.3</v>
      </c>
      <c r="M36" s="51" t="str">
        <f t="shared" si="284"/>
        <v>C</v>
      </c>
      <c r="N36" s="52">
        <f t="shared" si="285"/>
        <v>2</v>
      </c>
      <c r="O36" s="53" t="str">
        <f t="shared" si="286"/>
        <v>2.0</v>
      </c>
      <c r="P36" s="63">
        <v>2</v>
      </c>
      <c r="Q36" s="49"/>
      <c r="R36" s="67" t="str">
        <f t="shared" si="287"/>
        <v>0.0</v>
      </c>
      <c r="S36" s="51" t="str">
        <f t="shared" si="288"/>
        <v>F</v>
      </c>
      <c r="T36" s="52">
        <f t="shared" si="289"/>
        <v>0</v>
      </c>
      <c r="U36" s="53" t="str">
        <f t="shared" si="290"/>
        <v>0.0</v>
      </c>
      <c r="V36" s="63"/>
      <c r="W36" s="105">
        <v>7.2</v>
      </c>
      <c r="X36" s="103">
        <v>6</v>
      </c>
      <c r="Y36" s="104"/>
      <c r="Z36" s="66">
        <f t="shared" si="291"/>
        <v>6.5</v>
      </c>
      <c r="AA36" s="67">
        <f t="shared" si="292"/>
        <v>6.5</v>
      </c>
      <c r="AB36" s="67" t="str">
        <f t="shared" si="293"/>
        <v>6.5</v>
      </c>
      <c r="AC36" s="51" t="str">
        <f t="shared" si="294"/>
        <v>C+</v>
      </c>
      <c r="AD36" s="60">
        <f t="shared" si="295"/>
        <v>2.5</v>
      </c>
      <c r="AE36" s="53" t="str">
        <f t="shared" si="296"/>
        <v>2.5</v>
      </c>
      <c r="AF36" s="63">
        <v>4</v>
      </c>
      <c r="AG36" s="199">
        <v>4</v>
      </c>
      <c r="AH36" s="105">
        <v>9</v>
      </c>
      <c r="AI36" s="103">
        <v>8</v>
      </c>
      <c r="AJ36" s="104"/>
      <c r="AK36" s="66">
        <f t="shared" si="297"/>
        <v>8.4</v>
      </c>
      <c r="AL36" s="67">
        <f t="shared" si="298"/>
        <v>8.4</v>
      </c>
      <c r="AM36" s="67" t="str">
        <f t="shared" si="299"/>
        <v>8.4</v>
      </c>
      <c r="AN36" s="51" t="str">
        <f t="shared" si="300"/>
        <v>B+</v>
      </c>
      <c r="AO36" s="60">
        <f t="shared" si="301"/>
        <v>3.5</v>
      </c>
      <c r="AP36" s="53" t="str">
        <f t="shared" si="302"/>
        <v>3.5</v>
      </c>
      <c r="AQ36" s="63">
        <v>2</v>
      </c>
      <c r="AR36" s="199">
        <v>2</v>
      </c>
      <c r="AS36" s="105">
        <v>7.4</v>
      </c>
      <c r="AT36" s="103">
        <v>6</v>
      </c>
      <c r="AU36" s="104"/>
      <c r="AV36" s="66">
        <f t="shared" si="303"/>
        <v>6.6</v>
      </c>
      <c r="AW36" s="67">
        <f t="shared" si="304"/>
        <v>6.6</v>
      </c>
      <c r="AX36" s="67" t="str">
        <f t="shared" si="305"/>
        <v>6.6</v>
      </c>
      <c r="AY36" s="51" t="str">
        <f t="shared" si="306"/>
        <v>C+</v>
      </c>
      <c r="AZ36" s="60">
        <f t="shared" si="307"/>
        <v>2.5</v>
      </c>
      <c r="BA36" s="53" t="str">
        <f t="shared" si="308"/>
        <v>2.5</v>
      </c>
      <c r="BB36" s="63">
        <v>3</v>
      </c>
      <c r="BC36" s="199">
        <v>3</v>
      </c>
      <c r="BD36" s="105">
        <v>5.4</v>
      </c>
      <c r="BE36" s="103">
        <v>5</v>
      </c>
      <c r="BF36" s="104"/>
      <c r="BG36" s="66">
        <f t="shared" si="309"/>
        <v>5.2</v>
      </c>
      <c r="BH36" s="67">
        <f t="shared" si="310"/>
        <v>5.2</v>
      </c>
      <c r="BI36" s="67" t="str">
        <f t="shared" si="311"/>
        <v>5.2</v>
      </c>
      <c r="BJ36" s="51" t="str">
        <f t="shared" si="312"/>
        <v>D+</v>
      </c>
      <c r="BK36" s="60">
        <f t="shared" si="313"/>
        <v>1.5</v>
      </c>
      <c r="BL36" s="53" t="str">
        <f t="shared" si="314"/>
        <v>1.5</v>
      </c>
      <c r="BM36" s="63">
        <v>3</v>
      </c>
      <c r="BN36" s="199">
        <v>3</v>
      </c>
      <c r="BO36" s="105">
        <v>5.6</v>
      </c>
      <c r="BP36" s="103">
        <v>4</v>
      </c>
      <c r="BQ36" s="104"/>
      <c r="BR36" s="66">
        <f t="shared" si="315"/>
        <v>4.5999999999999996</v>
      </c>
      <c r="BS36" s="67">
        <f t="shared" si="316"/>
        <v>4.5999999999999996</v>
      </c>
      <c r="BT36" s="67" t="str">
        <f t="shared" si="317"/>
        <v>4.6</v>
      </c>
      <c r="BU36" s="51" t="str">
        <f t="shared" si="318"/>
        <v>D</v>
      </c>
      <c r="BV36" s="68">
        <f t="shared" si="319"/>
        <v>1</v>
      </c>
      <c r="BW36" s="53" t="str">
        <f t="shared" si="320"/>
        <v>1.0</v>
      </c>
      <c r="BX36" s="63">
        <v>2</v>
      </c>
      <c r="BY36" s="199">
        <v>2</v>
      </c>
      <c r="BZ36" s="105">
        <v>6.5</v>
      </c>
      <c r="CA36" s="103">
        <v>9</v>
      </c>
      <c r="CB36" s="104"/>
      <c r="CC36" s="105"/>
      <c r="CD36" s="67">
        <f t="shared" si="321"/>
        <v>8</v>
      </c>
      <c r="CE36" s="67" t="str">
        <f t="shared" si="322"/>
        <v>8.0</v>
      </c>
      <c r="CF36" s="51" t="str">
        <f t="shared" si="323"/>
        <v>B+</v>
      </c>
      <c r="CG36" s="60">
        <f t="shared" si="324"/>
        <v>3.5</v>
      </c>
      <c r="CH36" s="53" t="str">
        <f t="shared" si="325"/>
        <v>3.5</v>
      </c>
      <c r="CI36" s="63">
        <v>3</v>
      </c>
      <c r="CJ36" s="199">
        <v>3</v>
      </c>
      <c r="CK36" s="200">
        <f t="shared" si="326"/>
        <v>17</v>
      </c>
      <c r="CL36" s="72">
        <f t="shared" si="327"/>
        <v>6.552941176470588</v>
      </c>
      <c r="CM36" s="93" t="str">
        <f t="shared" si="328"/>
        <v>6.55</v>
      </c>
      <c r="CN36" s="72">
        <f t="shared" si="329"/>
        <v>2.4411764705882355</v>
      </c>
      <c r="CO36" s="93" t="str">
        <f t="shared" si="330"/>
        <v>2.44</v>
      </c>
      <c r="CP36" s="258" t="str">
        <f t="shared" si="331"/>
        <v>Lên lớp</v>
      </c>
      <c r="CQ36" s="258">
        <f t="shared" si="332"/>
        <v>17</v>
      </c>
      <c r="CR36" s="72">
        <f t="shared" si="333"/>
        <v>6.552941176470588</v>
      </c>
      <c r="CS36" s="258" t="str">
        <f t="shared" si="334"/>
        <v>6.55</v>
      </c>
      <c r="CT36" s="72">
        <f t="shared" si="335"/>
        <v>2.4411764705882355</v>
      </c>
      <c r="CU36" s="258" t="str">
        <f t="shared" si="336"/>
        <v>2.44</v>
      </c>
      <c r="CV36" s="258" t="str">
        <f t="shared" si="337"/>
        <v>Lên lớp</v>
      </c>
      <c r="CW36" s="66">
        <v>7</v>
      </c>
      <c r="CX36" s="258">
        <v>5</v>
      </c>
      <c r="CY36" s="258"/>
      <c r="CZ36" s="66">
        <f t="shared" si="338"/>
        <v>5.8</v>
      </c>
      <c r="DA36" s="67">
        <f t="shared" si="339"/>
        <v>5.8</v>
      </c>
      <c r="DB36" s="60" t="str">
        <f t="shared" si="340"/>
        <v>5.8</v>
      </c>
      <c r="DC36" s="51" t="str">
        <f t="shared" si="341"/>
        <v>C</v>
      </c>
      <c r="DD36" s="60">
        <f t="shared" si="342"/>
        <v>2</v>
      </c>
      <c r="DE36" s="60" t="str">
        <f t="shared" si="343"/>
        <v>2.0</v>
      </c>
      <c r="DF36" s="63"/>
      <c r="DG36" s="201"/>
      <c r="DH36" s="105">
        <v>6</v>
      </c>
      <c r="DI36" s="126">
        <v>5</v>
      </c>
      <c r="DJ36" s="126"/>
      <c r="DK36" s="66">
        <f t="shared" si="344"/>
        <v>5.4</v>
      </c>
      <c r="DL36" s="67">
        <f t="shared" si="345"/>
        <v>5.4</v>
      </c>
      <c r="DM36" s="60" t="str">
        <f t="shared" si="346"/>
        <v>5.4</v>
      </c>
      <c r="DN36" s="51" t="str">
        <f t="shared" si="347"/>
        <v>D+</v>
      </c>
      <c r="DO36" s="60">
        <f t="shared" si="348"/>
        <v>1.5</v>
      </c>
      <c r="DP36" s="60" t="str">
        <f t="shared" si="349"/>
        <v>1.5</v>
      </c>
      <c r="DQ36" s="63"/>
      <c r="DR36" s="201"/>
      <c r="DS36" s="67">
        <f t="shared" si="350"/>
        <v>5.6</v>
      </c>
      <c r="DT36" s="60" t="str">
        <f t="shared" si="351"/>
        <v>5.6</v>
      </c>
      <c r="DU36" s="51" t="str">
        <f t="shared" si="352"/>
        <v>C</v>
      </c>
      <c r="DV36" s="60">
        <f t="shared" si="353"/>
        <v>2</v>
      </c>
      <c r="DW36" s="60" t="str">
        <f t="shared" si="354"/>
        <v>2.0</v>
      </c>
      <c r="DX36" s="63">
        <v>3</v>
      </c>
      <c r="DY36" s="201">
        <v>3</v>
      </c>
      <c r="DZ36" s="202">
        <v>5.3</v>
      </c>
      <c r="EA36" s="57">
        <v>3</v>
      </c>
      <c r="EB36" s="58">
        <v>3</v>
      </c>
      <c r="EC36" s="66">
        <f t="shared" si="355"/>
        <v>3.9</v>
      </c>
      <c r="ED36" s="67">
        <f t="shared" si="356"/>
        <v>3.9</v>
      </c>
      <c r="EE36" s="67" t="str">
        <f t="shared" si="357"/>
        <v>3.9</v>
      </c>
      <c r="EF36" s="51" t="str">
        <f t="shared" si="358"/>
        <v>F</v>
      </c>
      <c r="EG36" s="68">
        <f t="shared" si="359"/>
        <v>0</v>
      </c>
      <c r="EH36" s="53" t="str">
        <f t="shared" si="360"/>
        <v>0.0</v>
      </c>
      <c r="EI36" s="63">
        <v>3</v>
      </c>
      <c r="EJ36" s="199"/>
      <c r="EK36" s="202">
        <v>6.5</v>
      </c>
      <c r="EL36" s="57">
        <v>4</v>
      </c>
      <c r="EM36" s="58"/>
      <c r="EN36" s="66">
        <f t="shared" si="361"/>
        <v>5</v>
      </c>
      <c r="EO36" s="67">
        <f t="shared" si="362"/>
        <v>5</v>
      </c>
      <c r="EP36" s="67" t="str">
        <f t="shared" si="363"/>
        <v>5.0</v>
      </c>
      <c r="EQ36" s="51" t="str">
        <f t="shared" si="364"/>
        <v>D+</v>
      </c>
      <c r="ER36" s="60">
        <f t="shared" si="365"/>
        <v>1.5</v>
      </c>
      <c r="ES36" s="53" t="str">
        <f t="shared" si="366"/>
        <v>1.5</v>
      </c>
      <c r="ET36" s="63">
        <v>3</v>
      </c>
      <c r="EU36" s="199">
        <v>3</v>
      </c>
      <c r="EV36" s="166">
        <v>5</v>
      </c>
      <c r="EW36" s="122">
        <v>0</v>
      </c>
      <c r="EX36" s="123"/>
      <c r="EY36" s="66">
        <f t="shared" si="45"/>
        <v>2</v>
      </c>
      <c r="EZ36" s="67">
        <f t="shared" si="46"/>
        <v>2</v>
      </c>
      <c r="FA36" s="67" t="str">
        <f t="shared" si="47"/>
        <v>2.0</v>
      </c>
      <c r="FB36" s="51" t="str">
        <f t="shared" si="48"/>
        <v>F</v>
      </c>
      <c r="FC36" s="60">
        <f t="shared" si="49"/>
        <v>0</v>
      </c>
      <c r="FD36" s="53" t="str">
        <f t="shared" si="50"/>
        <v>0.0</v>
      </c>
      <c r="FE36" s="63">
        <v>2</v>
      </c>
      <c r="FF36" s="199"/>
      <c r="FG36" s="105">
        <v>7</v>
      </c>
      <c r="FH36" s="103">
        <v>5</v>
      </c>
      <c r="FI36" s="104"/>
      <c r="FJ36" s="66">
        <f t="shared" si="51"/>
        <v>5.8</v>
      </c>
      <c r="FK36" s="67">
        <f t="shared" si="52"/>
        <v>5.8</v>
      </c>
      <c r="FL36" s="67" t="str">
        <f t="shared" si="53"/>
        <v>5.8</v>
      </c>
      <c r="FM36" s="51" t="str">
        <f t="shared" si="54"/>
        <v>C</v>
      </c>
      <c r="FN36" s="60">
        <f t="shared" si="55"/>
        <v>2</v>
      </c>
      <c r="FO36" s="53" t="str">
        <f t="shared" si="56"/>
        <v>2.0</v>
      </c>
      <c r="FP36" s="63">
        <v>2</v>
      </c>
      <c r="FQ36" s="199">
        <v>2</v>
      </c>
      <c r="FR36" s="146">
        <v>0</v>
      </c>
      <c r="FS36" s="70"/>
      <c r="FT36" s="121"/>
      <c r="FU36" s="146"/>
      <c r="FV36" s="67">
        <f t="shared" si="57"/>
        <v>0</v>
      </c>
      <c r="FW36" s="67" t="str">
        <f t="shared" si="58"/>
        <v>0.0</v>
      </c>
      <c r="FX36" s="51" t="str">
        <f t="shared" si="59"/>
        <v>F</v>
      </c>
      <c r="FY36" s="60">
        <f t="shared" si="60"/>
        <v>0</v>
      </c>
      <c r="FZ36" s="53" t="str">
        <f t="shared" si="61"/>
        <v>0.0</v>
      </c>
      <c r="GA36" s="63">
        <v>2</v>
      </c>
      <c r="GB36" s="199"/>
      <c r="GC36" s="166">
        <v>6.9</v>
      </c>
      <c r="GD36" s="122">
        <v>0</v>
      </c>
      <c r="GE36" s="123"/>
      <c r="GF36" s="166"/>
      <c r="GG36" s="67">
        <f t="shared" si="367"/>
        <v>2.8</v>
      </c>
      <c r="GH36" s="67" t="str">
        <f t="shared" si="368"/>
        <v>2.8</v>
      </c>
      <c r="GI36" s="51" t="str">
        <f t="shared" si="369"/>
        <v>F</v>
      </c>
      <c r="GJ36" s="60">
        <f t="shared" si="370"/>
        <v>0</v>
      </c>
      <c r="GK36" s="53" t="str">
        <f t="shared" si="371"/>
        <v>0.0</v>
      </c>
      <c r="GL36" s="63">
        <v>3</v>
      </c>
      <c r="GM36" s="199"/>
      <c r="GN36" s="203">
        <f t="shared" si="372"/>
        <v>18</v>
      </c>
      <c r="GO36" s="153">
        <f t="shared" si="373"/>
        <v>3.75</v>
      </c>
      <c r="GP36" s="155">
        <f t="shared" si="374"/>
        <v>0.80555555555555558</v>
      </c>
      <c r="GQ36" s="154" t="str">
        <f t="shared" si="62"/>
        <v>0.81</v>
      </c>
      <c r="GR36" s="5" t="str">
        <f t="shared" si="63"/>
        <v>Cảnh báo KQHT</v>
      </c>
      <c r="GS36" s="5" t="s">
        <v>898</v>
      </c>
      <c r="GT36" s="204">
        <f t="shared" si="375"/>
        <v>8</v>
      </c>
      <c r="GU36" s="205">
        <f t="shared" si="64"/>
        <v>5.4249999999999998</v>
      </c>
      <c r="GV36" s="206">
        <f t="shared" si="376"/>
        <v>1.8125</v>
      </c>
      <c r="GW36" s="207">
        <f t="shared" si="377"/>
        <v>35</v>
      </c>
      <c r="GX36" s="203">
        <f t="shared" si="378"/>
        <v>25</v>
      </c>
      <c r="GY36" s="154">
        <f t="shared" si="379"/>
        <v>6.1919999999999993</v>
      </c>
      <c r="GZ36" s="155">
        <f t="shared" si="380"/>
        <v>2.2400000000000002</v>
      </c>
      <c r="HA36" s="154" t="str">
        <f t="shared" si="65"/>
        <v>2.24</v>
      </c>
      <c r="HB36" s="5" t="str">
        <f t="shared" si="66"/>
        <v>Lên lớp</v>
      </c>
      <c r="HC36" s="146"/>
      <c r="HD36" s="70"/>
      <c r="HE36" s="121"/>
      <c r="HF36" s="146"/>
      <c r="HG36" s="67">
        <f t="shared" si="381"/>
        <v>0</v>
      </c>
      <c r="HH36" s="67" t="str">
        <f t="shared" si="382"/>
        <v>0.0</v>
      </c>
      <c r="HI36" s="51" t="str">
        <f t="shared" si="383"/>
        <v>F</v>
      </c>
      <c r="HJ36" s="60">
        <f t="shared" si="384"/>
        <v>0</v>
      </c>
      <c r="HK36" s="53" t="str">
        <f t="shared" si="385"/>
        <v>0.0</v>
      </c>
      <c r="HL36" s="63">
        <v>3</v>
      </c>
      <c r="HM36" s="199">
        <v>3</v>
      </c>
      <c r="HN36" s="146"/>
      <c r="HO36" s="70"/>
      <c r="HP36" s="121"/>
      <c r="HQ36" s="146">
        <f t="shared" si="67"/>
        <v>0</v>
      </c>
      <c r="HR36" s="110">
        <f t="shared" si="68"/>
        <v>0</v>
      </c>
      <c r="HS36" s="67" t="str">
        <f t="shared" si="69"/>
        <v>0.0</v>
      </c>
      <c r="HT36" s="111" t="str">
        <f t="shared" si="70"/>
        <v>F</v>
      </c>
      <c r="HU36" s="112">
        <f t="shared" si="71"/>
        <v>0</v>
      </c>
      <c r="HV36" s="113" t="str">
        <f t="shared" si="72"/>
        <v>0.0</v>
      </c>
      <c r="HW36" s="63">
        <v>1</v>
      </c>
      <c r="HX36" s="199">
        <v>1</v>
      </c>
      <c r="HY36" s="66">
        <f t="shared" si="240"/>
        <v>0</v>
      </c>
      <c r="HZ36" s="163">
        <f t="shared" si="240"/>
        <v>0</v>
      </c>
      <c r="IA36" s="53" t="str">
        <f t="shared" si="74"/>
        <v>0.0</v>
      </c>
      <c r="IB36" s="51" t="str">
        <f t="shared" si="75"/>
        <v>F</v>
      </c>
      <c r="IC36" s="60">
        <f t="shared" si="76"/>
        <v>0</v>
      </c>
      <c r="ID36" s="53" t="str">
        <f t="shared" si="77"/>
        <v>0.0</v>
      </c>
      <c r="IE36" s="212">
        <v>4</v>
      </c>
      <c r="IF36" s="213">
        <v>4</v>
      </c>
      <c r="IG36" s="202"/>
      <c r="IH36" s="57"/>
      <c r="II36" s="58"/>
      <c r="IJ36" s="66">
        <f t="shared" si="386"/>
        <v>0</v>
      </c>
      <c r="IK36" s="67">
        <f t="shared" si="387"/>
        <v>0</v>
      </c>
      <c r="IL36" s="67" t="str">
        <f t="shared" si="388"/>
        <v>0.0</v>
      </c>
      <c r="IM36" s="51" t="str">
        <f t="shared" si="389"/>
        <v>F</v>
      </c>
      <c r="IN36" s="60">
        <f t="shared" si="390"/>
        <v>0</v>
      </c>
      <c r="IO36" s="53" t="str">
        <f t="shared" si="391"/>
        <v>0.0</v>
      </c>
      <c r="IP36" s="63">
        <v>2</v>
      </c>
      <c r="IQ36" s="199">
        <v>2</v>
      </c>
      <c r="IR36" s="146"/>
      <c r="IS36" s="70"/>
      <c r="IT36" s="121"/>
      <c r="IU36" s="146">
        <f t="shared" si="78"/>
        <v>0</v>
      </c>
      <c r="IV36" s="67">
        <f t="shared" si="79"/>
        <v>0</v>
      </c>
      <c r="IW36" s="67" t="str">
        <f t="shared" si="80"/>
        <v>0.0</v>
      </c>
      <c r="IX36" s="51" t="str">
        <f t="shared" si="81"/>
        <v>F</v>
      </c>
      <c r="IY36" s="60">
        <f t="shared" si="82"/>
        <v>0</v>
      </c>
      <c r="IZ36" s="53" t="str">
        <f t="shared" si="83"/>
        <v>0.0</v>
      </c>
      <c r="JA36" s="63">
        <v>3</v>
      </c>
      <c r="JB36" s="199">
        <v>3</v>
      </c>
      <c r="JC36" s="246"/>
      <c r="JD36" s="247"/>
      <c r="JE36" s="248"/>
      <c r="JF36" s="249">
        <f t="shared" si="84"/>
        <v>0</v>
      </c>
      <c r="JG36" s="67">
        <f t="shared" si="85"/>
        <v>0</v>
      </c>
      <c r="JH36" s="50" t="str">
        <f t="shared" si="86"/>
        <v>0.0</v>
      </c>
      <c r="JI36" s="51" t="str">
        <f t="shared" si="87"/>
        <v>F</v>
      </c>
      <c r="JJ36" s="60">
        <f t="shared" si="88"/>
        <v>0</v>
      </c>
      <c r="JK36" s="53" t="str">
        <f t="shared" si="89"/>
        <v>0.0</v>
      </c>
      <c r="JL36" s="61">
        <v>2</v>
      </c>
      <c r="JM36" s="62">
        <v>2</v>
      </c>
      <c r="JN36" s="56"/>
      <c r="JO36" s="70"/>
      <c r="JP36" s="121"/>
      <c r="JQ36" s="146">
        <f t="shared" si="90"/>
        <v>0</v>
      </c>
      <c r="JR36" s="67">
        <f t="shared" si="91"/>
        <v>0</v>
      </c>
      <c r="JS36" s="50" t="str">
        <f t="shared" si="92"/>
        <v>0.0</v>
      </c>
      <c r="JT36" s="51" t="str">
        <f t="shared" si="93"/>
        <v>F</v>
      </c>
      <c r="JU36" s="60">
        <f t="shared" si="94"/>
        <v>0</v>
      </c>
      <c r="JV36" s="53" t="str">
        <f t="shared" si="95"/>
        <v>0.0</v>
      </c>
      <c r="JW36" s="61">
        <v>1</v>
      </c>
      <c r="JX36" s="62">
        <v>1</v>
      </c>
      <c r="JY36" s="56"/>
      <c r="JZ36" s="70"/>
      <c r="KA36" s="121"/>
      <c r="KB36" s="146">
        <f t="shared" si="96"/>
        <v>0</v>
      </c>
      <c r="KC36" s="67">
        <f t="shared" si="97"/>
        <v>0</v>
      </c>
      <c r="KD36" s="50" t="str">
        <f t="shared" si="98"/>
        <v>0.0</v>
      </c>
      <c r="KE36" s="51" t="str">
        <f t="shared" si="99"/>
        <v>F</v>
      </c>
      <c r="KF36" s="60">
        <f t="shared" si="100"/>
        <v>0</v>
      </c>
      <c r="KG36" s="53" t="str">
        <f t="shared" si="101"/>
        <v>0.0</v>
      </c>
      <c r="KH36" s="61">
        <v>2</v>
      </c>
      <c r="KI36" s="62">
        <v>2</v>
      </c>
      <c r="KJ36" s="202"/>
      <c r="KK36" s="133"/>
      <c r="KL36" s="58"/>
      <c r="KM36" s="66">
        <f t="shared" si="205"/>
        <v>0</v>
      </c>
      <c r="KN36" s="67">
        <f t="shared" si="206"/>
        <v>0</v>
      </c>
      <c r="KO36" s="67" t="str">
        <f t="shared" si="207"/>
        <v>0.0</v>
      </c>
      <c r="KP36" s="51" t="str">
        <f t="shared" si="208"/>
        <v>F</v>
      </c>
      <c r="KQ36" s="60">
        <f t="shared" si="209"/>
        <v>0</v>
      </c>
      <c r="KR36" s="53" t="str">
        <f t="shared" si="210"/>
        <v>0.0</v>
      </c>
      <c r="KS36" s="63">
        <v>1</v>
      </c>
      <c r="KT36" s="199">
        <v>1</v>
      </c>
      <c r="KU36" s="202"/>
      <c r="KV36" s="133"/>
      <c r="KW36" s="58"/>
      <c r="KX36" s="66">
        <f t="shared" si="211"/>
        <v>0</v>
      </c>
      <c r="KY36" s="67">
        <f t="shared" si="212"/>
        <v>0</v>
      </c>
      <c r="KZ36" s="67" t="str">
        <f t="shared" si="213"/>
        <v>0.0</v>
      </c>
      <c r="LA36" s="51" t="str">
        <f t="shared" si="214"/>
        <v>F</v>
      </c>
      <c r="LB36" s="60">
        <f t="shared" si="215"/>
        <v>0</v>
      </c>
      <c r="LC36" s="53" t="str">
        <f t="shared" si="216"/>
        <v>0.0</v>
      </c>
      <c r="LD36" s="63">
        <v>1</v>
      </c>
      <c r="LE36" s="199">
        <v>1</v>
      </c>
      <c r="LF36" s="202"/>
      <c r="LG36" s="133"/>
      <c r="LH36" s="58"/>
      <c r="LI36" s="66">
        <f t="shared" si="217"/>
        <v>0</v>
      </c>
      <c r="LJ36" s="67">
        <f t="shared" si="218"/>
        <v>0</v>
      </c>
      <c r="LK36" s="67" t="str">
        <f t="shared" si="219"/>
        <v>0.0</v>
      </c>
      <c r="LL36" s="51" t="str">
        <f t="shared" si="220"/>
        <v>F</v>
      </c>
      <c r="LM36" s="60">
        <f t="shared" si="221"/>
        <v>0</v>
      </c>
      <c r="LN36" s="53" t="str">
        <f t="shared" si="222"/>
        <v>0.0</v>
      </c>
      <c r="LO36" s="63">
        <v>2</v>
      </c>
      <c r="LP36" s="199">
        <v>2</v>
      </c>
      <c r="LQ36" s="202"/>
      <c r="LR36" s="133"/>
      <c r="LS36" s="58"/>
      <c r="LT36" s="66">
        <f t="shared" si="223"/>
        <v>0</v>
      </c>
      <c r="LU36" s="67">
        <f t="shared" si="224"/>
        <v>0</v>
      </c>
      <c r="LV36" s="67" t="str">
        <f t="shared" si="225"/>
        <v>0.0</v>
      </c>
      <c r="LW36" s="51" t="str">
        <f t="shared" si="226"/>
        <v>F</v>
      </c>
      <c r="LX36" s="60">
        <f t="shared" si="227"/>
        <v>0</v>
      </c>
      <c r="LY36" s="53" t="str">
        <f t="shared" si="228"/>
        <v>0.0</v>
      </c>
      <c r="LZ36" s="63">
        <v>1</v>
      </c>
      <c r="MA36" s="199">
        <v>1</v>
      </c>
      <c r="MB36" s="66">
        <f t="shared" si="229"/>
        <v>0</v>
      </c>
      <c r="MC36" s="163">
        <f t="shared" si="230"/>
        <v>0</v>
      </c>
      <c r="MD36" s="53" t="str">
        <f t="shared" si="231"/>
        <v>0.0</v>
      </c>
      <c r="ME36" s="51" t="str">
        <f t="shared" si="232"/>
        <v>F</v>
      </c>
      <c r="MF36" s="60">
        <f t="shared" si="233"/>
        <v>0</v>
      </c>
      <c r="MG36" s="53" t="str">
        <f t="shared" si="234"/>
        <v>0.0</v>
      </c>
      <c r="MH36" s="212">
        <v>5</v>
      </c>
      <c r="MI36" s="213">
        <v>5</v>
      </c>
      <c r="MJ36" s="203">
        <f t="shared" si="235"/>
        <v>19</v>
      </c>
      <c r="MK36" s="153">
        <f t="shared" si="236"/>
        <v>0</v>
      </c>
      <c r="ML36" s="155">
        <f t="shared" si="237"/>
        <v>0</v>
      </c>
      <c r="MM36" s="154" t="str">
        <f t="shared" si="238"/>
        <v>0.00</v>
      </c>
      <c r="MN36" s="5" t="str">
        <f t="shared" si="239"/>
        <v>Cảnh báo KQHT</v>
      </c>
    </row>
    <row r="37" spans="1:352" s="8" customFormat="1" ht="18">
      <c r="A37" s="5">
        <v>9</v>
      </c>
      <c r="B37" s="9" t="s">
        <v>347</v>
      </c>
      <c r="C37" s="10" t="s">
        <v>377</v>
      </c>
      <c r="D37" s="11" t="s">
        <v>378</v>
      </c>
      <c r="E37" s="12" t="s">
        <v>364</v>
      </c>
      <c r="G37" s="47" t="s">
        <v>611</v>
      </c>
      <c r="H37" s="6" t="s">
        <v>410</v>
      </c>
      <c r="I37" s="48" t="s">
        <v>640</v>
      </c>
      <c r="J37" s="48" t="s">
        <v>657</v>
      </c>
      <c r="K37" s="98">
        <v>5</v>
      </c>
      <c r="L37" s="67" t="str">
        <f t="shared" si="283"/>
        <v>5.0</v>
      </c>
      <c r="M37" s="51" t="str">
        <f t="shared" si="284"/>
        <v>D+</v>
      </c>
      <c r="N37" s="52">
        <f t="shared" si="285"/>
        <v>1.5</v>
      </c>
      <c r="O37" s="53" t="str">
        <f t="shared" si="286"/>
        <v>1.5</v>
      </c>
      <c r="P37" s="63">
        <v>2</v>
      </c>
      <c r="Q37" s="49">
        <v>6</v>
      </c>
      <c r="R37" s="67" t="str">
        <f t="shared" si="287"/>
        <v>6.0</v>
      </c>
      <c r="S37" s="51" t="str">
        <f t="shared" si="288"/>
        <v>C</v>
      </c>
      <c r="T37" s="52">
        <f t="shared" si="289"/>
        <v>2</v>
      </c>
      <c r="U37" s="53" t="str">
        <f t="shared" si="290"/>
        <v>2.0</v>
      </c>
      <c r="V37" s="63">
        <v>3</v>
      </c>
      <c r="W37" s="105">
        <v>8.1999999999999993</v>
      </c>
      <c r="X37" s="103">
        <v>6</v>
      </c>
      <c r="Y37" s="104"/>
      <c r="Z37" s="66">
        <f t="shared" si="291"/>
        <v>6.9</v>
      </c>
      <c r="AA37" s="67">
        <f t="shared" si="292"/>
        <v>6.9</v>
      </c>
      <c r="AB37" s="67" t="str">
        <f t="shared" si="293"/>
        <v>6.9</v>
      </c>
      <c r="AC37" s="51" t="str">
        <f t="shared" si="294"/>
        <v>C+</v>
      </c>
      <c r="AD37" s="60">
        <f t="shared" si="295"/>
        <v>2.5</v>
      </c>
      <c r="AE37" s="53" t="str">
        <f t="shared" si="296"/>
        <v>2.5</v>
      </c>
      <c r="AF37" s="63">
        <v>4</v>
      </c>
      <c r="AG37" s="199">
        <v>4</v>
      </c>
      <c r="AH37" s="105">
        <v>8.3000000000000007</v>
      </c>
      <c r="AI37" s="103">
        <v>8</v>
      </c>
      <c r="AJ37" s="104"/>
      <c r="AK37" s="66">
        <f t="shared" si="297"/>
        <v>8.1</v>
      </c>
      <c r="AL37" s="67">
        <f t="shared" si="298"/>
        <v>8.1</v>
      </c>
      <c r="AM37" s="67" t="str">
        <f t="shared" si="299"/>
        <v>8.1</v>
      </c>
      <c r="AN37" s="51" t="str">
        <f t="shared" si="300"/>
        <v>B+</v>
      </c>
      <c r="AO37" s="60">
        <f t="shared" si="301"/>
        <v>3.5</v>
      </c>
      <c r="AP37" s="53" t="str">
        <f t="shared" si="302"/>
        <v>3.5</v>
      </c>
      <c r="AQ37" s="63">
        <v>2</v>
      </c>
      <c r="AR37" s="199">
        <v>2</v>
      </c>
      <c r="AS37" s="105">
        <v>6.7</v>
      </c>
      <c r="AT37" s="103">
        <v>2</v>
      </c>
      <c r="AU37" s="104">
        <v>5</v>
      </c>
      <c r="AV37" s="66">
        <f t="shared" si="303"/>
        <v>3.9</v>
      </c>
      <c r="AW37" s="67">
        <f t="shared" si="304"/>
        <v>5.7</v>
      </c>
      <c r="AX37" s="67" t="str">
        <f t="shared" si="305"/>
        <v>5.7</v>
      </c>
      <c r="AY37" s="51" t="str">
        <f t="shared" si="306"/>
        <v>C</v>
      </c>
      <c r="AZ37" s="60">
        <f t="shared" si="307"/>
        <v>2</v>
      </c>
      <c r="BA37" s="53" t="str">
        <f t="shared" si="308"/>
        <v>2.0</v>
      </c>
      <c r="BB37" s="63">
        <v>3</v>
      </c>
      <c r="BC37" s="199">
        <v>3</v>
      </c>
      <c r="BD37" s="105">
        <v>6</v>
      </c>
      <c r="BE37" s="103">
        <v>5</v>
      </c>
      <c r="BF37" s="104"/>
      <c r="BG37" s="66">
        <f t="shared" si="309"/>
        <v>5.4</v>
      </c>
      <c r="BH37" s="67">
        <f t="shared" si="310"/>
        <v>5.4</v>
      </c>
      <c r="BI37" s="67" t="str">
        <f t="shared" si="311"/>
        <v>5.4</v>
      </c>
      <c r="BJ37" s="51" t="str">
        <f t="shared" si="312"/>
        <v>D+</v>
      </c>
      <c r="BK37" s="60">
        <f t="shared" si="313"/>
        <v>1.5</v>
      </c>
      <c r="BL37" s="53" t="str">
        <f t="shared" si="314"/>
        <v>1.5</v>
      </c>
      <c r="BM37" s="63">
        <v>3</v>
      </c>
      <c r="BN37" s="199">
        <v>3</v>
      </c>
      <c r="BO37" s="105">
        <v>6.4</v>
      </c>
      <c r="BP37" s="103">
        <v>5</v>
      </c>
      <c r="BQ37" s="104"/>
      <c r="BR37" s="66">
        <f t="shared" si="315"/>
        <v>5.6</v>
      </c>
      <c r="BS37" s="67">
        <f t="shared" si="316"/>
        <v>5.6</v>
      </c>
      <c r="BT37" s="67" t="str">
        <f t="shared" si="317"/>
        <v>5.6</v>
      </c>
      <c r="BU37" s="51" t="str">
        <f t="shared" si="318"/>
        <v>C</v>
      </c>
      <c r="BV37" s="68">
        <f t="shared" si="319"/>
        <v>2</v>
      </c>
      <c r="BW37" s="53" t="str">
        <f t="shared" si="320"/>
        <v>2.0</v>
      </c>
      <c r="BX37" s="63">
        <v>2</v>
      </c>
      <c r="BY37" s="199">
        <v>2</v>
      </c>
      <c r="BZ37" s="105">
        <v>6.3</v>
      </c>
      <c r="CA37" s="103">
        <v>7</v>
      </c>
      <c r="CB37" s="104"/>
      <c r="CC37" s="105"/>
      <c r="CD37" s="67">
        <f t="shared" si="321"/>
        <v>6.7</v>
      </c>
      <c r="CE37" s="67" t="str">
        <f t="shared" si="322"/>
        <v>6.7</v>
      </c>
      <c r="CF37" s="51" t="str">
        <f t="shared" si="323"/>
        <v>C+</v>
      </c>
      <c r="CG37" s="60">
        <f t="shared" si="324"/>
        <v>2.5</v>
      </c>
      <c r="CH37" s="53" t="str">
        <f t="shared" si="325"/>
        <v>2.5</v>
      </c>
      <c r="CI37" s="63">
        <v>3</v>
      </c>
      <c r="CJ37" s="199">
        <v>3</v>
      </c>
      <c r="CK37" s="200">
        <f t="shared" si="326"/>
        <v>17</v>
      </c>
      <c r="CL37" s="72">
        <f t="shared" si="327"/>
        <v>6.3764705882352946</v>
      </c>
      <c r="CM37" s="93" t="str">
        <f t="shared" si="328"/>
        <v>6.38</v>
      </c>
      <c r="CN37" s="72">
        <f t="shared" si="329"/>
        <v>2.2941176470588234</v>
      </c>
      <c r="CO37" s="93" t="str">
        <f t="shared" si="330"/>
        <v>2.29</v>
      </c>
      <c r="CP37" s="258" t="str">
        <f t="shared" si="331"/>
        <v>Lên lớp</v>
      </c>
      <c r="CQ37" s="258">
        <f t="shared" si="332"/>
        <v>17</v>
      </c>
      <c r="CR37" s="72">
        <f t="shared" si="333"/>
        <v>6.3764705882352946</v>
      </c>
      <c r="CS37" s="258" t="str">
        <f t="shared" si="334"/>
        <v>6.38</v>
      </c>
      <c r="CT37" s="72">
        <f t="shared" si="335"/>
        <v>2.2941176470588234</v>
      </c>
      <c r="CU37" s="258" t="str">
        <f t="shared" si="336"/>
        <v>2.29</v>
      </c>
      <c r="CV37" s="258" t="str">
        <f t="shared" si="337"/>
        <v>Lên lớp</v>
      </c>
      <c r="CW37" s="66">
        <v>6.4</v>
      </c>
      <c r="CX37" s="258">
        <v>4</v>
      </c>
      <c r="CY37" s="258"/>
      <c r="CZ37" s="66">
        <f t="shared" si="338"/>
        <v>5</v>
      </c>
      <c r="DA37" s="67">
        <f t="shared" si="339"/>
        <v>5</v>
      </c>
      <c r="DB37" s="60" t="str">
        <f t="shared" si="340"/>
        <v>5.0</v>
      </c>
      <c r="DC37" s="51" t="str">
        <f t="shared" si="341"/>
        <v>D+</v>
      </c>
      <c r="DD37" s="60">
        <f t="shared" si="342"/>
        <v>1.5</v>
      </c>
      <c r="DE37" s="60" t="str">
        <f t="shared" si="343"/>
        <v>1.5</v>
      </c>
      <c r="DF37" s="63"/>
      <c r="DG37" s="201"/>
      <c r="DH37" s="105">
        <v>7</v>
      </c>
      <c r="DI37" s="126">
        <v>3</v>
      </c>
      <c r="DJ37" s="126"/>
      <c r="DK37" s="66">
        <f t="shared" si="344"/>
        <v>4.5999999999999996</v>
      </c>
      <c r="DL37" s="67">
        <f t="shared" si="345"/>
        <v>4.5999999999999996</v>
      </c>
      <c r="DM37" s="60" t="str">
        <f t="shared" si="346"/>
        <v>4.6</v>
      </c>
      <c r="DN37" s="51" t="str">
        <f t="shared" si="347"/>
        <v>D</v>
      </c>
      <c r="DO37" s="60">
        <f t="shared" si="348"/>
        <v>1</v>
      </c>
      <c r="DP37" s="60" t="str">
        <f t="shared" si="349"/>
        <v>1.0</v>
      </c>
      <c r="DQ37" s="63"/>
      <c r="DR37" s="201"/>
      <c r="DS37" s="67">
        <f t="shared" si="350"/>
        <v>4.8</v>
      </c>
      <c r="DT37" s="60" t="str">
        <f t="shared" si="351"/>
        <v>4.8</v>
      </c>
      <c r="DU37" s="51" t="str">
        <f t="shared" si="352"/>
        <v>D</v>
      </c>
      <c r="DV37" s="60">
        <f t="shared" si="353"/>
        <v>1</v>
      </c>
      <c r="DW37" s="60" t="str">
        <f t="shared" si="354"/>
        <v>1.0</v>
      </c>
      <c r="DX37" s="63">
        <v>3</v>
      </c>
      <c r="DY37" s="201">
        <v>3</v>
      </c>
      <c r="DZ37" s="202">
        <v>5</v>
      </c>
      <c r="EA37" s="57">
        <v>8</v>
      </c>
      <c r="EB37" s="58"/>
      <c r="EC37" s="66">
        <f t="shared" si="355"/>
        <v>6.8</v>
      </c>
      <c r="ED37" s="67">
        <f t="shared" si="356"/>
        <v>6.8</v>
      </c>
      <c r="EE37" s="67" t="str">
        <f t="shared" si="357"/>
        <v>6.8</v>
      </c>
      <c r="EF37" s="51" t="str">
        <f t="shared" si="358"/>
        <v>C+</v>
      </c>
      <c r="EG37" s="68">
        <f t="shared" si="359"/>
        <v>2.5</v>
      </c>
      <c r="EH37" s="53" t="str">
        <f t="shared" si="360"/>
        <v>2.5</v>
      </c>
      <c r="EI37" s="63">
        <v>3</v>
      </c>
      <c r="EJ37" s="199">
        <v>3</v>
      </c>
      <c r="EK37" s="202">
        <v>5.5</v>
      </c>
      <c r="EL37" s="57">
        <v>7</v>
      </c>
      <c r="EM37" s="58"/>
      <c r="EN37" s="66">
        <f t="shared" si="361"/>
        <v>6.4</v>
      </c>
      <c r="EO37" s="67">
        <f t="shared" si="362"/>
        <v>6.4</v>
      </c>
      <c r="EP37" s="67" t="str">
        <f t="shared" si="363"/>
        <v>6.4</v>
      </c>
      <c r="EQ37" s="51" t="str">
        <f t="shared" si="364"/>
        <v>C</v>
      </c>
      <c r="ER37" s="60">
        <f t="shared" si="365"/>
        <v>2</v>
      </c>
      <c r="ES37" s="53" t="str">
        <f t="shared" si="366"/>
        <v>2.0</v>
      </c>
      <c r="ET37" s="63">
        <v>3</v>
      </c>
      <c r="EU37" s="199">
        <v>3</v>
      </c>
      <c r="EV37" s="146">
        <v>0</v>
      </c>
      <c r="EW37" s="70"/>
      <c r="EX37" s="121"/>
      <c r="EY37" s="66">
        <f t="shared" si="45"/>
        <v>0</v>
      </c>
      <c r="EZ37" s="67">
        <f t="shared" si="46"/>
        <v>0</v>
      </c>
      <c r="FA37" s="67" t="str">
        <f t="shared" si="47"/>
        <v>0.0</v>
      </c>
      <c r="FB37" s="51" t="str">
        <f t="shared" si="48"/>
        <v>F</v>
      </c>
      <c r="FC37" s="60">
        <f t="shared" si="49"/>
        <v>0</v>
      </c>
      <c r="FD37" s="53" t="str">
        <f t="shared" si="50"/>
        <v>0.0</v>
      </c>
      <c r="FE37" s="63">
        <v>2</v>
      </c>
      <c r="FF37" s="199"/>
      <c r="FG37" s="105">
        <v>6</v>
      </c>
      <c r="FH37" s="103">
        <v>7</v>
      </c>
      <c r="FI37" s="104"/>
      <c r="FJ37" s="66">
        <f t="shared" si="51"/>
        <v>6.6</v>
      </c>
      <c r="FK37" s="67">
        <f t="shared" si="52"/>
        <v>6.6</v>
      </c>
      <c r="FL37" s="67" t="str">
        <f t="shared" si="53"/>
        <v>6.6</v>
      </c>
      <c r="FM37" s="51" t="str">
        <f t="shared" si="54"/>
        <v>C+</v>
      </c>
      <c r="FN37" s="60">
        <f t="shared" si="55"/>
        <v>2.5</v>
      </c>
      <c r="FO37" s="53" t="str">
        <f t="shared" si="56"/>
        <v>2.5</v>
      </c>
      <c r="FP37" s="63">
        <v>2</v>
      </c>
      <c r="FQ37" s="199">
        <v>2</v>
      </c>
      <c r="FR37" s="146">
        <v>0</v>
      </c>
      <c r="FS37" s="70"/>
      <c r="FT37" s="121"/>
      <c r="FU37" s="146"/>
      <c r="FV37" s="67">
        <f t="shared" si="57"/>
        <v>0</v>
      </c>
      <c r="FW37" s="67" t="str">
        <f t="shared" si="58"/>
        <v>0.0</v>
      </c>
      <c r="FX37" s="51" t="str">
        <f t="shared" si="59"/>
        <v>F</v>
      </c>
      <c r="FY37" s="60">
        <f t="shared" si="60"/>
        <v>0</v>
      </c>
      <c r="FZ37" s="53" t="str">
        <f t="shared" si="61"/>
        <v>0.0</v>
      </c>
      <c r="GA37" s="63">
        <v>2</v>
      </c>
      <c r="GB37" s="199"/>
      <c r="GC37" s="105">
        <v>6.4</v>
      </c>
      <c r="GD37" s="103">
        <v>7</v>
      </c>
      <c r="GE37" s="104"/>
      <c r="GF37" s="105"/>
      <c r="GG37" s="67">
        <f t="shared" si="367"/>
        <v>6.8</v>
      </c>
      <c r="GH37" s="67" t="str">
        <f t="shared" si="368"/>
        <v>6.8</v>
      </c>
      <c r="GI37" s="51" t="str">
        <f t="shared" si="369"/>
        <v>C+</v>
      </c>
      <c r="GJ37" s="60">
        <f t="shared" si="370"/>
        <v>2.5</v>
      </c>
      <c r="GK37" s="53" t="str">
        <f t="shared" si="371"/>
        <v>2.5</v>
      </c>
      <c r="GL37" s="63">
        <v>3</v>
      </c>
      <c r="GM37" s="199">
        <v>3</v>
      </c>
      <c r="GN37" s="203">
        <f t="shared" si="372"/>
        <v>18</v>
      </c>
      <c r="GO37" s="153">
        <f t="shared" si="373"/>
        <v>4.8666666666666663</v>
      </c>
      <c r="GP37" s="155">
        <f t="shared" si="374"/>
        <v>1.6111111111111112</v>
      </c>
      <c r="GQ37" s="154" t="str">
        <f t="shared" si="62"/>
        <v>1.61</v>
      </c>
      <c r="GR37" s="5" t="str">
        <f t="shared" si="63"/>
        <v>Lên lớp</v>
      </c>
      <c r="GS37" s="5"/>
      <c r="GT37" s="204">
        <f t="shared" si="375"/>
        <v>14</v>
      </c>
      <c r="GU37" s="205">
        <f t="shared" si="64"/>
        <v>6.2571428571428571</v>
      </c>
      <c r="GV37" s="206">
        <f t="shared" si="376"/>
        <v>2.0714285714285716</v>
      </c>
      <c r="GW37" s="207">
        <f t="shared" si="377"/>
        <v>35</v>
      </c>
      <c r="GX37" s="203">
        <f t="shared" si="378"/>
        <v>31</v>
      </c>
      <c r="GY37" s="154">
        <f t="shared" si="379"/>
        <v>6.32258064516129</v>
      </c>
      <c r="GZ37" s="155">
        <f t="shared" si="380"/>
        <v>2.193548387096774</v>
      </c>
      <c r="HA37" s="154" t="str">
        <f t="shared" si="65"/>
        <v>2.19</v>
      </c>
      <c r="HB37" s="5" t="str">
        <f t="shared" si="66"/>
        <v>Lên lớp</v>
      </c>
      <c r="HC37" s="105">
        <v>6.4</v>
      </c>
      <c r="HD37" s="103">
        <v>7</v>
      </c>
      <c r="HE37" s="104"/>
      <c r="HF37" s="105"/>
      <c r="HG37" s="67">
        <f t="shared" si="381"/>
        <v>6.8</v>
      </c>
      <c r="HH37" s="67" t="str">
        <f t="shared" si="382"/>
        <v>6.8</v>
      </c>
      <c r="HI37" s="51" t="str">
        <f t="shared" si="383"/>
        <v>C+</v>
      </c>
      <c r="HJ37" s="60">
        <f t="shared" si="384"/>
        <v>2.5</v>
      </c>
      <c r="HK37" s="53" t="str">
        <f t="shared" si="385"/>
        <v>2.5</v>
      </c>
      <c r="HL37" s="63">
        <v>3</v>
      </c>
      <c r="HM37" s="199">
        <v>3</v>
      </c>
      <c r="HN37" s="202">
        <v>7.3</v>
      </c>
      <c r="HO37" s="57">
        <v>7</v>
      </c>
      <c r="HP37" s="58"/>
      <c r="HQ37" s="66">
        <f t="shared" si="67"/>
        <v>7.1</v>
      </c>
      <c r="HR37" s="110">
        <f t="shared" si="68"/>
        <v>7.1</v>
      </c>
      <c r="HS37" s="67" t="str">
        <f t="shared" si="69"/>
        <v>7.1</v>
      </c>
      <c r="HT37" s="111" t="str">
        <f t="shared" si="70"/>
        <v>B</v>
      </c>
      <c r="HU37" s="112">
        <f t="shared" si="71"/>
        <v>3</v>
      </c>
      <c r="HV37" s="113" t="str">
        <f t="shared" si="72"/>
        <v>3.0</v>
      </c>
      <c r="HW37" s="63">
        <v>1</v>
      </c>
      <c r="HX37" s="199">
        <v>1</v>
      </c>
      <c r="HY37" s="66">
        <f t="shared" si="240"/>
        <v>2.1</v>
      </c>
      <c r="HZ37" s="163">
        <f t="shared" si="240"/>
        <v>6.9</v>
      </c>
      <c r="IA37" s="53" t="str">
        <f t="shared" si="74"/>
        <v>6.9</v>
      </c>
      <c r="IB37" s="51" t="str">
        <f t="shared" si="75"/>
        <v>C+</v>
      </c>
      <c r="IC37" s="60">
        <f t="shared" si="76"/>
        <v>2.5</v>
      </c>
      <c r="ID37" s="53" t="str">
        <f t="shared" si="77"/>
        <v>2.5</v>
      </c>
      <c r="IE37" s="212">
        <v>4</v>
      </c>
      <c r="IF37" s="213">
        <v>4</v>
      </c>
      <c r="IG37" s="202">
        <v>6</v>
      </c>
      <c r="IH37" s="57">
        <v>4</v>
      </c>
      <c r="II37" s="58"/>
      <c r="IJ37" s="66">
        <f t="shared" si="386"/>
        <v>4.8</v>
      </c>
      <c r="IK37" s="67">
        <f t="shared" si="387"/>
        <v>4.8</v>
      </c>
      <c r="IL37" s="67" t="str">
        <f t="shared" si="388"/>
        <v>4.8</v>
      </c>
      <c r="IM37" s="51" t="str">
        <f t="shared" si="389"/>
        <v>D</v>
      </c>
      <c r="IN37" s="60">
        <f t="shared" si="390"/>
        <v>1</v>
      </c>
      <c r="IO37" s="53" t="str">
        <f t="shared" si="391"/>
        <v>1.0</v>
      </c>
      <c r="IP37" s="63">
        <v>2</v>
      </c>
      <c r="IQ37" s="199">
        <v>2</v>
      </c>
      <c r="IR37" s="202">
        <v>6.2</v>
      </c>
      <c r="IS37" s="57">
        <v>3</v>
      </c>
      <c r="IT37" s="58"/>
      <c r="IU37" s="66">
        <f t="shared" si="78"/>
        <v>4.3</v>
      </c>
      <c r="IV37" s="67">
        <f t="shared" si="79"/>
        <v>4.3</v>
      </c>
      <c r="IW37" s="67" t="str">
        <f t="shared" si="80"/>
        <v>4.3</v>
      </c>
      <c r="IX37" s="51" t="str">
        <f t="shared" si="81"/>
        <v>D</v>
      </c>
      <c r="IY37" s="60">
        <f t="shared" si="82"/>
        <v>1</v>
      </c>
      <c r="IZ37" s="53" t="str">
        <f t="shared" si="83"/>
        <v>1.0</v>
      </c>
      <c r="JA37" s="63">
        <v>3</v>
      </c>
      <c r="JB37" s="199">
        <v>3</v>
      </c>
      <c r="JC37" s="65">
        <v>7</v>
      </c>
      <c r="JD37" s="57">
        <v>6</v>
      </c>
      <c r="JE37" s="58"/>
      <c r="JF37" s="66">
        <f t="shared" si="84"/>
        <v>6.4</v>
      </c>
      <c r="JG37" s="67">
        <f t="shared" si="85"/>
        <v>6.4</v>
      </c>
      <c r="JH37" s="50" t="str">
        <f t="shared" si="86"/>
        <v>6.4</v>
      </c>
      <c r="JI37" s="51" t="str">
        <f t="shared" si="87"/>
        <v>C</v>
      </c>
      <c r="JJ37" s="60">
        <f t="shared" si="88"/>
        <v>2</v>
      </c>
      <c r="JK37" s="53" t="str">
        <f t="shared" si="89"/>
        <v>2.0</v>
      </c>
      <c r="JL37" s="61">
        <v>2</v>
      </c>
      <c r="JM37" s="62">
        <v>2</v>
      </c>
      <c r="JN37" s="65">
        <v>5.8</v>
      </c>
      <c r="JO37" s="57">
        <v>4</v>
      </c>
      <c r="JP37" s="58"/>
      <c r="JQ37" s="66">
        <f t="shared" si="90"/>
        <v>4.7</v>
      </c>
      <c r="JR37" s="67">
        <f t="shared" si="91"/>
        <v>4.7</v>
      </c>
      <c r="JS37" s="50" t="str">
        <f t="shared" si="92"/>
        <v>4.7</v>
      </c>
      <c r="JT37" s="51" t="str">
        <f t="shared" si="93"/>
        <v>D</v>
      </c>
      <c r="JU37" s="60">
        <f t="shared" si="94"/>
        <v>1</v>
      </c>
      <c r="JV37" s="53" t="str">
        <f t="shared" si="95"/>
        <v>1.0</v>
      </c>
      <c r="JW37" s="61">
        <v>1</v>
      </c>
      <c r="JX37" s="62">
        <v>1</v>
      </c>
      <c r="JY37" s="245">
        <v>5.3</v>
      </c>
      <c r="JZ37" s="122"/>
      <c r="KA37" s="123">
        <v>5</v>
      </c>
      <c r="KB37" s="166">
        <f t="shared" si="96"/>
        <v>2.1</v>
      </c>
      <c r="KC37" s="67">
        <f t="shared" si="97"/>
        <v>5.0999999999999996</v>
      </c>
      <c r="KD37" s="50" t="str">
        <f t="shared" si="98"/>
        <v>5.1</v>
      </c>
      <c r="KE37" s="51" t="str">
        <f t="shared" si="99"/>
        <v>D+</v>
      </c>
      <c r="KF37" s="60">
        <f t="shared" si="100"/>
        <v>1.5</v>
      </c>
      <c r="KG37" s="53" t="str">
        <f t="shared" si="101"/>
        <v>1.5</v>
      </c>
      <c r="KH37" s="61">
        <v>2</v>
      </c>
      <c r="KI37" s="62">
        <v>2</v>
      </c>
      <c r="KJ37" s="202">
        <v>8</v>
      </c>
      <c r="KK37" s="133">
        <v>6.5</v>
      </c>
      <c r="KL37" s="58"/>
      <c r="KM37" s="66">
        <f t="shared" si="205"/>
        <v>7.1</v>
      </c>
      <c r="KN37" s="67">
        <f t="shared" si="206"/>
        <v>7.1</v>
      </c>
      <c r="KO37" s="67" t="str">
        <f t="shared" si="207"/>
        <v>7.1</v>
      </c>
      <c r="KP37" s="51" t="str">
        <f t="shared" si="208"/>
        <v>B</v>
      </c>
      <c r="KQ37" s="60">
        <f t="shared" si="209"/>
        <v>3</v>
      </c>
      <c r="KR37" s="53" t="str">
        <f t="shared" si="210"/>
        <v>3.0</v>
      </c>
      <c r="KS37" s="63">
        <v>1</v>
      </c>
      <c r="KT37" s="199">
        <v>1</v>
      </c>
      <c r="KU37" s="202">
        <v>7</v>
      </c>
      <c r="KV37" s="133">
        <v>8.1</v>
      </c>
      <c r="KW37" s="58"/>
      <c r="KX37" s="66">
        <f t="shared" si="211"/>
        <v>7.7</v>
      </c>
      <c r="KY37" s="67">
        <f t="shared" si="212"/>
        <v>7.7</v>
      </c>
      <c r="KZ37" s="67" t="str">
        <f t="shared" si="213"/>
        <v>7.7</v>
      </c>
      <c r="LA37" s="51" t="str">
        <f t="shared" si="214"/>
        <v>B</v>
      </c>
      <c r="LB37" s="60">
        <f t="shared" si="215"/>
        <v>3</v>
      </c>
      <c r="LC37" s="53" t="str">
        <f t="shared" si="216"/>
        <v>3.0</v>
      </c>
      <c r="LD37" s="63">
        <v>1</v>
      </c>
      <c r="LE37" s="199">
        <v>1</v>
      </c>
      <c r="LF37" s="202">
        <v>8</v>
      </c>
      <c r="LG37" s="133">
        <v>6.5</v>
      </c>
      <c r="LH37" s="58"/>
      <c r="LI37" s="66">
        <f t="shared" si="217"/>
        <v>7.1</v>
      </c>
      <c r="LJ37" s="67">
        <f t="shared" si="218"/>
        <v>7.1</v>
      </c>
      <c r="LK37" s="67" t="str">
        <f t="shared" si="219"/>
        <v>7.1</v>
      </c>
      <c r="LL37" s="51" t="str">
        <f t="shared" si="220"/>
        <v>B</v>
      </c>
      <c r="LM37" s="60">
        <f t="shared" si="221"/>
        <v>3</v>
      </c>
      <c r="LN37" s="53" t="str">
        <f t="shared" si="222"/>
        <v>3.0</v>
      </c>
      <c r="LO37" s="63">
        <v>2</v>
      </c>
      <c r="LP37" s="199">
        <v>2</v>
      </c>
      <c r="LQ37" s="202">
        <v>8</v>
      </c>
      <c r="LR37" s="133">
        <v>7.2</v>
      </c>
      <c r="LS37" s="58"/>
      <c r="LT37" s="66">
        <f t="shared" si="223"/>
        <v>7.5</v>
      </c>
      <c r="LU37" s="67">
        <f t="shared" si="224"/>
        <v>7.5</v>
      </c>
      <c r="LV37" s="67" t="str">
        <f t="shared" si="225"/>
        <v>7.5</v>
      </c>
      <c r="LW37" s="51" t="str">
        <f t="shared" si="226"/>
        <v>B</v>
      </c>
      <c r="LX37" s="60">
        <f t="shared" si="227"/>
        <v>3</v>
      </c>
      <c r="LY37" s="53" t="str">
        <f t="shared" si="228"/>
        <v>3.0</v>
      </c>
      <c r="LZ37" s="63">
        <v>1</v>
      </c>
      <c r="MA37" s="199">
        <v>1</v>
      </c>
      <c r="MB37" s="66">
        <f t="shared" si="229"/>
        <v>7.3</v>
      </c>
      <c r="MC37" s="163">
        <f t="shared" si="230"/>
        <v>7.3</v>
      </c>
      <c r="MD37" s="53" t="str">
        <f t="shared" si="231"/>
        <v>7.3</v>
      </c>
      <c r="ME37" s="51" t="str">
        <f t="shared" si="232"/>
        <v>B</v>
      </c>
      <c r="MF37" s="60">
        <f t="shared" si="233"/>
        <v>3</v>
      </c>
      <c r="MG37" s="53" t="str">
        <f t="shared" si="234"/>
        <v>3.0</v>
      </c>
      <c r="MH37" s="212">
        <v>5</v>
      </c>
      <c r="MI37" s="213">
        <v>5</v>
      </c>
      <c r="MJ37" s="203">
        <f t="shared" si="235"/>
        <v>19</v>
      </c>
      <c r="MK37" s="153">
        <f t="shared" si="236"/>
        <v>6.0105263157894742</v>
      </c>
      <c r="ML37" s="155">
        <f t="shared" si="237"/>
        <v>2.0263157894736841</v>
      </c>
      <c r="MM37" s="154" t="str">
        <f t="shared" si="238"/>
        <v>2.03</v>
      </c>
      <c r="MN37" s="5" t="str">
        <f t="shared" si="239"/>
        <v>Lên lớp</v>
      </c>
    </row>
    <row r="38" spans="1:352" s="8" customFormat="1" ht="18">
      <c r="A38" s="5">
        <v>10</v>
      </c>
      <c r="B38" s="9" t="s">
        <v>347</v>
      </c>
      <c r="C38" s="10" t="s">
        <v>384</v>
      </c>
      <c r="D38" s="11" t="s">
        <v>385</v>
      </c>
      <c r="E38" s="12" t="s">
        <v>218</v>
      </c>
      <c r="G38" s="47" t="s">
        <v>614</v>
      </c>
      <c r="H38" s="6" t="s">
        <v>410</v>
      </c>
      <c r="I38" s="48" t="s">
        <v>643</v>
      </c>
      <c r="J38" s="48" t="s">
        <v>658</v>
      </c>
      <c r="K38" s="98">
        <v>8</v>
      </c>
      <c r="L38" s="67" t="str">
        <f t="shared" si="283"/>
        <v>8.0</v>
      </c>
      <c r="M38" s="51" t="str">
        <f t="shared" si="284"/>
        <v>B+</v>
      </c>
      <c r="N38" s="52">
        <f t="shared" si="285"/>
        <v>3.5</v>
      </c>
      <c r="O38" s="53" t="str">
        <f t="shared" si="286"/>
        <v>3.5</v>
      </c>
      <c r="P38" s="63">
        <v>2</v>
      </c>
      <c r="Q38" s="49">
        <v>5</v>
      </c>
      <c r="R38" s="67" t="str">
        <f t="shared" si="287"/>
        <v>5.0</v>
      </c>
      <c r="S38" s="51" t="str">
        <f t="shared" si="288"/>
        <v>D+</v>
      </c>
      <c r="T38" s="52">
        <f t="shared" si="289"/>
        <v>1.5</v>
      </c>
      <c r="U38" s="53" t="str">
        <f t="shared" si="290"/>
        <v>1.5</v>
      </c>
      <c r="V38" s="63">
        <v>3</v>
      </c>
      <c r="W38" s="105">
        <v>8.3000000000000007</v>
      </c>
      <c r="X38" s="103">
        <v>7</v>
      </c>
      <c r="Y38" s="104"/>
      <c r="Z38" s="66">
        <f t="shared" si="291"/>
        <v>7.5</v>
      </c>
      <c r="AA38" s="67">
        <f t="shared" si="292"/>
        <v>7.5</v>
      </c>
      <c r="AB38" s="67" t="str">
        <f t="shared" si="293"/>
        <v>7.5</v>
      </c>
      <c r="AC38" s="51" t="str">
        <f t="shared" si="294"/>
        <v>B</v>
      </c>
      <c r="AD38" s="60">
        <f t="shared" si="295"/>
        <v>3</v>
      </c>
      <c r="AE38" s="53" t="str">
        <f t="shared" si="296"/>
        <v>3.0</v>
      </c>
      <c r="AF38" s="63">
        <v>4</v>
      </c>
      <c r="AG38" s="199">
        <v>4</v>
      </c>
      <c r="AH38" s="105">
        <v>8.3000000000000007</v>
      </c>
      <c r="AI38" s="103">
        <v>9</v>
      </c>
      <c r="AJ38" s="104"/>
      <c r="AK38" s="66">
        <f t="shared" si="297"/>
        <v>8.6999999999999993</v>
      </c>
      <c r="AL38" s="67">
        <f t="shared" si="298"/>
        <v>8.6999999999999993</v>
      </c>
      <c r="AM38" s="67" t="str">
        <f t="shared" si="299"/>
        <v>8.7</v>
      </c>
      <c r="AN38" s="51" t="str">
        <f t="shared" si="300"/>
        <v>A</v>
      </c>
      <c r="AO38" s="60">
        <f t="shared" si="301"/>
        <v>4</v>
      </c>
      <c r="AP38" s="53" t="str">
        <f t="shared" si="302"/>
        <v>4.0</v>
      </c>
      <c r="AQ38" s="63">
        <v>2</v>
      </c>
      <c r="AR38" s="199">
        <v>2</v>
      </c>
      <c r="AS38" s="105">
        <v>7</v>
      </c>
      <c r="AT38" s="103">
        <v>1</v>
      </c>
      <c r="AU38" s="104">
        <v>6</v>
      </c>
      <c r="AV38" s="66">
        <f t="shared" si="303"/>
        <v>3.4</v>
      </c>
      <c r="AW38" s="67">
        <f t="shared" si="304"/>
        <v>6.4</v>
      </c>
      <c r="AX38" s="67" t="str">
        <f t="shared" si="305"/>
        <v>6.4</v>
      </c>
      <c r="AY38" s="51" t="str">
        <f t="shared" si="306"/>
        <v>C</v>
      </c>
      <c r="AZ38" s="60">
        <f t="shared" si="307"/>
        <v>2</v>
      </c>
      <c r="BA38" s="53" t="str">
        <f t="shared" si="308"/>
        <v>2.0</v>
      </c>
      <c r="BB38" s="63">
        <v>3</v>
      </c>
      <c r="BC38" s="199">
        <v>3</v>
      </c>
      <c r="BD38" s="105">
        <v>7.4</v>
      </c>
      <c r="BE38" s="103">
        <v>5</v>
      </c>
      <c r="BF38" s="104"/>
      <c r="BG38" s="66">
        <f t="shared" si="309"/>
        <v>6</v>
      </c>
      <c r="BH38" s="67">
        <f t="shared" si="310"/>
        <v>6</v>
      </c>
      <c r="BI38" s="67" t="str">
        <f t="shared" si="311"/>
        <v>6.0</v>
      </c>
      <c r="BJ38" s="51" t="str">
        <f t="shared" si="312"/>
        <v>C</v>
      </c>
      <c r="BK38" s="60">
        <f t="shared" si="313"/>
        <v>2</v>
      </c>
      <c r="BL38" s="53" t="str">
        <f t="shared" si="314"/>
        <v>2.0</v>
      </c>
      <c r="BM38" s="63">
        <v>3</v>
      </c>
      <c r="BN38" s="199">
        <v>3</v>
      </c>
      <c r="BO38" s="105">
        <v>7.2</v>
      </c>
      <c r="BP38" s="103">
        <v>4</v>
      </c>
      <c r="BQ38" s="104"/>
      <c r="BR38" s="66">
        <f t="shared" si="315"/>
        <v>5.3</v>
      </c>
      <c r="BS38" s="67">
        <f t="shared" si="316"/>
        <v>5.3</v>
      </c>
      <c r="BT38" s="67" t="str">
        <f t="shared" si="317"/>
        <v>5.3</v>
      </c>
      <c r="BU38" s="51" t="str">
        <f t="shared" si="318"/>
        <v>D+</v>
      </c>
      <c r="BV38" s="68">
        <f t="shared" si="319"/>
        <v>1.5</v>
      </c>
      <c r="BW38" s="53" t="str">
        <f t="shared" si="320"/>
        <v>1.5</v>
      </c>
      <c r="BX38" s="63">
        <v>2</v>
      </c>
      <c r="BY38" s="199">
        <v>2</v>
      </c>
      <c r="BZ38" s="105">
        <v>8.5</v>
      </c>
      <c r="CA38" s="103">
        <v>5</v>
      </c>
      <c r="CB38" s="104"/>
      <c r="CC38" s="105"/>
      <c r="CD38" s="67">
        <f t="shared" si="321"/>
        <v>6.4</v>
      </c>
      <c r="CE38" s="67" t="str">
        <f t="shared" si="322"/>
        <v>6.4</v>
      </c>
      <c r="CF38" s="51" t="str">
        <f t="shared" si="323"/>
        <v>C</v>
      </c>
      <c r="CG38" s="60">
        <f t="shared" si="324"/>
        <v>2</v>
      </c>
      <c r="CH38" s="53" t="str">
        <f t="shared" si="325"/>
        <v>2.0</v>
      </c>
      <c r="CI38" s="63">
        <v>3</v>
      </c>
      <c r="CJ38" s="199">
        <v>3</v>
      </c>
      <c r="CK38" s="200">
        <f t="shared" si="326"/>
        <v>17</v>
      </c>
      <c r="CL38" s="72">
        <f t="shared" si="327"/>
        <v>6.7294117647058815</v>
      </c>
      <c r="CM38" s="93" t="str">
        <f t="shared" si="328"/>
        <v>6.73</v>
      </c>
      <c r="CN38" s="72">
        <f t="shared" si="329"/>
        <v>2.4117647058823528</v>
      </c>
      <c r="CO38" s="93" t="str">
        <f t="shared" si="330"/>
        <v>2.41</v>
      </c>
      <c r="CP38" s="258" t="str">
        <f t="shared" si="331"/>
        <v>Lên lớp</v>
      </c>
      <c r="CQ38" s="258">
        <f t="shared" si="332"/>
        <v>17</v>
      </c>
      <c r="CR38" s="72">
        <f t="shared" si="333"/>
        <v>6.7294117647058815</v>
      </c>
      <c r="CS38" s="258" t="str">
        <f t="shared" si="334"/>
        <v>6.73</v>
      </c>
      <c r="CT38" s="72">
        <f t="shared" si="335"/>
        <v>2.4117647058823528</v>
      </c>
      <c r="CU38" s="258" t="str">
        <f t="shared" si="336"/>
        <v>2.41</v>
      </c>
      <c r="CV38" s="258" t="str">
        <f t="shared" si="337"/>
        <v>Lên lớp</v>
      </c>
      <c r="CW38" s="66">
        <v>5.4</v>
      </c>
      <c r="CX38" s="258">
        <v>5</v>
      </c>
      <c r="CY38" s="258"/>
      <c r="CZ38" s="66">
        <f t="shared" si="338"/>
        <v>5.2</v>
      </c>
      <c r="DA38" s="67">
        <f t="shared" si="339"/>
        <v>5.2</v>
      </c>
      <c r="DB38" s="60" t="str">
        <f t="shared" si="340"/>
        <v>5.2</v>
      </c>
      <c r="DC38" s="51" t="str">
        <f t="shared" si="341"/>
        <v>D+</v>
      </c>
      <c r="DD38" s="60">
        <f t="shared" si="342"/>
        <v>1.5</v>
      </c>
      <c r="DE38" s="60" t="str">
        <f t="shared" si="343"/>
        <v>1.5</v>
      </c>
      <c r="DF38" s="63"/>
      <c r="DG38" s="201"/>
      <c r="DH38" s="105">
        <v>8.4</v>
      </c>
      <c r="DI38" s="126">
        <v>4</v>
      </c>
      <c r="DJ38" s="126"/>
      <c r="DK38" s="66">
        <f t="shared" si="344"/>
        <v>5.8</v>
      </c>
      <c r="DL38" s="67">
        <f t="shared" si="345"/>
        <v>5.8</v>
      </c>
      <c r="DM38" s="60" t="str">
        <f t="shared" si="346"/>
        <v>5.8</v>
      </c>
      <c r="DN38" s="51" t="str">
        <f t="shared" si="347"/>
        <v>C</v>
      </c>
      <c r="DO38" s="60">
        <f t="shared" si="348"/>
        <v>2</v>
      </c>
      <c r="DP38" s="60" t="str">
        <f t="shared" si="349"/>
        <v>2.0</v>
      </c>
      <c r="DQ38" s="63"/>
      <c r="DR38" s="201"/>
      <c r="DS38" s="67">
        <f t="shared" si="350"/>
        <v>5.5</v>
      </c>
      <c r="DT38" s="60" t="str">
        <f t="shared" si="351"/>
        <v>5.5</v>
      </c>
      <c r="DU38" s="51" t="str">
        <f t="shared" si="352"/>
        <v>C</v>
      </c>
      <c r="DV38" s="60">
        <f t="shared" si="353"/>
        <v>2</v>
      </c>
      <c r="DW38" s="60" t="str">
        <f t="shared" si="354"/>
        <v>2.0</v>
      </c>
      <c r="DX38" s="63">
        <v>3</v>
      </c>
      <c r="DY38" s="201">
        <v>3</v>
      </c>
      <c r="DZ38" s="166">
        <v>5.6</v>
      </c>
      <c r="EA38" s="122">
        <v>1</v>
      </c>
      <c r="EB38" s="123">
        <v>3</v>
      </c>
      <c r="EC38" s="66">
        <f t="shared" si="355"/>
        <v>2.8</v>
      </c>
      <c r="ED38" s="67">
        <f t="shared" si="356"/>
        <v>4</v>
      </c>
      <c r="EE38" s="67" t="str">
        <f t="shared" si="357"/>
        <v>4.0</v>
      </c>
      <c r="EF38" s="51" t="str">
        <f t="shared" si="358"/>
        <v>D</v>
      </c>
      <c r="EG38" s="68">
        <f t="shared" si="359"/>
        <v>1</v>
      </c>
      <c r="EH38" s="53" t="str">
        <f t="shared" si="360"/>
        <v>1.0</v>
      </c>
      <c r="EI38" s="63">
        <v>3</v>
      </c>
      <c r="EJ38" s="199">
        <v>3</v>
      </c>
      <c r="EK38" s="147">
        <v>6.8</v>
      </c>
      <c r="EL38" s="124">
        <v>0</v>
      </c>
      <c r="EM38" s="125">
        <v>4</v>
      </c>
      <c r="EN38" s="66">
        <f t="shared" si="361"/>
        <v>2.7</v>
      </c>
      <c r="EO38" s="67">
        <f t="shared" si="362"/>
        <v>5.0999999999999996</v>
      </c>
      <c r="EP38" s="67" t="str">
        <f t="shared" si="363"/>
        <v>5.1</v>
      </c>
      <c r="EQ38" s="51" t="str">
        <f t="shared" si="364"/>
        <v>D+</v>
      </c>
      <c r="ER38" s="60">
        <f t="shared" si="365"/>
        <v>1.5</v>
      </c>
      <c r="ES38" s="53" t="str">
        <f t="shared" si="366"/>
        <v>1.5</v>
      </c>
      <c r="ET38" s="63">
        <v>3</v>
      </c>
      <c r="EU38" s="199">
        <v>3</v>
      </c>
      <c r="EV38" s="166">
        <v>5</v>
      </c>
      <c r="EW38" s="122">
        <v>0</v>
      </c>
      <c r="EX38" s="123">
        <v>4</v>
      </c>
      <c r="EY38" s="66">
        <f t="shared" si="45"/>
        <v>2</v>
      </c>
      <c r="EZ38" s="67">
        <f t="shared" si="46"/>
        <v>4.4000000000000004</v>
      </c>
      <c r="FA38" s="67" t="str">
        <f t="shared" si="47"/>
        <v>4.4</v>
      </c>
      <c r="FB38" s="51" t="str">
        <f t="shared" si="48"/>
        <v>D</v>
      </c>
      <c r="FC38" s="60">
        <f t="shared" si="49"/>
        <v>1</v>
      </c>
      <c r="FD38" s="53" t="str">
        <f t="shared" si="50"/>
        <v>1.0</v>
      </c>
      <c r="FE38" s="63">
        <v>2</v>
      </c>
      <c r="FF38" s="199">
        <v>2</v>
      </c>
      <c r="FG38" s="105">
        <v>5.7</v>
      </c>
      <c r="FH38" s="103">
        <v>9</v>
      </c>
      <c r="FI38" s="104"/>
      <c r="FJ38" s="66">
        <f t="shared" si="51"/>
        <v>7.7</v>
      </c>
      <c r="FK38" s="67">
        <f t="shared" si="52"/>
        <v>7.7</v>
      </c>
      <c r="FL38" s="67" t="str">
        <f t="shared" si="53"/>
        <v>7.7</v>
      </c>
      <c r="FM38" s="51" t="str">
        <f t="shared" si="54"/>
        <v>B</v>
      </c>
      <c r="FN38" s="60">
        <f t="shared" si="55"/>
        <v>3</v>
      </c>
      <c r="FO38" s="53" t="str">
        <f t="shared" si="56"/>
        <v>3.0</v>
      </c>
      <c r="FP38" s="63">
        <v>2</v>
      </c>
      <c r="FQ38" s="199">
        <v>2</v>
      </c>
      <c r="FR38" s="105">
        <v>5</v>
      </c>
      <c r="FS38" s="103">
        <v>4</v>
      </c>
      <c r="FT38" s="104"/>
      <c r="FU38" s="66"/>
      <c r="FV38" s="67">
        <f t="shared" si="57"/>
        <v>4.4000000000000004</v>
      </c>
      <c r="FW38" s="67" t="str">
        <f t="shared" si="58"/>
        <v>4.4</v>
      </c>
      <c r="FX38" s="51" t="str">
        <f t="shared" si="59"/>
        <v>D</v>
      </c>
      <c r="FY38" s="60">
        <f t="shared" si="60"/>
        <v>1</v>
      </c>
      <c r="FZ38" s="53" t="str">
        <f t="shared" si="61"/>
        <v>1.0</v>
      </c>
      <c r="GA38" s="63">
        <v>2</v>
      </c>
      <c r="GB38" s="199">
        <v>2</v>
      </c>
      <c r="GC38" s="166">
        <v>5.6</v>
      </c>
      <c r="GD38" s="122">
        <v>0</v>
      </c>
      <c r="GE38" s="123">
        <v>5</v>
      </c>
      <c r="GF38" s="166"/>
      <c r="GG38" s="67">
        <f t="shared" si="367"/>
        <v>5.2</v>
      </c>
      <c r="GH38" s="67" t="str">
        <f t="shared" si="368"/>
        <v>5.2</v>
      </c>
      <c r="GI38" s="51" t="str">
        <f t="shared" si="369"/>
        <v>D+</v>
      </c>
      <c r="GJ38" s="60">
        <f t="shared" si="370"/>
        <v>1.5</v>
      </c>
      <c r="GK38" s="53" t="str">
        <f t="shared" si="371"/>
        <v>1.5</v>
      </c>
      <c r="GL38" s="63">
        <v>3</v>
      </c>
      <c r="GM38" s="199">
        <v>3</v>
      </c>
      <c r="GN38" s="203">
        <f t="shared" si="372"/>
        <v>18</v>
      </c>
      <c r="GO38" s="153">
        <f t="shared" si="373"/>
        <v>5.1333333333333337</v>
      </c>
      <c r="GP38" s="155">
        <f t="shared" si="374"/>
        <v>1.5555555555555556</v>
      </c>
      <c r="GQ38" s="154" t="str">
        <f t="shared" si="62"/>
        <v>1.56</v>
      </c>
      <c r="GR38" s="5" t="str">
        <f t="shared" si="63"/>
        <v>Lên lớp</v>
      </c>
      <c r="GS38" s="5"/>
      <c r="GT38" s="204">
        <f t="shared" si="375"/>
        <v>18</v>
      </c>
      <c r="GU38" s="205">
        <f t="shared" si="64"/>
        <v>5.1333333333333337</v>
      </c>
      <c r="GV38" s="206">
        <f t="shared" si="376"/>
        <v>1.5555555555555556</v>
      </c>
      <c r="GW38" s="207">
        <f t="shared" si="377"/>
        <v>35</v>
      </c>
      <c r="GX38" s="203">
        <f t="shared" si="378"/>
        <v>35</v>
      </c>
      <c r="GY38" s="154">
        <f t="shared" si="379"/>
        <v>5.9085714285714293</v>
      </c>
      <c r="GZ38" s="155">
        <f t="shared" si="380"/>
        <v>1.9714285714285715</v>
      </c>
      <c r="HA38" s="154" t="str">
        <f t="shared" si="65"/>
        <v>1.97</v>
      </c>
      <c r="HB38" s="5" t="str">
        <f t="shared" si="66"/>
        <v>Lên lớp</v>
      </c>
      <c r="HC38" s="105">
        <v>6.3</v>
      </c>
      <c r="HD38" s="103">
        <v>3</v>
      </c>
      <c r="HE38" s="104"/>
      <c r="HF38" s="105"/>
      <c r="HG38" s="67">
        <f t="shared" si="381"/>
        <v>4.3</v>
      </c>
      <c r="HH38" s="67" t="str">
        <f t="shared" si="382"/>
        <v>4.3</v>
      </c>
      <c r="HI38" s="51" t="str">
        <f t="shared" si="383"/>
        <v>D</v>
      </c>
      <c r="HJ38" s="60">
        <f t="shared" si="384"/>
        <v>1</v>
      </c>
      <c r="HK38" s="53" t="str">
        <f t="shared" si="385"/>
        <v>1.0</v>
      </c>
      <c r="HL38" s="63">
        <v>3</v>
      </c>
      <c r="HM38" s="199">
        <v>3</v>
      </c>
      <c r="HN38" s="202">
        <v>7.3</v>
      </c>
      <c r="HO38" s="57">
        <v>3</v>
      </c>
      <c r="HP38" s="58"/>
      <c r="HQ38" s="66">
        <f t="shared" si="67"/>
        <v>4.7</v>
      </c>
      <c r="HR38" s="110">
        <f t="shared" si="68"/>
        <v>4.7</v>
      </c>
      <c r="HS38" s="67" t="str">
        <f t="shared" si="69"/>
        <v>4.7</v>
      </c>
      <c r="HT38" s="111" t="str">
        <f t="shared" si="70"/>
        <v>D</v>
      </c>
      <c r="HU38" s="112">
        <f t="shared" si="71"/>
        <v>1</v>
      </c>
      <c r="HV38" s="113" t="str">
        <f t="shared" si="72"/>
        <v>1.0</v>
      </c>
      <c r="HW38" s="63">
        <v>1</v>
      </c>
      <c r="HX38" s="199">
        <v>1</v>
      </c>
      <c r="HY38" s="66">
        <f t="shared" si="240"/>
        <v>1.4</v>
      </c>
      <c r="HZ38" s="163">
        <f t="shared" si="240"/>
        <v>4.4000000000000004</v>
      </c>
      <c r="IA38" s="53" t="str">
        <f t="shared" si="74"/>
        <v>4.4</v>
      </c>
      <c r="IB38" s="51" t="str">
        <f t="shared" si="75"/>
        <v>D</v>
      </c>
      <c r="IC38" s="60">
        <f t="shared" si="76"/>
        <v>1</v>
      </c>
      <c r="ID38" s="53" t="str">
        <f t="shared" si="77"/>
        <v>1.0</v>
      </c>
      <c r="IE38" s="212">
        <v>4</v>
      </c>
      <c r="IF38" s="213">
        <v>4</v>
      </c>
      <c r="IG38" s="202">
        <v>5</v>
      </c>
      <c r="IH38" s="57">
        <v>4</v>
      </c>
      <c r="II38" s="58"/>
      <c r="IJ38" s="66">
        <f t="shared" si="386"/>
        <v>4.4000000000000004</v>
      </c>
      <c r="IK38" s="67">
        <f t="shared" si="387"/>
        <v>4.4000000000000004</v>
      </c>
      <c r="IL38" s="67" t="str">
        <f t="shared" si="388"/>
        <v>4.4</v>
      </c>
      <c r="IM38" s="51" t="str">
        <f t="shared" si="389"/>
        <v>D</v>
      </c>
      <c r="IN38" s="60">
        <f t="shared" si="390"/>
        <v>1</v>
      </c>
      <c r="IO38" s="53" t="str">
        <f t="shared" si="391"/>
        <v>1.0</v>
      </c>
      <c r="IP38" s="63">
        <v>2</v>
      </c>
      <c r="IQ38" s="199">
        <v>2</v>
      </c>
      <c r="IR38" s="202">
        <v>5.8</v>
      </c>
      <c r="IS38" s="57">
        <v>4</v>
      </c>
      <c r="IT38" s="58"/>
      <c r="IU38" s="66">
        <f t="shared" si="78"/>
        <v>4.7</v>
      </c>
      <c r="IV38" s="67">
        <f t="shared" si="79"/>
        <v>4.7</v>
      </c>
      <c r="IW38" s="67" t="str">
        <f t="shared" si="80"/>
        <v>4.7</v>
      </c>
      <c r="IX38" s="51" t="str">
        <f t="shared" si="81"/>
        <v>D</v>
      </c>
      <c r="IY38" s="60">
        <f t="shared" si="82"/>
        <v>1</v>
      </c>
      <c r="IZ38" s="53" t="str">
        <f t="shared" si="83"/>
        <v>1.0</v>
      </c>
      <c r="JA38" s="63">
        <v>3</v>
      </c>
      <c r="JB38" s="199">
        <v>3</v>
      </c>
      <c r="JC38" s="65">
        <v>7.4</v>
      </c>
      <c r="JD38" s="57">
        <v>5</v>
      </c>
      <c r="JE38" s="58"/>
      <c r="JF38" s="66">
        <f t="shared" si="84"/>
        <v>6</v>
      </c>
      <c r="JG38" s="67">
        <f t="shared" si="85"/>
        <v>6</v>
      </c>
      <c r="JH38" s="50" t="str">
        <f t="shared" si="86"/>
        <v>6.0</v>
      </c>
      <c r="JI38" s="51" t="str">
        <f t="shared" si="87"/>
        <v>C</v>
      </c>
      <c r="JJ38" s="60">
        <f t="shared" si="88"/>
        <v>2</v>
      </c>
      <c r="JK38" s="53" t="str">
        <f t="shared" si="89"/>
        <v>2.0</v>
      </c>
      <c r="JL38" s="61">
        <v>2</v>
      </c>
      <c r="JM38" s="62">
        <v>2</v>
      </c>
      <c r="JN38" s="65">
        <v>6.8</v>
      </c>
      <c r="JO38" s="57">
        <v>5</v>
      </c>
      <c r="JP38" s="58"/>
      <c r="JQ38" s="66">
        <f t="shared" si="90"/>
        <v>5.7</v>
      </c>
      <c r="JR38" s="67">
        <f t="shared" si="91"/>
        <v>5.7</v>
      </c>
      <c r="JS38" s="50" t="str">
        <f t="shared" si="92"/>
        <v>5.7</v>
      </c>
      <c r="JT38" s="51" t="str">
        <f t="shared" si="93"/>
        <v>C</v>
      </c>
      <c r="JU38" s="60">
        <f t="shared" si="94"/>
        <v>2</v>
      </c>
      <c r="JV38" s="53" t="str">
        <f t="shared" si="95"/>
        <v>2.0</v>
      </c>
      <c r="JW38" s="61">
        <v>1</v>
      </c>
      <c r="JX38" s="62">
        <v>1</v>
      </c>
      <c r="JY38" s="245">
        <v>5.3</v>
      </c>
      <c r="JZ38" s="122">
        <v>2</v>
      </c>
      <c r="KA38" s="123">
        <v>4</v>
      </c>
      <c r="KB38" s="166">
        <f t="shared" si="96"/>
        <v>3.3</v>
      </c>
      <c r="KC38" s="67">
        <f t="shared" si="97"/>
        <v>4.5</v>
      </c>
      <c r="KD38" s="50" t="str">
        <f t="shared" si="98"/>
        <v>4.5</v>
      </c>
      <c r="KE38" s="51" t="str">
        <f t="shared" si="99"/>
        <v>D</v>
      </c>
      <c r="KF38" s="60">
        <f t="shared" si="100"/>
        <v>1</v>
      </c>
      <c r="KG38" s="53" t="str">
        <f t="shared" si="101"/>
        <v>1.0</v>
      </c>
      <c r="KH38" s="61">
        <v>2</v>
      </c>
      <c r="KI38" s="62">
        <v>2</v>
      </c>
      <c r="KJ38" s="202">
        <v>8</v>
      </c>
      <c r="KK38" s="133">
        <v>6.4</v>
      </c>
      <c r="KL38" s="58"/>
      <c r="KM38" s="66">
        <f t="shared" si="205"/>
        <v>7</v>
      </c>
      <c r="KN38" s="67">
        <f t="shared" si="206"/>
        <v>7</v>
      </c>
      <c r="KO38" s="67" t="str">
        <f t="shared" si="207"/>
        <v>7.0</v>
      </c>
      <c r="KP38" s="51" t="str">
        <f t="shared" si="208"/>
        <v>B</v>
      </c>
      <c r="KQ38" s="60">
        <f t="shared" si="209"/>
        <v>3</v>
      </c>
      <c r="KR38" s="53" t="str">
        <f t="shared" si="210"/>
        <v>3.0</v>
      </c>
      <c r="KS38" s="63">
        <v>1</v>
      </c>
      <c r="KT38" s="199">
        <v>1</v>
      </c>
      <c r="KU38" s="202">
        <v>6</v>
      </c>
      <c r="KV38" s="133">
        <v>8.1</v>
      </c>
      <c r="KW38" s="58"/>
      <c r="KX38" s="66">
        <f t="shared" si="211"/>
        <v>7.3</v>
      </c>
      <c r="KY38" s="67">
        <f t="shared" si="212"/>
        <v>7.3</v>
      </c>
      <c r="KZ38" s="67" t="str">
        <f t="shared" si="213"/>
        <v>7.3</v>
      </c>
      <c r="LA38" s="51" t="str">
        <f t="shared" si="214"/>
        <v>B</v>
      </c>
      <c r="LB38" s="60">
        <f t="shared" si="215"/>
        <v>3</v>
      </c>
      <c r="LC38" s="53" t="str">
        <f t="shared" si="216"/>
        <v>3.0</v>
      </c>
      <c r="LD38" s="63">
        <v>1</v>
      </c>
      <c r="LE38" s="199">
        <v>1</v>
      </c>
      <c r="LF38" s="202">
        <v>8</v>
      </c>
      <c r="LG38" s="133">
        <v>6.3</v>
      </c>
      <c r="LH38" s="58"/>
      <c r="LI38" s="66">
        <f t="shared" si="217"/>
        <v>7</v>
      </c>
      <c r="LJ38" s="67">
        <f t="shared" si="218"/>
        <v>7</v>
      </c>
      <c r="LK38" s="67" t="str">
        <f t="shared" si="219"/>
        <v>7.0</v>
      </c>
      <c r="LL38" s="51" t="str">
        <f t="shared" si="220"/>
        <v>B</v>
      </c>
      <c r="LM38" s="60">
        <f t="shared" si="221"/>
        <v>3</v>
      </c>
      <c r="LN38" s="53" t="str">
        <f t="shared" si="222"/>
        <v>3.0</v>
      </c>
      <c r="LO38" s="63">
        <v>2</v>
      </c>
      <c r="LP38" s="199">
        <v>2</v>
      </c>
      <c r="LQ38" s="202">
        <v>8</v>
      </c>
      <c r="LR38" s="133">
        <v>6.9</v>
      </c>
      <c r="LS38" s="58"/>
      <c r="LT38" s="66">
        <f t="shared" si="223"/>
        <v>7.3</v>
      </c>
      <c r="LU38" s="67">
        <f t="shared" si="224"/>
        <v>7.3</v>
      </c>
      <c r="LV38" s="67" t="str">
        <f t="shared" si="225"/>
        <v>7.3</v>
      </c>
      <c r="LW38" s="51" t="str">
        <f t="shared" si="226"/>
        <v>B</v>
      </c>
      <c r="LX38" s="60">
        <f t="shared" si="227"/>
        <v>3</v>
      </c>
      <c r="LY38" s="53" t="str">
        <f t="shared" si="228"/>
        <v>3.0</v>
      </c>
      <c r="LZ38" s="63">
        <v>1</v>
      </c>
      <c r="MA38" s="199">
        <v>1</v>
      </c>
      <c r="MB38" s="66">
        <f t="shared" si="229"/>
        <v>7.1</v>
      </c>
      <c r="MC38" s="163">
        <f t="shared" si="230"/>
        <v>7.1</v>
      </c>
      <c r="MD38" s="53" t="str">
        <f t="shared" si="231"/>
        <v>7.1</v>
      </c>
      <c r="ME38" s="51" t="str">
        <f t="shared" si="232"/>
        <v>B</v>
      </c>
      <c r="MF38" s="60">
        <f t="shared" si="233"/>
        <v>3</v>
      </c>
      <c r="MG38" s="53" t="str">
        <f t="shared" si="234"/>
        <v>3.0</v>
      </c>
      <c r="MH38" s="212">
        <v>5</v>
      </c>
      <c r="MI38" s="213">
        <v>5</v>
      </c>
      <c r="MJ38" s="203">
        <f t="shared" si="235"/>
        <v>19</v>
      </c>
      <c r="MK38" s="153">
        <f t="shared" si="236"/>
        <v>5.4105263157894736</v>
      </c>
      <c r="ML38" s="155">
        <f t="shared" si="237"/>
        <v>1.6842105263157894</v>
      </c>
      <c r="MM38" s="154" t="str">
        <f t="shared" si="238"/>
        <v>1.68</v>
      </c>
      <c r="MN38" s="5" t="str">
        <f t="shared" si="239"/>
        <v>Lên lớp</v>
      </c>
    </row>
    <row r="39" spans="1:352" s="8" customFormat="1" ht="18">
      <c r="A39" s="5">
        <v>11</v>
      </c>
      <c r="B39" s="9" t="s">
        <v>347</v>
      </c>
      <c r="C39" s="10" t="s">
        <v>386</v>
      </c>
      <c r="D39" s="11" t="s">
        <v>387</v>
      </c>
      <c r="E39" s="12" t="s">
        <v>388</v>
      </c>
      <c r="G39" s="47" t="s">
        <v>551</v>
      </c>
      <c r="H39" s="6" t="s">
        <v>410</v>
      </c>
      <c r="I39" s="48" t="s">
        <v>574</v>
      </c>
      <c r="J39" s="48" t="s">
        <v>574</v>
      </c>
      <c r="K39" s="98">
        <v>8</v>
      </c>
      <c r="L39" s="67" t="str">
        <f t="shared" si="283"/>
        <v>8.0</v>
      </c>
      <c r="M39" s="51" t="str">
        <f t="shared" si="284"/>
        <v>B+</v>
      </c>
      <c r="N39" s="52">
        <f t="shared" si="285"/>
        <v>3.5</v>
      </c>
      <c r="O39" s="53" t="str">
        <f t="shared" si="286"/>
        <v>3.5</v>
      </c>
      <c r="P39" s="63">
        <v>2</v>
      </c>
      <c r="Q39" s="49">
        <v>6</v>
      </c>
      <c r="R39" s="67" t="str">
        <f t="shared" si="287"/>
        <v>6.0</v>
      </c>
      <c r="S39" s="51" t="str">
        <f t="shared" si="288"/>
        <v>C</v>
      </c>
      <c r="T39" s="52">
        <f t="shared" si="289"/>
        <v>2</v>
      </c>
      <c r="U39" s="53" t="str">
        <f t="shared" si="290"/>
        <v>2.0</v>
      </c>
      <c r="V39" s="63">
        <v>3</v>
      </c>
      <c r="W39" s="105">
        <v>8.1999999999999993</v>
      </c>
      <c r="X39" s="103">
        <v>7</v>
      </c>
      <c r="Y39" s="104"/>
      <c r="Z39" s="66">
        <f t="shared" si="291"/>
        <v>7.5</v>
      </c>
      <c r="AA39" s="67">
        <f t="shared" si="292"/>
        <v>7.5</v>
      </c>
      <c r="AB39" s="67" t="str">
        <f t="shared" si="293"/>
        <v>7.5</v>
      </c>
      <c r="AC39" s="51" t="str">
        <f t="shared" si="294"/>
        <v>B</v>
      </c>
      <c r="AD39" s="60">
        <f t="shared" si="295"/>
        <v>3</v>
      </c>
      <c r="AE39" s="53" t="str">
        <f t="shared" si="296"/>
        <v>3.0</v>
      </c>
      <c r="AF39" s="63">
        <v>4</v>
      </c>
      <c r="AG39" s="199">
        <v>4</v>
      </c>
      <c r="AH39" s="105">
        <v>8</v>
      </c>
      <c r="AI39" s="103">
        <v>9</v>
      </c>
      <c r="AJ39" s="104"/>
      <c r="AK39" s="66">
        <f t="shared" si="297"/>
        <v>8.6</v>
      </c>
      <c r="AL39" s="67">
        <f t="shared" si="298"/>
        <v>8.6</v>
      </c>
      <c r="AM39" s="67" t="str">
        <f t="shared" si="299"/>
        <v>8.6</v>
      </c>
      <c r="AN39" s="51" t="str">
        <f t="shared" si="300"/>
        <v>A</v>
      </c>
      <c r="AO39" s="60">
        <f t="shared" si="301"/>
        <v>4</v>
      </c>
      <c r="AP39" s="53" t="str">
        <f t="shared" si="302"/>
        <v>4.0</v>
      </c>
      <c r="AQ39" s="63">
        <v>2</v>
      </c>
      <c r="AR39" s="199">
        <v>2</v>
      </c>
      <c r="AS39" s="105">
        <v>6.9</v>
      </c>
      <c r="AT39" s="103">
        <v>5</v>
      </c>
      <c r="AU39" s="104"/>
      <c r="AV39" s="66">
        <f t="shared" si="303"/>
        <v>5.8</v>
      </c>
      <c r="AW39" s="67">
        <f t="shared" si="304"/>
        <v>5.8</v>
      </c>
      <c r="AX39" s="67" t="str">
        <f t="shared" si="305"/>
        <v>5.8</v>
      </c>
      <c r="AY39" s="51" t="str">
        <f t="shared" si="306"/>
        <v>C</v>
      </c>
      <c r="AZ39" s="60">
        <f t="shared" si="307"/>
        <v>2</v>
      </c>
      <c r="BA39" s="53" t="str">
        <f t="shared" si="308"/>
        <v>2.0</v>
      </c>
      <c r="BB39" s="63">
        <v>3</v>
      </c>
      <c r="BC39" s="199">
        <v>3</v>
      </c>
      <c r="BD39" s="105">
        <v>6.6</v>
      </c>
      <c r="BE39" s="103">
        <v>8</v>
      </c>
      <c r="BF39" s="104"/>
      <c r="BG39" s="66">
        <f t="shared" si="309"/>
        <v>7.4</v>
      </c>
      <c r="BH39" s="67">
        <f t="shared" si="310"/>
        <v>7.4</v>
      </c>
      <c r="BI39" s="67" t="str">
        <f t="shared" si="311"/>
        <v>7.4</v>
      </c>
      <c r="BJ39" s="51" t="str">
        <f t="shared" si="312"/>
        <v>B</v>
      </c>
      <c r="BK39" s="60">
        <f t="shared" si="313"/>
        <v>3</v>
      </c>
      <c r="BL39" s="53" t="str">
        <f t="shared" si="314"/>
        <v>3.0</v>
      </c>
      <c r="BM39" s="63">
        <v>3</v>
      </c>
      <c r="BN39" s="199">
        <v>3</v>
      </c>
      <c r="BO39" s="105">
        <v>8.1999999999999993</v>
      </c>
      <c r="BP39" s="103">
        <v>5</v>
      </c>
      <c r="BQ39" s="104"/>
      <c r="BR39" s="66">
        <f t="shared" si="315"/>
        <v>6.3</v>
      </c>
      <c r="BS39" s="67">
        <f t="shared" si="316"/>
        <v>6.3</v>
      </c>
      <c r="BT39" s="67" t="str">
        <f t="shared" si="317"/>
        <v>6.3</v>
      </c>
      <c r="BU39" s="51" t="str">
        <f t="shared" si="318"/>
        <v>C</v>
      </c>
      <c r="BV39" s="68">
        <f t="shared" si="319"/>
        <v>2</v>
      </c>
      <c r="BW39" s="53" t="str">
        <f t="shared" si="320"/>
        <v>2.0</v>
      </c>
      <c r="BX39" s="63">
        <v>2</v>
      </c>
      <c r="BY39" s="199">
        <v>2</v>
      </c>
      <c r="BZ39" s="105">
        <v>7.5</v>
      </c>
      <c r="CA39" s="103">
        <v>8</v>
      </c>
      <c r="CB39" s="104"/>
      <c r="CC39" s="105"/>
      <c r="CD39" s="67">
        <f t="shared" si="321"/>
        <v>7.8</v>
      </c>
      <c r="CE39" s="67" t="str">
        <f t="shared" si="322"/>
        <v>7.8</v>
      </c>
      <c r="CF39" s="51" t="str">
        <f t="shared" si="323"/>
        <v>B</v>
      </c>
      <c r="CG39" s="60">
        <f t="shared" si="324"/>
        <v>3</v>
      </c>
      <c r="CH39" s="53" t="str">
        <f t="shared" si="325"/>
        <v>3.0</v>
      </c>
      <c r="CI39" s="63">
        <v>3</v>
      </c>
      <c r="CJ39" s="199">
        <v>3</v>
      </c>
      <c r="CK39" s="200">
        <f t="shared" si="326"/>
        <v>17</v>
      </c>
      <c r="CL39" s="72">
        <f t="shared" si="327"/>
        <v>7.2235294117647051</v>
      </c>
      <c r="CM39" s="93" t="str">
        <f t="shared" si="328"/>
        <v>7.22</v>
      </c>
      <c r="CN39" s="72">
        <f t="shared" si="329"/>
        <v>2.8235294117647061</v>
      </c>
      <c r="CO39" s="93" t="str">
        <f t="shared" si="330"/>
        <v>2.82</v>
      </c>
      <c r="CP39" s="258" t="str">
        <f t="shared" si="331"/>
        <v>Lên lớp</v>
      </c>
      <c r="CQ39" s="258">
        <f t="shared" si="332"/>
        <v>17</v>
      </c>
      <c r="CR39" s="72">
        <f t="shared" si="333"/>
        <v>7.2235294117647051</v>
      </c>
      <c r="CS39" s="258" t="str">
        <f t="shared" si="334"/>
        <v>7.22</v>
      </c>
      <c r="CT39" s="72">
        <f t="shared" si="335"/>
        <v>2.8235294117647061</v>
      </c>
      <c r="CU39" s="258" t="str">
        <f t="shared" si="336"/>
        <v>2.82</v>
      </c>
      <c r="CV39" s="258" t="str">
        <f t="shared" si="337"/>
        <v>Lên lớp</v>
      </c>
      <c r="CW39" s="66">
        <v>8.1999999999999993</v>
      </c>
      <c r="CX39" s="258">
        <v>9</v>
      </c>
      <c r="CY39" s="258"/>
      <c r="CZ39" s="66">
        <f t="shared" si="338"/>
        <v>8.6999999999999993</v>
      </c>
      <c r="DA39" s="67">
        <f t="shared" si="339"/>
        <v>8.6999999999999993</v>
      </c>
      <c r="DB39" s="60" t="str">
        <f t="shared" si="340"/>
        <v>8.7</v>
      </c>
      <c r="DC39" s="51" t="str">
        <f t="shared" si="341"/>
        <v>A</v>
      </c>
      <c r="DD39" s="60">
        <f t="shared" si="342"/>
        <v>4</v>
      </c>
      <c r="DE39" s="60" t="str">
        <f t="shared" si="343"/>
        <v>4.0</v>
      </c>
      <c r="DF39" s="63"/>
      <c r="DG39" s="201"/>
      <c r="DH39" s="105">
        <v>9</v>
      </c>
      <c r="DI39" s="126">
        <v>6</v>
      </c>
      <c r="DJ39" s="126"/>
      <c r="DK39" s="66">
        <f t="shared" si="344"/>
        <v>7.2</v>
      </c>
      <c r="DL39" s="67">
        <f t="shared" si="345"/>
        <v>7.2</v>
      </c>
      <c r="DM39" s="60" t="str">
        <f t="shared" si="346"/>
        <v>7.2</v>
      </c>
      <c r="DN39" s="51" t="str">
        <f t="shared" si="347"/>
        <v>B</v>
      </c>
      <c r="DO39" s="60">
        <f t="shared" si="348"/>
        <v>3</v>
      </c>
      <c r="DP39" s="60" t="str">
        <f t="shared" si="349"/>
        <v>3.0</v>
      </c>
      <c r="DQ39" s="63"/>
      <c r="DR39" s="201"/>
      <c r="DS39" s="67">
        <f t="shared" si="350"/>
        <v>7.9499999999999993</v>
      </c>
      <c r="DT39" s="60" t="str">
        <f t="shared" si="351"/>
        <v>8.0</v>
      </c>
      <c r="DU39" s="51" t="str">
        <f t="shared" si="352"/>
        <v>B</v>
      </c>
      <c r="DV39" s="60">
        <f t="shared" si="353"/>
        <v>3</v>
      </c>
      <c r="DW39" s="60" t="str">
        <f t="shared" si="354"/>
        <v>3.0</v>
      </c>
      <c r="DX39" s="63">
        <v>3</v>
      </c>
      <c r="DY39" s="201">
        <v>3</v>
      </c>
      <c r="DZ39" s="202">
        <v>5.7</v>
      </c>
      <c r="EA39" s="57">
        <v>7</v>
      </c>
      <c r="EB39" s="58"/>
      <c r="EC39" s="66">
        <f t="shared" si="355"/>
        <v>6.5</v>
      </c>
      <c r="ED39" s="67">
        <f t="shared" si="356"/>
        <v>6.5</v>
      </c>
      <c r="EE39" s="67" t="str">
        <f t="shared" si="357"/>
        <v>6.5</v>
      </c>
      <c r="EF39" s="51" t="str">
        <f t="shared" si="358"/>
        <v>C+</v>
      </c>
      <c r="EG39" s="68">
        <f t="shared" si="359"/>
        <v>2.5</v>
      </c>
      <c r="EH39" s="53" t="str">
        <f t="shared" si="360"/>
        <v>2.5</v>
      </c>
      <c r="EI39" s="63">
        <v>3</v>
      </c>
      <c r="EJ39" s="199">
        <v>3</v>
      </c>
      <c r="EK39" s="202">
        <v>5.3</v>
      </c>
      <c r="EL39" s="57">
        <v>6</v>
      </c>
      <c r="EM39" s="58"/>
      <c r="EN39" s="66">
        <f t="shared" si="361"/>
        <v>5.7</v>
      </c>
      <c r="EO39" s="67">
        <f t="shared" si="362"/>
        <v>5.7</v>
      </c>
      <c r="EP39" s="67" t="str">
        <f t="shared" si="363"/>
        <v>5.7</v>
      </c>
      <c r="EQ39" s="51" t="str">
        <f t="shared" si="364"/>
        <v>C</v>
      </c>
      <c r="ER39" s="60">
        <f t="shared" si="365"/>
        <v>2</v>
      </c>
      <c r="ES39" s="53" t="str">
        <f t="shared" si="366"/>
        <v>2.0</v>
      </c>
      <c r="ET39" s="63">
        <v>3</v>
      </c>
      <c r="EU39" s="199">
        <v>3</v>
      </c>
      <c r="EV39" s="166">
        <v>5</v>
      </c>
      <c r="EW39" s="122">
        <v>0</v>
      </c>
      <c r="EX39" s="123">
        <v>0</v>
      </c>
      <c r="EY39" s="66">
        <f t="shared" si="45"/>
        <v>2</v>
      </c>
      <c r="EZ39" s="67">
        <f t="shared" si="46"/>
        <v>2</v>
      </c>
      <c r="FA39" s="67" t="str">
        <f t="shared" si="47"/>
        <v>2.0</v>
      </c>
      <c r="FB39" s="51" t="str">
        <f t="shared" si="48"/>
        <v>F</v>
      </c>
      <c r="FC39" s="60">
        <f t="shared" si="49"/>
        <v>0</v>
      </c>
      <c r="FD39" s="53" t="str">
        <f t="shared" si="50"/>
        <v>0.0</v>
      </c>
      <c r="FE39" s="63">
        <v>2</v>
      </c>
      <c r="FF39" s="199"/>
      <c r="FG39" s="105">
        <v>8</v>
      </c>
      <c r="FH39" s="103">
        <v>8</v>
      </c>
      <c r="FI39" s="104"/>
      <c r="FJ39" s="66">
        <f t="shared" si="51"/>
        <v>8</v>
      </c>
      <c r="FK39" s="67">
        <f t="shared" si="52"/>
        <v>8</v>
      </c>
      <c r="FL39" s="67" t="str">
        <f t="shared" si="53"/>
        <v>8.0</v>
      </c>
      <c r="FM39" s="51" t="str">
        <f t="shared" si="54"/>
        <v>B+</v>
      </c>
      <c r="FN39" s="60">
        <f t="shared" si="55"/>
        <v>3.5</v>
      </c>
      <c r="FO39" s="53" t="str">
        <f t="shared" si="56"/>
        <v>3.5</v>
      </c>
      <c r="FP39" s="63">
        <v>2</v>
      </c>
      <c r="FQ39" s="199">
        <v>2</v>
      </c>
      <c r="FR39" s="147">
        <v>5</v>
      </c>
      <c r="FS39" s="124">
        <v>3</v>
      </c>
      <c r="FT39" s="125">
        <v>5</v>
      </c>
      <c r="FU39" s="147"/>
      <c r="FV39" s="67">
        <f t="shared" si="57"/>
        <v>5</v>
      </c>
      <c r="FW39" s="67" t="str">
        <f t="shared" si="58"/>
        <v>5.0</v>
      </c>
      <c r="FX39" s="51" t="str">
        <f t="shared" si="59"/>
        <v>D+</v>
      </c>
      <c r="FY39" s="60">
        <f t="shared" si="60"/>
        <v>1.5</v>
      </c>
      <c r="FZ39" s="53" t="str">
        <f t="shared" si="61"/>
        <v>1.5</v>
      </c>
      <c r="GA39" s="63">
        <v>2</v>
      </c>
      <c r="GB39" s="199">
        <v>2</v>
      </c>
      <c r="GC39" s="105">
        <v>6.3</v>
      </c>
      <c r="GD39" s="103">
        <v>5</v>
      </c>
      <c r="GE39" s="104"/>
      <c r="GF39" s="105"/>
      <c r="GG39" s="67">
        <f t="shared" si="367"/>
        <v>5.5</v>
      </c>
      <c r="GH39" s="67" t="str">
        <f t="shared" si="368"/>
        <v>5.5</v>
      </c>
      <c r="GI39" s="51" t="str">
        <f t="shared" si="369"/>
        <v>C</v>
      </c>
      <c r="GJ39" s="60">
        <f t="shared" si="370"/>
        <v>2</v>
      </c>
      <c r="GK39" s="53" t="str">
        <f t="shared" si="371"/>
        <v>2.0</v>
      </c>
      <c r="GL39" s="63">
        <v>3</v>
      </c>
      <c r="GM39" s="199">
        <v>3</v>
      </c>
      <c r="GN39" s="203">
        <f t="shared" si="372"/>
        <v>18</v>
      </c>
      <c r="GO39" s="153">
        <f t="shared" si="373"/>
        <v>5.9416666666666664</v>
      </c>
      <c r="GP39" s="155">
        <f t="shared" si="374"/>
        <v>2.1388888888888888</v>
      </c>
      <c r="GQ39" s="154" t="str">
        <f t="shared" si="62"/>
        <v>2.14</v>
      </c>
      <c r="GR39" s="5" t="str">
        <f t="shared" si="63"/>
        <v>Lên lớp</v>
      </c>
      <c r="GS39" s="5"/>
      <c r="GT39" s="204">
        <f t="shared" si="375"/>
        <v>16</v>
      </c>
      <c r="GU39" s="205">
        <f t="shared" si="64"/>
        <v>6.4343749999999993</v>
      </c>
      <c r="GV39" s="206">
        <f t="shared" si="376"/>
        <v>2.40625</v>
      </c>
      <c r="GW39" s="207">
        <f t="shared" si="377"/>
        <v>35</v>
      </c>
      <c r="GX39" s="203">
        <f t="shared" si="378"/>
        <v>33</v>
      </c>
      <c r="GY39" s="154">
        <f t="shared" si="379"/>
        <v>6.8409090909090899</v>
      </c>
      <c r="GZ39" s="155">
        <f t="shared" si="380"/>
        <v>2.6212121212121211</v>
      </c>
      <c r="HA39" s="154" t="str">
        <f t="shared" si="65"/>
        <v>2.62</v>
      </c>
      <c r="HB39" s="5" t="str">
        <f t="shared" si="66"/>
        <v>Lên lớp</v>
      </c>
      <c r="HC39" s="105">
        <v>7.3</v>
      </c>
      <c r="HD39" s="103">
        <v>7</v>
      </c>
      <c r="HE39" s="104"/>
      <c r="HF39" s="105"/>
      <c r="HG39" s="67">
        <f t="shared" si="381"/>
        <v>7.1</v>
      </c>
      <c r="HH39" s="67" t="str">
        <f t="shared" si="382"/>
        <v>7.1</v>
      </c>
      <c r="HI39" s="51" t="str">
        <f t="shared" si="383"/>
        <v>B</v>
      </c>
      <c r="HJ39" s="60">
        <f t="shared" si="384"/>
        <v>3</v>
      </c>
      <c r="HK39" s="53" t="str">
        <f t="shared" si="385"/>
        <v>3.0</v>
      </c>
      <c r="HL39" s="63">
        <v>3</v>
      </c>
      <c r="HM39" s="199">
        <v>3</v>
      </c>
      <c r="HN39" s="202">
        <v>8.6999999999999993</v>
      </c>
      <c r="HO39" s="57">
        <v>7</v>
      </c>
      <c r="HP39" s="58"/>
      <c r="HQ39" s="66">
        <f t="shared" si="67"/>
        <v>7.7</v>
      </c>
      <c r="HR39" s="110">
        <f t="shared" si="68"/>
        <v>7.7</v>
      </c>
      <c r="HS39" s="67" t="str">
        <f t="shared" si="69"/>
        <v>7.7</v>
      </c>
      <c r="HT39" s="111" t="str">
        <f t="shared" si="70"/>
        <v>B</v>
      </c>
      <c r="HU39" s="112">
        <f t="shared" si="71"/>
        <v>3</v>
      </c>
      <c r="HV39" s="113" t="str">
        <f t="shared" si="72"/>
        <v>3.0</v>
      </c>
      <c r="HW39" s="63">
        <v>1</v>
      </c>
      <c r="HX39" s="199">
        <v>1</v>
      </c>
      <c r="HY39" s="66">
        <f t="shared" si="240"/>
        <v>2.2999999999999998</v>
      </c>
      <c r="HZ39" s="163">
        <f t="shared" si="240"/>
        <v>7.3</v>
      </c>
      <c r="IA39" s="53" t="str">
        <f t="shared" si="74"/>
        <v>7.3</v>
      </c>
      <c r="IB39" s="51" t="str">
        <f t="shared" si="75"/>
        <v>B</v>
      </c>
      <c r="IC39" s="60">
        <f t="shared" si="76"/>
        <v>3</v>
      </c>
      <c r="ID39" s="53" t="str">
        <f t="shared" si="77"/>
        <v>3.0</v>
      </c>
      <c r="IE39" s="212">
        <v>4</v>
      </c>
      <c r="IF39" s="213">
        <v>4</v>
      </c>
      <c r="IG39" s="202">
        <v>6</v>
      </c>
      <c r="IH39" s="57">
        <v>8</v>
      </c>
      <c r="II39" s="58"/>
      <c r="IJ39" s="66">
        <f t="shared" si="386"/>
        <v>7.2</v>
      </c>
      <c r="IK39" s="67">
        <f t="shared" si="387"/>
        <v>7.2</v>
      </c>
      <c r="IL39" s="67" t="str">
        <f t="shared" si="388"/>
        <v>7.2</v>
      </c>
      <c r="IM39" s="51" t="str">
        <f t="shared" si="389"/>
        <v>B</v>
      </c>
      <c r="IN39" s="60">
        <f t="shared" si="390"/>
        <v>3</v>
      </c>
      <c r="IO39" s="53" t="str">
        <f t="shared" si="391"/>
        <v>3.0</v>
      </c>
      <c r="IP39" s="63">
        <v>2</v>
      </c>
      <c r="IQ39" s="199">
        <v>2</v>
      </c>
      <c r="IR39" s="202">
        <v>7.1</v>
      </c>
      <c r="IS39" s="57">
        <v>5</v>
      </c>
      <c r="IT39" s="58"/>
      <c r="IU39" s="66">
        <f t="shared" si="78"/>
        <v>5.8</v>
      </c>
      <c r="IV39" s="67">
        <f t="shared" si="79"/>
        <v>5.8</v>
      </c>
      <c r="IW39" s="67" t="str">
        <f t="shared" si="80"/>
        <v>5.8</v>
      </c>
      <c r="IX39" s="51" t="str">
        <f t="shared" si="81"/>
        <v>C</v>
      </c>
      <c r="IY39" s="60">
        <f t="shared" si="82"/>
        <v>2</v>
      </c>
      <c r="IZ39" s="53" t="str">
        <f t="shared" si="83"/>
        <v>2.0</v>
      </c>
      <c r="JA39" s="63">
        <v>3</v>
      </c>
      <c r="JB39" s="199">
        <v>3</v>
      </c>
      <c r="JC39" s="65">
        <v>8.1999999999999993</v>
      </c>
      <c r="JD39" s="57">
        <v>5</v>
      </c>
      <c r="JE39" s="58"/>
      <c r="JF39" s="66">
        <f t="shared" si="84"/>
        <v>6.3</v>
      </c>
      <c r="JG39" s="67">
        <f t="shared" si="85"/>
        <v>6.3</v>
      </c>
      <c r="JH39" s="50" t="str">
        <f t="shared" si="86"/>
        <v>6.3</v>
      </c>
      <c r="JI39" s="51" t="str">
        <f t="shared" si="87"/>
        <v>C</v>
      </c>
      <c r="JJ39" s="60">
        <f t="shared" si="88"/>
        <v>2</v>
      </c>
      <c r="JK39" s="53" t="str">
        <f t="shared" si="89"/>
        <v>2.0</v>
      </c>
      <c r="JL39" s="61">
        <v>2</v>
      </c>
      <c r="JM39" s="62">
        <v>2</v>
      </c>
      <c r="JN39" s="65">
        <v>6.8</v>
      </c>
      <c r="JO39" s="57">
        <v>5</v>
      </c>
      <c r="JP39" s="58"/>
      <c r="JQ39" s="66">
        <f t="shared" si="90"/>
        <v>5.7</v>
      </c>
      <c r="JR39" s="67">
        <f t="shared" si="91"/>
        <v>5.7</v>
      </c>
      <c r="JS39" s="50" t="str">
        <f t="shared" si="92"/>
        <v>5.7</v>
      </c>
      <c r="JT39" s="51" t="str">
        <f t="shared" si="93"/>
        <v>C</v>
      </c>
      <c r="JU39" s="60">
        <f t="shared" si="94"/>
        <v>2</v>
      </c>
      <c r="JV39" s="53" t="str">
        <f t="shared" si="95"/>
        <v>2.0</v>
      </c>
      <c r="JW39" s="61">
        <v>1</v>
      </c>
      <c r="JX39" s="62">
        <v>1</v>
      </c>
      <c r="JY39" s="65">
        <v>6.3</v>
      </c>
      <c r="JZ39" s="57">
        <v>5</v>
      </c>
      <c r="KA39" s="58"/>
      <c r="KB39" s="66">
        <f t="shared" si="96"/>
        <v>5.5</v>
      </c>
      <c r="KC39" s="67">
        <f t="shared" si="97"/>
        <v>5.5</v>
      </c>
      <c r="KD39" s="50" t="str">
        <f t="shared" si="98"/>
        <v>5.5</v>
      </c>
      <c r="KE39" s="51" t="str">
        <f t="shared" si="99"/>
        <v>C</v>
      </c>
      <c r="KF39" s="60">
        <f t="shared" si="100"/>
        <v>2</v>
      </c>
      <c r="KG39" s="53" t="str">
        <f t="shared" si="101"/>
        <v>2.0</v>
      </c>
      <c r="KH39" s="61">
        <v>2</v>
      </c>
      <c r="KI39" s="62">
        <v>2</v>
      </c>
      <c r="KJ39" s="202">
        <v>8</v>
      </c>
      <c r="KK39" s="133">
        <v>6.4</v>
      </c>
      <c r="KL39" s="58"/>
      <c r="KM39" s="66">
        <f t="shared" si="205"/>
        <v>7</v>
      </c>
      <c r="KN39" s="67">
        <f t="shared" si="206"/>
        <v>7</v>
      </c>
      <c r="KO39" s="67" t="str">
        <f t="shared" si="207"/>
        <v>7.0</v>
      </c>
      <c r="KP39" s="51" t="str">
        <f t="shared" si="208"/>
        <v>B</v>
      </c>
      <c r="KQ39" s="60">
        <f t="shared" si="209"/>
        <v>3</v>
      </c>
      <c r="KR39" s="53" t="str">
        <f t="shared" si="210"/>
        <v>3.0</v>
      </c>
      <c r="KS39" s="63">
        <v>1</v>
      </c>
      <c r="KT39" s="199">
        <v>1</v>
      </c>
      <c r="KU39" s="202">
        <v>8</v>
      </c>
      <c r="KV39" s="133">
        <v>8.1</v>
      </c>
      <c r="KW39" s="58"/>
      <c r="KX39" s="66">
        <f t="shared" si="211"/>
        <v>8.1</v>
      </c>
      <c r="KY39" s="67">
        <f t="shared" si="212"/>
        <v>8.1</v>
      </c>
      <c r="KZ39" s="67" t="str">
        <f t="shared" si="213"/>
        <v>8.1</v>
      </c>
      <c r="LA39" s="51" t="str">
        <f t="shared" si="214"/>
        <v>B+</v>
      </c>
      <c r="LB39" s="60">
        <f t="shared" si="215"/>
        <v>3.5</v>
      </c>
      <c r="LC39" s="53" t="str">
        <f t="shared" si="216"/>
        <v>3.5</v>
      </c>
      <c r="LD39" s="63">
        <v>1</v>
      </c>
      <c r="LE39" s="199">
        <v>1</v>
      </c>
      <c r="LF39" s="202">
        <v>8</v>
      </c>
      <c r="LG39" s="133">
        <v>6.8</v>
      </c>
      <c r="LH39" s="58"/>
      <c r="LI39" s="66">
        <f t="shared" si="217"/>
        <v>7.3</v>
      </c>
      <c r="LJ39" s="67">
        <f t="shared" si="218"/>
        <v>7.3</v>
      </c>
      <c r="LK39" s="67" t="str">
        <f t="shared" si="219"/>
        <v>7.3</v>
      </c>
      <c r="LL39" s="51" t="str">
        <f t="shared" si="220"/>
        <v>B</v>
      </c>
      <c r="LM39" s="60">
        <f t="shared" si="221"/>
        <v>3</v>
      </c>
      <c r="LN39" s="53" t="str">
        <f t="shared" si="222"/>
        <v>3.0</v>
      </c>
      <c r="LO39" s="63">
        <v>2</v>
      </c>
      <c r="LP39" s="199">
        <v>2</v>
      </c>
      <c r="LQ39" s="202">
        <v>8</v>
      </c>
      <c r="LR39" s="133">
        <v>7</v>
      </c>
      <c r="LS39" s="58"/>
      <c r="LT39" s="66">
        <f t="shared" si="223"/>
        <v>7.4</v>
      </c>
      <c r="LU39" s="67">
        <f t="shared" si="224"/>
        <v>7.4</v>
      </c>
      <c r="LV39" s="67" t="str">
        <f t="shared" si="225"/>
        <v>7.4</v>
      </c>
      <c r="LW39" s="51" t="str">
        <f t="shared" si="226"/>
        <v>B</v>
      </c>
      <c r="LX39" s="60">
        <f t="shared" si="227"/>
        <v>3</v>
      </c>
      <c r="LY39" s="53" t="str">
        <f t="shared" si="228"/>
        <v>3.0</v>
      </c>
      <c r="LZ39" s="63">
        <v>1</v>
      </c>
      <c r="MA39" s="199">
        <v>1</v>
      </c>
      <c r="MB39" s="66">
        <f t="shared" si="229"/>
        <v>7.4</v>
      </c>
      <c r="MC39" s="163">
        <f t="shared" si="230"/>
        <v>7.4</v>
      </c>
      <c r="MD39" s="53" t="str">
        <f t="shared" si="231"/>
        <v>7.4</v>
      </c>
      <c r="ME39" s="51" t="str">
        <f t="shared" si="232"/>
        <v>B</v>
      </c>
      <c r="MF39" s="60">
        <f t="shared" si="233"/>
        <v>3</v>
      </c>
      <c r="MG39" s="53" t="str">
        <f t="shared" si="234"/>
        <v>3.0</v>
      </c>
      <c r="MH39" s="212">
        <v>5</v>
      </c>
      <c r="MI39" s="213">
        <v>5</v>
      </c>
      <c r="MJ39" s="203">
        <f t="shared" si="235"/>
        <v>19</v>
      </c>
      <c r="MK39" s="153">
        <f t="shared" si="236"/>
        <v>6.6947368421052627</v>
      </c>
      <c r="ML39" s="155">
        <f t="shared" si="237"/>
        <v>2.6052631578947367</v>
      </c>
      <c r="MM39" s="154" t="str">
        <f t="shared" si="238"/>
        <v>2.61</v>
      </c>
      <c r="MN39" s="5" t="str">
        <f t="shared" si="239"/>
        <v>Lên lớp</v>
      </c>
    </row>
    <row r="40" spans="1:352" s="8" customFormat="1" ht="18">
      <c r="A40" s="5">
        <v>12</v>
      </c>
      <c r="B40" s="9" t="s">
        <v>347</v>
      </c>
      <c r="C40" s="10" t="s">
        <v>389</v>
      </c>
      <c r="D40" s="11" t="s">
        <v>282</v>
      </c>
      <c r="E40" s="12" t="s">
        <v>308</v>
      </c>
      <c r="G40" s="47" t="s">
        <v>615</v>
      </c>
      <c r="H40" s="6" t="s">
        <v>410</v>
      </c>
      <c r="I40" s="48" t="s">
        <v>645</v>
      </c>
      <c r="J40" s="48" t="s">
        <v>591</v>
      </c>
      <c r="K40" s="98">
        <v>7.7</v>
      </c>
      <c r="L40" s="67" t="str">
        <f t="shared" si="283"/>
        <v>7.7</v>
      </c>
      <c r="M40" s="51" t="str">
        <f t="shared" si="284"/>
        <v>B</v>
      </c>
      <c r="N40" s="52">
        <f t="shared" si="285"/>
        <v>3</v>
      </c>
      <c r="O40" s="53" t="str">
        <f t="shared" si="286"/>
        <v>3.0</v>
      </c>
      <c r="P40" s="63">
        <v>2</v>
      </c>
      <c r="Q40" s="49">
        <v>6</v>
      </c>
      <c r="R40" s="67" t="str">
        <f t="shared" si="287"/>
        <v>6.0</v>
      </c>
      <c r="S40" s="51" t="str">
        <f t="shared" si="288"/>
        <v>C</v>
      </c>
      <c r="T40" s="52">
        <f t="shared" si="289"/>
        <v>2</v>
      </c>
      <c r="U40" s="53" t="str">
        <f t="shared" si="290"/>
        <v>2.0</v>
      </c>
      <c r="V40" s="63">
        <v>3</v>
      </c>
      <c r="W40" s="105">
        <v>7.7</v>
      </c>
      <c r="X40" s="103">
        <v>7</v>
      </c>
      <c r="Y40" s="104"/>
      <c r="Z40" s="66">
        <f t="shared" si="291"/>
        <v>7.3</v>
      </c>
      <c r="AA40" s="67">
        <f t="shared" si="292"/>
        <v>7.3</v>
      </c>
      <c r="AB40" s="67" t="str">
        <f t="shared" si="293"/>
        <v>7.3</v>
      </c>
      <c r="AC40" s="51" t="str">
        <f t="shared" si="294"/>
        <v>B</v>
      </c>
      <c r="AD40" s="60">
        <f t="shared" si="295"/>
        <v>3</v>
      </c>
      <c r="AE40" s="53" t="str">
        <f t="shared" si="296"/>
        <v>3.0</v>
      </c>
      <c r="AF40" s="63">
        <v>4</v>
      </c>
      <c r="AG40" s="199">
        <v>4</v>
      </c>
      <c r="AH40" s="105">
        <v>8</v>
      </c>
      <c r="AI40" s="103">
        <v>9</v>
      </c>
      <c r="AJ40" s="104"/>
      <c r="AK40" s="66">
        <f t="shared" si="297"/>
        <v>8.6</v>
      </c>
      <c r="AL40" s="67">
        <f t="shared" si="298"/>
        <v>8.6</v>
      </c>
      <c r="AM40" s="67" t="str">
        <f t="shared" si="299"/>
        <v>8.6</v>
      </c>
      <c r="AN40" s="51" t="str">
        <f t="shared" si="300"/>
        <v>A</v>
      </c>
      <c r="AO40" s="60">
        <f t="shared" si="301"/>
        <v>4</v>
      </c>
      <c r="AP40" s="53" t="str">
        <f t="shared" si="302"/>
        <v>4.0</v>
      </c>
      <c r="AQ40" s="63">
        <v>2</v>
      </c>
      <c r="AR40" s="199">
        <v>2</v>
      </c>
      <c r="AS40" s="105">
        <v>7</v>
      </c>
      <c r="AT40" s="103">
        <v>7</v>
      </c>
      <c r="AU40" s="104"/>
      <c r="AV40" s="66">
        <f t="shared" si="303"/>
        <v>7</v>
      </c>
      <c r="AW40" s="67">
        <f t="shared" si="304"/>
        <v>7</v>
      </c>
      <c r="AX40" s="67" t="str">
        <f t="shared" si="305"/>
        <v>7.0</v>
      </c>
      <c r="AY40" s="51" t="str">
        <f t="shared" si="306"/>
        <v>B</v>
      </c>
      <c r="AZ40" s="60">
        <f t="shared" si="307"/>
        <v>3</v>
      </c>
      <c r="BA40" s="53" t="str">
        <f t="shared" si="308"/>
        <v>3.0</v>
      </c>
      <c r="BB40" s="63">
        <v>3</v>
      </c>
      <c r="BC40" s="199">
        <v>3</v>
      </c>
      <c r="BD40" s="105">
        <v>7.2</v>
      </c>
      <c r="BE40" s="103">
        <v>6</v>
      </c>
      <c r="BF40" s="104"/>
      <c r="BG40" s="66">
        <f t="shared" si="309"/>
        <v>6.5</v>
      </c>
      <c r="BH40" s="67">
        <f t="shared" si="310"/>
        <v>6.5</v>
      </c>
      <c r="BI40" s="67" t="str">
        <f t="shared" si="311"/>
        <v>6.5</v>
      </c>
      <c r="BJ40" s="51" t="str">
        <f t="shared" si="312"/>
        <v>C+</v>
      </c>
      <c r="BK40" s="60">
        <f t="shared" si="313"/>
        <v>2.5</v>
      </c>
      <c r="BL40" s="53" t="str">
        <f t="shared" si="314"/>
        <v>2.5</v>
      </c>
      <c r="BM40" s="63">
        <v>3</v>
      </c>
      <c r="BN40" s="199">
        <v>3</v>
      </c>
      <c r="BO40" s="105">
        <v>6.4</v>
      </c>
      <c r="BP40" s="103">
        <v>6</v>
      </c>
      <c r="BQ40" s="104"/>
      <c r="BR40" s="66">
        <f t="shared" si="315"/>
        <v>6.2</v>
      </c>
      <c r="BS40" s="67">
        <f t="shared" si="316"/>
        <v>6.2</v>
      </c>
      <c r="BT40" s="67" t="str">
        <f t="shared" si="317"/>
        <v>6.2</v>
      </c>
      <c r="BU40" s="51" t="str">
        <f t="shared" si="318"/>
        <v>C</v>
      </c>
      <c r="BV40" s="68">
        <f t="shared" si="319"/>
        <v>2</v>
      </c>
      <c r="BW40" s="53" t="str">
        <f t="shared" si="320"/>
        <v>2.0</v>
      </c>
      <c r="BX40" s="63">
        <v>2</v>
      </c>
      <c r="BY40" s="199">
        <v>2</v>
      </c>
      <c r="BZ40" s="105">
        <v>7.7</v>
      </c>
      <c r="CA40" s="103">
        <v>9</v>
      </c>
      <c r="CB40" s="104"/>
      <c r="CC40" s="105"/>
      <c r="CD40" s="67">
        <f t="shared" si="321"/>
        <v>8.5</v>
      </c>
      <c r="CE40" s="67" t="str">
        <f t="shared" si="322"/>
        <v>8.5</v>
      </c>
      <c r="CF40" s="51" t="str">
        <f t="shared" si="323"/>
        <v>A</v>
      </c>
      <c r="CG40" s="60">
        <f t="shared" si="324"/>
        <v>4</v>
      </c>
      <c r="CH40" s="53" t="str">
        <f t="shared" si="325"/>
        <v>4.0</v>
      </c>
      <c r="CI40" s="63">
        <v>3</v>
      </c>
      <c r="CJ40" s="199">
        <v>3</v>
      </c>
      <c r="CK40" s="200">
        <f t="shared" si="326"/>
        <v>17</v>
      </c>
      <c r="CL40" s="72">
        <f t="shared" si="327"/>
        <v>7.3411764705882359</v>
      </c>
      <c r="CM40" s="93" t="str">
        <f t="shared" si="328"/>
        <v>7.34</v>
      </c>
      <c r="CN40" s="72">
        <f t="shared" si="329"/>
        <v>3.0882352941176472</v>
      </c>
      <c r="CO40" s="93" t="str">
        <f t="shared" si="330"/>
        <v>3.09</v>
      </c>
      <c r="CP40" s="258" t="str">
        <f t="shared" si="331"/>
        <v>Lên lớp</v>
      </c>
      <c r="CQ40" s="258">
        <f t="shared" si="332"/>
        <v>17</v>
      </c>
      <c r="CR40" s="72">
        <f t="shared" si="333"/>
        <v>7.3411764705882359</v>
      </c>
      <c r="CS40" s="258" t="str">
        <f t="shared" si="334"/>
        <v>7.34</v>
      </c>
      <c r="CT40" s="72">
        <f t="shared" si="335"/>
        <v>3.0882352941176472</v>
      </c>
      <c r="CU40" s="258" t="str">
        <f t="shared" si="336"/>
        <v>3.09</v>
      </c>
      <c r="CV40" s="258" t="str">
        <f t="shared" si="337"/>
        <v>Lên lớp</v>
      </c>
      <c r="CW40" s="66">
        <v>7</v>
      </c>
      <c r="CX40" s="258">
        <v>6</v>
      </c>
      <c r="CY40" s="258"/>
      <c r="CZ40" s="66">
        <f t="shared" si="338"/>
        <v>6.4</v>
      </c>
      <c r="DA40" s="67">
        <f t="shared" si="339"/>
        <v>6.4</v>
      </c>
      <c r="DB40" s="60" t="str">
        <f t="shared" si="340"/>
        <v>6.4</v>
      </c>
      <c r="DC40" s="51" t="str">
        <f t="shared" si="341"/>
        <v>C</v>
      </c>
      <c r="DD40" s="60">
        <f t="shared" si="342"/>
        <v>2</v>
      </c>
      <c r="DE40" s="60" t="str">
        <f t="shared" si="343"/>
        <v>2.0</v>
      </c>
      <c r="DF40" s="63"/>
      <c r="DG40" s="201"/>
      <c r="DH40" s="105">
        <v>7</v>
      </c>
      <c r="DI40" s="126">
        <v>7</v>
      </c>
      <c r="DJ40" s="126"/>
      <c r="DK40" s="66">
        <f t="shared" si="344"/>
        <v>7</v>
      </c>
      <c r="DL40" s="67">
        <f t="shared" si="345"/>
        <v>7</v>
      </c>
      <c r="DM40" s="60" t="str">
        <f t="shared" si="346"/>
        <v>7.0</v>
      </c>
      <c r="DN40" s="51" t="str">
        <f t="shared" si="347"/>
        <v>B</v>
      </c>
      <c r="DO40" s="60">
        <f t="shared" si="348"/>
        <v>3</v>
      </c>
      <c r="DP40" s="60" t="str">
        <f t="shared" si="349"/>
        <v>3.0</v>
      </c>
      <c r="DQ40" s="63"/>
      <c r="DR40" s="201"/>
      <c r="DS40" s="67">
        <f t="shared" si="350"/>
        <v>6.7</v>
      </c>
      <c r="DT40" s="60" t="str">
        <f t="shared" si="351"/>
        <v>6.7</v>
      </c>
      <c r="DU40" s="51" t="str">
        <f t="shared" si="352"/>
        <v>C+</v>
      </c>
      <c r="DV40" s="60">
        <f t="shared" si="353"/>
        <v>2.5</v>
      </c>
      <c r="DW40" s="60" t="str">
        <f t="shared" si="354"/>
        <v>2.5</v>
      </c>
      <c r="DX40" s="63">
        <v>3</v>
      </c>
      <c r="DY40" s="201">
        <v>3</v>
      </c>
      <c r="DZ40" s="202">
        <v>6.6</v>
      </c>
      <c r="EA40" s="57">
        <v>8</v>
      </c>
      <c r="EB40" s="58"/>
      <c r="EC40" s="66">
        <f t="shared" si="355"/>
        <v>7.4</v>
      </c>
      <c r="ED40" s="67">
        <f t="shared" si="356"/>
        <v>7.4</v>
      </c>
      <c r="EE40" s="67" t="str">
        <f t="shared" si="357"/>
        <v>7.4</v>
      </c>
      <c r="EF40" s="51" t="str">
        <f t="shared" si="358"/>
        <v>B</v>
      </c>
      <c r="EG40" s="68">
        <f t="shared" si="359"/>
        <v>3</v>
      </c>
      <c r="EH40" s="53" t="str">
        <f t="shared" si="360"/>
        <v>3.0</v>
      </c>
      <c r="EI40" s="63">
        <v>3</v>
      </c>
      <c r="EJ40" s="199">
        <v>3</v>
      </c>
      <c r="EK40" s="202">
        <v>6.7</v>
      </c>
      <c r="EL40" s="57">
        <v>5</v>
      </c>
      <c r="EM40" s="58"/>
      <c r="EN40" s="66">
        <f t="shared" si="361"/>
        <v>5.7</v>
      </c>
      <c r="EO40" s="67">
        <f t="shared" si="362"/>
        <v>5.7</v>
      </c>
      <c r="EP40" s="67" t="str">
        <f t="shared" si="363"/>
        <v>5.7</v>
      </c>
      <c r="EQ40" s="51" t="str">
        <f t="shared" si="364"/>
        <v>C</v>
      </c>
      <c r="ER40" s="60">
        <f t="shared" si="365"/>
        <v>2</v>
      </c>
      <c r="ES40" s="53" t="str">
        <f t="shared" si="366"/>
        <v>2.0</v>
      </c>
      <c r="ET40" s="63">
        <v>3</v>
      </c>
      <c r="EU40" s="199">
        <v>3</v>
      </c>
      <c r="EV40" s="166">
        <v>6.7</v>
      </c>
      <c r="EW40" s="122">
        <v>1</v>
      </c>
      <c r="EX40" s="123">
        <v>6</v>
      </c>
      <c r="EY40" s="66">
        <f t="shared" si="45"/>
        <v>3.3</v>
      </c>
      <c r="EZ40" s="67">
        <f t="shared" si="46"/>
        <v>6.3</v>
      </c>
      <c r="FA40" s="67" t="str">
        <f t="shared" si="47"/>
        <v>6.3</v>
      </c>
      <c r="FB40" s="51" t="str">
        <f t="shared" si="48"/>
        <v>C</v>
      </c>
      <c r="FC40" s="60">
        <f t="shared" si="49"/>
        <v>2</v>
      </c>
      <c r="FD40" s="53" t="str">
        <f t="shared" si="50"/>
        <v>2.0</v>
      </c>
      <c r="FE40" s="63">
        <v>2</v>
      </c>
      <c r="FF40" s="199">
        <v>2</v>
      </c>
      <c r="FG40" s="105">
        <v>8.6999999999999993</v>
      </c>
      <c r="FH40" s="103">
        <v>9</v>
      </c>
      <c r="FI40" s="104"/>
      <c r="FJ40" s="66">
        <f t="shared" si="51"/>
        <v>8.9</v>
      </c>
      <c r="FK40" s="67">
        <f t="shared" si="52"/>
        <v>8.9</v>
      </c>
      <c r="FL40" s="67" t="str">
        <f t="shared" si="53"/>
        <v>8.9</v>
      </c>
      <c r="FM40" s="51" t="str">
        <f t="shared" si="54"/>
        <v>A</v>
      </c>
      <c r="FN40" s="60">
        <f t="shared" si="55"/>
        <v>4</v>
      </c>
      <c r="FO40" s="53" t="str">
        <f t="shared" si="56"/>
        <v>4.0</v>
      </c>
      <c r="FP40" s="63">
        <v>2</v>
      </c>
      <c r="FQ40" s="199">
        <v>2</v>
      </c>
      <c r="FR40" s="105">
        <v>6.4</v>
      </c>
      <c r="FS40" s="103">
        <v>5</v>
      </c>
      <c r="FT40" s="104"/>
      <c r="FU40" s="66"/>
      <c r="FV40" s="67">
        <f t="shared" si="57"/>
        <v>5.6</v>
      </c>
      <c r="FW40" s="67" t="str">
        <f t="shared" si="58"/>
        <v>5.6</v>
      </c>
      <c r="FX40" s="51" t="str">
        <f t="shared" si="59"/>
        <v>C</v>
      </c>
      <c r="FY40" s="60">
        <f t="shared" si="60"/>
        <v>2</v>
      </c>
      <c r="FZ40" s="53" t="str">
        <f t="shared" si="61"/>
        <v>2.0</v>
      </c>
      <c r="GA40" s="63">
        <v>2</v>
      </c>
      <c r="GB40" s="199">
        <v>2</v>
      </c>
      <c r="GC40" s="105">
        <v>8.1</v>
      </c>
      <c r="GD40" s="103">
        <v>8</v>
      </c>
      <c r="GE40" s="104"/>
      <c r="GF40" s="105"/>
      <c r="GG40" s="67">
        <f t="shared" si="367"/>
        <v>8</v>
      </c>
      <c r="GH40" s="67" t="str">
        <f t="shared" si="368"/>
        <v>8.0</v>
      </c>
      <c r="GI40" s="51" t="str">
        <f t="shared" si="369"/>
        <v>B+</v>
      </c>
      <c r="GJ40" s="60">
        <f t="shared" si="370"/>
        <v>3.5</v>
      </c>
      <c r="GK40" s="53" t="str">
        <f t="shared" si="371"/>
        <v>3.5</v>
      </c>
      <c r="GL40" s="63">
        <v>3</v>
      </c>
      <c r="GM40" s="199">
        <v>3</v>
      </c>
      <c r="GN40" s="203">
        <f t="shared" si="372"/>
        <v>18</v>
      </c>
      <c r="GO40" s="153">
        <f t="shared" si="373"/>
        <v>6.9444444444444446</v>
      </c>
      <c r="GP40" s="155">
        <f t="shared" si="374"/>
        <v>2.7222222222222223</v>
      </c>
      <c r="GQ40" s="154" t="str">
        <f t="shared" si="62"/>
        <v>2.72</v>
      </c>
      <c r="GR40" s="5" t="str">
        <f t="shared" si="63"/>
        <v>Lên lớp</v>
      </c>
      <c r="GS40" s="5"/>
      <c r="GT40" s="204">
        <f t="shared" si="375"/>
        <v>18</v>
      </c>
      <c r="GU40" s="205">
        <f t="shared" si="64"/>
        <v>6.9444444444444446</v>
      </c>
      <c r="GV40" s="206">
        <f t="shared" si="376"/>
        <v>2.7222222222222223</v>
      </c>
      <c r="GW40" s="207">
        <f t="shared" si="377"/>
        <v>35</v>
      </c>
      <c r="GX40" s="203">
        <f t="shared" si="378"/>
        <v>35</v>
      </c>
      <c r="GY40" s="154">
        <f t="shared" si="379"/>
        <v>7.1371428571428579</v>
      </c>
      <c r="GZ40" s="155">
        <f t="shared" si="380"/>
        <v>2.9</v>
      </c>
      <c r="HA40" s="154" t="str">
        <f t="shared" si="65"/>
        <v>2.90</v>
      </c>
      <c r="HB40" s="5" t="str">
        <f t="shared" si="66"/>
        <v>Lên lớp</v>
      </c>
      <c r="HC40" s="105">
        <v>7.6</v>
      </c>
      <c r="HD40" s="103">
        <v>5</v>
      </c>
      <c r="HE40" s="104"/>
      <c r="HF40" s="105"/>
      <c r="HG40" s="67">
        <f t="shared" si="381"/>
        <v>6</v>
      </c>
      <c r="HH40" s="67" t="str">
        <f t="shared" si="382"/>
        <v>6.0</v>
      </c>
      <c r="HI40" s="51" t="str">
        <f t="shared" si="383"/>
        <v>C</v>
      </c>
      <c r="HJ40" s="60">
        <f t="shared" si="384"/>
        <v>2</v>
      </c>
      <c r="HK40" s="53" t="str">
        <f t="shared" si="385"/>
        <v>2.0</v>
      </c>
      <c r="HL40" s="63">
        <v>3</v>
      </c>
      <c r="HM40" s="199">
        <v>3</v>
      </c>
      <c r="HN40" s="202">
        <v>8.6999999999999993</v>
      </c>
      <c r="HO40" s="57">
        <v>5</v>
      </c>
      <c r="HP40" s="58"/>
      <c r="HQ40" s="66">
        <f t="shared" si="67"/>
        <v>6.5</v>
      </c>
      <c r="HR40" s="110">
        <f t="shared" si="68"/>
        <v>6.5</v>
      </c>
      <c r="HS40" s="67" t="str">
        <f t="shared" si="69"/>
        <v>6.5</v>
      </c>
      <c r="HT40" s="111" t="str">
        <f t="shared" si="70"/>
        <v>C+</v>
      </c>
      <c r="HU40" s="112">
        <f t="shared" si="71"/>
        <v>2.5</v>
      </c>
      <c r="HV40" s="113" t="str">
        <f t="shared" si="72"/>
        <v>2.5</v>
      </c>
      <c r="HW40" s="63">
        <v>1</v>
      </c>
      <c r="HX40" s="199">
        <v>1</v>
      </c>
      <c r="HY40" s="66">
        <f t="shared" si="240"/>
        <v>2</v>
      </c>
      <c r="HZ40" s="163">
        <f t="shared" si="240"/>
        <v>6.2</v>
      </c>
      <c r="IA40" s="53" t="str">
        <f t="shared" si="74"/>
        <v>6.2</v>
      </c>
      <c r="IB40" s="51" t="str">
        <f t="shared" si="75"/>
        <v>C</v>
      </c>
      <c r="IC40" s="60">
        <f t="shared" si="76"/>
        <v>2</v>
      </c>
      <c r="ID40" s="53" t="str">
        <f t="shared" si="77"/>
        <v>2.0</v>
      </c>
      <c r="IE40" s="212">
        <v>4</v>
      </c>
      <c r="IF40" s="213">
        <v>4</v>
      </c>
      <c r="IG40" s="202">
        <v>6.7</v>
      </c>
      <c r="IH40" s="57">
        <v>8</v>
      </c>
      <c r="II40" s="58"/>
      <c r="IJ40" s="66">
        <f t="shared" si="386"/>
        <v>7.5</v>
      </c>
      <c r="IK40" s="67">
        <f t="shared" si="387"/>
        <v>7.5</v>
      </c>
      <c r="IL40" s="67" t="str">
        <f t="shared" si="388"/>
        <v>7.5</v>
      </c>
      <c r="IM40" s="51" t="str">
        <f t="shared" si="389"/>
        <v>B</v>
      </c>
      <c r="IN40" s="60">
        <f t="shared" si="390"/>
        <v>3</v>
      </c>
      <c r="IO40" s="53" t="str">
        <f t="shared" si="391"/>
        <v>3.0</v>
      </c>
      <c r="IP40" s="63">
        <v>2</v>
      </c>
      <c r="IQ40" s="199">
        <v>2</v>
      </c>
      <c r="IR40" s="202">
        <v>7.8</v>
      </c>
      <c r="IS40" s="57">
        <v>5</v>
      </c>
      <c r="IT40" s="58"/>
      <c r="IU40" s="66">
        <f t="shared" si="78"/>
        <v>6.1</v>
      </c>
      <c r="IV40" s="67">
        <f t="shared" si="79"/>
        <v>6.1</v>
      </c>
      <c r="IW40" s="67" t="str">
        <f t="shared" si="80"/>
        <v>6.1</v>
      </c>
      <c r="IX40" s="51" t="str">
        <f t="shared" si="81"/>
        <v>C</v>
      </c>
      <c r="IY40" s="60">
        <f t="shared" si="82"/>
        <v>2</v>
      </c>
      <c r="IZ40" s="53" t="str">
        <f t="shared" si="83"/>
        <v>2.0</v>
      </c>
      <c r="JA40" s="63">
        <v>3</v>
      </c>
      <c r="JB40" s="199">
        <v>3</v>
      </c>
      <c r="JC40" s="65">
        <v>9</v>
      </c>
      <c r="JD40" s="57">
        <v>9</v>
      </c>
      <c r="JE40" s="58"/>
      <c r="JF40" s="66">
        <f t="shared" si="84"/>
        <v>9</v>
      </c>
      <c r="JG40" s="67">
        <f t="shared" si="85"/>
        <v>9</v>
      </c>
      <c r="JH40" s="50" t="str">
        <f t="shared" si="86"/>
        <v>9.0</v>
      </c>
      <c r="JI40" s="51" t="str">
        <f t="shared" si="87"/>
        <v>A</v>
      </c>
      <c r="JJ40" s="60">
        <f t="shared" si="88"/>
        <v>4</v>
      </c>
      <c r="JK40" s="53" t="str">
        <f t="shared" si="89"/>
        <v>4.0</v>
      </c>
      <c r="JL40" s="61">
        <v>2</v>
      </c>
      <c r="JM40" s="62">
        <v>2</v>
      </c>
      <c r="JN40" s="65">
        <v>8.4</v>
      </c>
      <c r="JO40" s="57">
        <v>5</v>
      </c>
      <c r="JP40" s="58"/>
      <c r="JQ40" s="66">
        <f t="shared" si="90"/>
        <v>6.4</v>
      </c>
      <c r="JR40" s="67">
        <f t="shared" si="91"/>
        <v>6.4</v>
      </c>
      <c r="JS40" s="50" t="str">
        <f t="shared" si="92"/>
        <v>6.4</v>
      </c>
      <c r="JT40" s="51" t="str">
        <f t="shared" si="93"/>
        <v>C</v>
      </c>
      <c r="JU40" s="60">
        <f t="shared" si="94"/>
        <v>2</v>
      </c>
      <c r="JV40" s="53" t="str">
        <f t="shared" si="95"/>
        <v>2.0</v>
      </c>
      <c r="JW40" s="61">
        <v>1</v>
      </c>
      <c r="JX40" s="62">
        <v>1</v>
      </c>
      <c r="JY40" s="65">
        <v>8</v>
      </c>
      <c r="JZ40" s="57">
        <v>7</v>
      </c>
      <c r="KA40" s="58"/>
      <c r="KB40" s="66">
        <f t="shared" si="96"/>
        <v>7.4</v>
      </c>
      <c r="KC40" s="67">
        <f t="shared" si="97"/>
        <v>7.4</v>
      </c>
      <c r="KD40" s="50" t="str">
        <f t="shared" si="98"/>
        <v>7.4</v>
      </c>
      <c r="KE40" s="51" t="str">
        <f t="shared" si="99"/>
        <v>B</v>
      </c>
      <c r="KF40" s="60">
        <f t="shared" si="100"/>
        <v>3</v>
      </c>
      <c r="KG40" s="53" t="str">
        <f t="shared" si="101"/>
        <v>3.0</v>
      </c>
      <c r="KH40" s="61">
        <v>2</v>
      </c>
      <c r="KI40" s="62">
        <v>2</v>
      </c>
      <c r="KJ40" s="202">
        <v>8</v>
      </c>
      <c r="KK40" s="133">
        <v>6.6</v>
      </c>
      <c r="KL40" s="58"/>
      <c r="KM40" s="66">
        <f t="shared" si="205"/>
        <v>7.2</v>
      </c>
      <c r="KN40" s="67">
        <f t="shared" si="206"/>
        <v>7.2</v>
      </c>
      <c r="KO40" s="67" t="str">
        <f t="shared" si="207"/>
        <v>7.2</v>
      </c>
      <c r="KP40" s="51" t="str">
        <f t="shared" si="208"/>
        <v>B</v>
      </c>
      <c r="KQ40" s="60">
        <f t="shared" si="209"/>
        <v>3</v>
      </c>
      <c r="KR40" s="53" t="str">
        <f t="shared" si="210"/>
        <v>3.0</v>
      </c>
      <c r="KS40" s="63">
        <v>1</v>
      </c>
      <c r="KT40" s="199">
        <v>1</v>
      </c>
      <c r="KU40" s="202">
        <v>7</v>
      </c>
      <c r="KV40" s="133">
        <v>8.1</v>
      </c>
      <c r="KW40" s="58"/>
      <c r="KX40" s="66">
        <f t="shared" si="211"/>
        <v>7.7</v>
      </c>
      <c r="KY40" s="67">
        <f t="shared" si="212"/>
        <v>7.7</v>
      </c>
      <c r="KZ40" s="67" t="str">
        <f t="shared" si="213"/>
        <v>7.7</v>
      </c>
      <c r="LA40" s="51" t="str">
        <f t="shared" si="214"/>
        <v>B</v>
      </c>
      <c r="LB40" s="60">
        <f t="shared" si="215"/>
        <v>3</v>
      </c>
      <c r="LC40" s="53" t="str">
        <f t="shared" si="216"/>
        <v>3.0</v>
      </c>
      <c r="LD40" s="63">
        <v>1</v>
      </c>
      <c r="LE40" s="199">
        <v>1</v>
      </c>
      <c r="LF40" s="202">
        <v>8</v>
      </c>
      <c r="LG40" s="133">
        <v>6.8</v>
      </c>
      <c r="LH40" s="58"/>
      <c r="LI40" s="66">
        <f t="shared" si="217"/>
        <v>7.3</v>
      </c>
      <c r="LJ40" s="67">
        <f t="shared" si="218"/>
        <v>7.3</v>
      </c>
      <c r="LK40" s="67" t="str">
        <f t="shared" si="219"/>
        <v>7.3</v>
      </c>
      <c r="LL40" s="51" t="str">
        <f t="shared" si="220"/>
        <v>B</v>
      </c>
      <c r="LM40" s="60">
        <f t="shared" si="221"/>
        <v>3</v>
      </c>
      <c r="LN40" s="53" t="str">
        <f t="shared" si="222"/>
        <v>3.0</v>
      </c>
      <c r="LO40" s="63">
        <v>2</v>
      </c>
      <c r="LP40" s="199">
        <v>2</v>
      </c>
      <c r="LQ40" s="202">
        <v>8</v>
      </c>
      <c r="LR40" s="133">
        <v>7.2</v>
      </c>
      <c r="LS40" s="58"/>
      <c r="LT40" s="66">
        <f t="shared" si="223"/>
        <v>7.5</v>
      </c>
      <c r="LU40" s="67">
        <f t="shared" si="224"/>
        <v>7.5</v>
      </c>
      <c r="LV40" s="67" t="str">
        <f t="shared" si="225"/>
        <v>7.5</v>
      </c>
      <c r="LW40" s="51" t="str">
        <f t="shared" si="226"/>
        <v>B</v>
      </c>
      <c r="LX40" s="60">
        <f t="shared" si="227"/>
        <v>3</v>
      </c>
      <c r="LY40" s="53" t="str">
        <f t="shared" si="228"/>
        <v>3.0</v>
      </c>
      <c r="LZ40" s="63">
        <v>1</v>
      </c>
      <c r="MA40" s="199">
        <v>1</v>
      </c>
      <c r="MB40" s="66">
        <f t="shared" si="229"/>
        <v>7.4</v>
      </c>
      <c r="MC40" s="163">
        <f t="shared" si="230"/>
        <v>7.4</v>
      </c>
      <c r="MD40" s="53" t="str">
        <f t="shared" si="231"/>
        <v>7.4</v>
      </c>
      <c r="ME40" s="51" t="str">
        <f t="shared" si="232"/>
        <v>B</v>
      </c>
      <c r="MF40" s="60">
        <f t="shared" si="233"/>
        <v>3</v>
      </c>
      <c r="MG40" s="53" t="str">
        <f t="shared" si="234"/>
        <v>3.0</v>
      </c>
      <c r="MH40" s="212">
        <v>5</v>
      </c>
      <c r="MI40" s="213">
        <v>5</v>
      </c>
      <c r="MJ40" s="203">
        <f t="shared" si="235"/>
        <v>19</v>
      </c>
      <c r="MK40" s="153">
        <f t="shared" si="236"/>
        <v>7.0526315789473681</v>
      </c>
      <c r="ML40" s="155">
        <f t="shared" si="237"/>
        <v>2.7105263157894739</v>
      </c>
      <c r="MM40" s="154" t="str">
        <f t="shared" si="238"/>
        <v>2.71</v>
      </c>
      <c r="MN40" s="5" t="str">
        <f t="shared" si="239"/>
        <v>Lên lớp</v>
      </c>
    </row>
    <row r="41" spans="1:352" s="8" customFormat="1" ht="18">
      <c r="A41" s="5">
        <v>13</v>
      </c>
      <c r="B41" s="9" t="s">
        <v>347</v>
      </c>
      <c r="C41" s="10" t="s">
        <v>390</v>
      </c>
      <c r="D41" s="11" t="s">
        <v>391</v>
      </c>
      <c r="E41" s="12" t="s">
        <v>277</v>
      </c>
      <c r="G41" s="47" t="s">
        <v>616</v>
      </c>
      <c r="H41" s="6" t="s">
        <v>410</v>
      </c>
      <c r="I41" s="48" t="s">
        <v>646</v>
      </c>
      <c r="J41" s="48" t="s">
        <v>659</v>
      </c>
      <c r="K41" s="98">
        <v>6.7</v>
      </c>
      <c r="L41" s="67" t="str">
        <f t="shared" si="283"/>
        <v>6.7</v>
      </c>
      <c r="M41" s="51" t="str">
        <f t="shared" si="284"/>
        <v>C+</v>
      </c>
      <c r="N41" s="52">
        <f t="shared" si="285"/>
        <v>2.5</v>
      </c>
      <c r="O41" s="53" t="str">
        <f t="shared" si="286"/>
        <v>2.5</v>
      </c>
      <c r="P41" s="63">
        <v>2</v>
      </c>
      <c r="Q41" s="49">
        <v>6</v>
      </c>
      <c r="R41" s="67" t="str">
        <f t="shared" si="287"/>
        <v>6.0</v>
      </c>
      <c r="S41" s="51" t="str">
        <f t="shared" si="288"/>
        <v>C</v>
      </c>
      <c r="T41" s="52">
        <f t="shared" si="289"/>
        <v>2</v>
      </c>
      <c r="U41" s="53" t="str">
        <f t="shared" si="290"/>
        <v>2.0</v>
      </c>
      <c r="V41" s="63">
        <v>3</v>
      </c>
      <c r="W41" s="105">
        <v>7</v>
      </c>
      <c r="X41" s="103">
        <v>7</v>
      </c>
      <c r="Y41" s="104"/>
      <c r="Z41" s="66">
        <f t="shared" si="291"/>
        <v>7</v>
      </c>
      <c r="AA41" s="67">
        <f t="shared" si="292"/>
        <v>7</v>
      </c>
      <c r="AB41" s="67" t="str">
        <f t="shared" si="293"/>
        <v>7.0</v>
      </c>
      <c r="AC41" s="51" t="str">
        <f t="shared" si="294"/>
        <v>B</v>
      </c>
      <c r="AD41" s="60">
        <f t="shared" si="295"/>
        <v>3</v>
      </c>
      <c r="AE41" s="53" t="str">
        <f t="shared" si="296"/>
        <v>3.0</v>
      </c>
      <c r="AF41" s="63">
        <v>4</v>
      </c>
      <c r="AG41" s="199">
        <v>4</v>
      </c>
      <c r="AH41" s="105">
        <v>8.6999999999999993</v>
      </c>
      <c r="AI41" s="103">
        <v>9</v>
      </c>
      <c r="AJ41" s="104"/>
      <c r="AK41" s="66">
        <f t="shared" si="297"/>
        <v>8.9</v>
      </c>
      <c r="AL41" s="67">
        <f t="shared" si="298"/>
        <v>8.9</v>
      </c>
      <c r="AM41" s="67" t="str">
        <f t="shared" si="299"/>
        <v>8.9</v>
      </c>
      <c r="AN41" s="51" t="str">
        <f t="shared" si="300"/>
        <v>A</v>
      </c>
      <c r="AO41" s="60">
        <f t="shared" si="301"/>
        <v>4</v>
      </c>
      <c r="AP41" s="53" t="str">
        <f t="shared" si="302"/>
        <v>4.0</v>
      </c>
      <c r="AQ41" s="63">
        <v>2</v>
      </c>
      <c r="AR41" s="199">
        <v>2</v>
      </c>
      <c r="AS41" s="105">
        <v>6.7</v>
      </c>
      <c r="AT41" s="103">
        <v>7</v>
      </c>
      <c r="AU41" s="104"/>
      <c r="AV41" s="66">
        <f t="shared" si="303"/>
        <v>6.9</v>
      </c>
      <c r="AW41" s="67">
        <f t="shared" si="304"/>
        <v>6.9</v>
      </c>
      <c r="AX41" s="67" t="str">
        <f t="shared" si="305"/>
        <v>6.9</v>
      </c>
      <c r="AY41" s="51" t="str">
        <f t="shared" si="306"/>
        <v>C+</v>
      </c>
      <c r="AZ41" s="60">
        <f t="shared" si="307"/>
        <v>2.5</v>
      </c>
      <c r="BA41" s="53" t="str">
        <f t="shared" si="308"/>
        <v>2.5</v>
      </c>
      <c r="BB41" s="63">
        <v>3</v>
      </c>
      <c r="BC41" s="199">
        <v>3</v>
      </c>
      <c r="BD41" s="105">
        <v>6.6</v>
      </c>
      <c r="BE41" s="103">
        <v>7</v>
      </c>
      <c r="BF41" s="104"/>
      <c r="BG41" s="66">
        <f t="shared" si="309"/>
        <v>6.8</v>
      </c>
      <c r="BH41" s="67">
        <f t="shared" si="310"/>
        <v>6.8</v>
      </c>
      <c r="BI41" s="67" t="str">
        <f t="shared" si="311"/>
        <v>6.8</v>
      </c>
      <c r="BJ41" s="51" t="str">
        <f t="shared" si="312"/>
        <v>C+</v>
      </c>
      <c r="BK41" s="60">
        <f t="shared" si="313"/>
        <v>2.5</v>
      </c>
      <c r="BL41" s="53" t="str">
        <f t="shared" si="314"/>
        <v>2.5</v>
      </c>
      <c r="BM41" s="63">
        <v>3</v>
      </c>
      <c r="BN41" s="199">
        <v>3</v>
      </c>
      <c r="BO41" s="105">
        <v>7.3</v>
      </c>
      <c r="BP41" s="103">
        <v>7</v>
      </c>
      <c r="BQ41" s="104"/>
      <c r="BR41" s="66">
        <f t="shared" si="315"/>
        <v>7.1</v>
      </c>
      <c r="BS41" s="67">
        <f t="shared" si="316"/>
        <v>7.1</v>
      </c>
      <c r="BT41" s="67" t="str">
        <f t="shared" si="317"/>
        <v>7.1</v>
      </c>
      <c r="BU41" s="51" t="str">
        <f t="shared" si="318"/>
        <v>B</v>
      </c>
      <c r="BV41" s="68">
        <f t="shared" si="319"/>
        <v>3</v>
      </c>
      <c r="BW41" s="53" t="str">
        <f t="shared" si="320"/>
        <v>3.0</v>
      </c>
      <c r="BX41" s="63">
        <v>2</v>
      </c>
      <c r="BY41" s="199">
        <v>2</v>
      </c>
      <c r="BZ41" s="105">
        <v>7.3</v>
      </c>
      <c r="CA41" s="103">
        <v>7</v>
      </c>
      <c r="CB41" s="104"/>
      <c r="CC41" s="105"/>
      <c r="CD41" s="67">
        <f t="shared" si="321"/>
        <v>7.1</v>
      </c>
      <c r="CE41" s="67" t="str">
        <f t="shared" si="322"/>
        <v>7.1</v>
      </c>
      <c r="CF41" s="51" t="str">
        <f t="shared" si="323"/>
        <v>B</v>
      </c>
      <c r="CG41" s="60">
        <f t="shared" si="324"/>
        <v>3</v>
      </c>
      <c r="CH41" s="53" t="str">
        <f t="shared" si="325"/>
        <v>3.0</v>
      </c>
      <c r="CI41" s="63">
        <v>3</v>
      </c>
      <c r="CJ41" s="199">
        <v>3</v>
      </c>
      <c r="CK41" s="200">
        <f t="shared" si="326"/>
        <v>17</v>
      </c>
      <c r="CL41" s="72">
        <f t="shared" si="327"/>
        <v>7.2</v>
      </c>
      <c r="CM41" s="93" t="str">
        <f t="shared" si="328"/>
        <v>7.20</v>
      </c>
      <c r="CN41" s="72">
        <f t="shared" si="329"/>
        <v>2.9411764705882355</v>
      </c>
      <c r="CO41" s="93" t="str">
        <f t="shared" si="330"/>
        <v>2.94</v>
      </c>
      <c r="CP41" s="258" t="str">
        <f t="shared" si="331"/>
        <v>Lên lớp</v>
      </c>
      <c r="CQ41" s="258">
        <f t="shared" si="332"/>
        <v>17</v>
      </c>
      <c r="CR41" s="72">
        <f t="shared" si="333"/>
        <v>7.2</v>
      </c>
      <c r="CS41" s="258" t="str">
        <f t="shared" si="334"/>
        <v>7.20</v>
      </c>
      <c r="CT41" s="72">
        <f t="shared" si="335"/>
        <v>2.9411764705882355</v>
      </c>
      <c r="CU41" s="258" t="str">
        <f t="shared" si="336"/>
        <v>2.94</v>
      </c>
      <c r="CV41" s="258" t="str">
        <f t="shared" si="337"/>
        <v>Lên lớp</v>
      </c>
      <c r="CW41" s="66">
        <v>7.4</v>
      </c>
      <c r="CX41" s="258">
        <v>7</v>
      </c>
      <c r="CY41" s="258"/>
      <c r="CZ41" s="66">
        <f t="shared" si="338"/>
        <v>7.2</v>
      </c>
      <c r="DA41" s="67">
        <f t="shared" si="339"/>
        <v>7.2</v>
      </c>
      <c r="DB41" s="60" t="str">
        <f t="shared" si="340"/>
        <v>7.2</v>
      </c>
      <c r="DC41" s="51" t="str">
        <f t="shared" si="341"/>
        <v>B</v>
      </c>
      <c r="DD41" s="60">
        <f t="shared" si="342"/>
        <v>3</v>
      </c>
      <c r="DE41" s="60" t="str">
        <f t="shared" si="343"/>
        <v>3.0</v>
      </c>
      <c r="DF41" s="63"/>
      <c r="DG41" s="201"/>
      <c r="DH41" s="105">
        <v>7.6</v>
      </c>
      <c r="DI41" s="126">
        <v>6</v>
      </c>
      <c r="DJ41" s="126"/>
      <c r="DK41" s="66">
        <f t="shared" si="344"/>
        <v>6.6</v>
      </c>
      <c r="DL41" s="67">
        <f t="shared" si="345"/>
        <v>6.6</v>
      </c>
      <c r="DM41" s="60" t="str">
        <f t="shared" si="346"/>
        <v>6.6</v>
      </c>
      <c r="DN41" s="51" t="str">
        <f t="shared" si="347"/>
        <v>C+</v>
      </c>
      <c r="DO41" s="60">
        <f t="shared" si="348"/>
        <v>2.5</v>
      </c>
      <c r="DP41" s="60" t="str">
        <f t="shared" si="349"/>
        <v>2.5</v>
      </c>
      <c r="DQ41" s="63"/>
      <c r="DR41" s="201"/>
      <c r="DS41" s="67">
        <f t="shared" si="350"/>
        <v>6.9</v>
      </c>
      <c r="DT41" s="60" t="str">
        <f t="shared" si="351"/>
        <v>6.9</v>
      </c>
      <c r="DU41" s="51" t="str">
        <f t="shared" si="352"/>
        <v>C+</v>
      </c>
      <c r="DV41" s="60">
        <f t="shared" si="353"/>
        <v>2.5</v>
      </c>
      <c r="DW41" s="60" t="str">
        <f t="shared" si="354"/>
        <v>2.5</v>
      </c>
      <c r="DX41" s="63">
        <v>3</v>
      </c>
      <c r="DY41" s="201">
        <v>3</v>
      </c>
      <c r="DZ41" s="202">
        <v>5.6</v>
      </c>
      <c r="EA41" s="57">
        <v>6</v>
      </c>
      <c r="EB41" s="58"/>
      <c r="EC41" s="66">
        <f t="shared" si="355"/>
        <v>5.8</v>
      </c>
      <c r="ED41" s="67">
        <f t="shared" si="356"/>
        <v>5.8</v>
      </c>
      <c r="EE41" s="67" t="str">
        <f t="shared" si="357"/>
        <v>5.8</v>
      </c>
      <c r="EF41" s="51" t="str">
        <f t="shared" si="358"/>
        <v>C</v>
      </c>
      <c r="EG41" s="68">
        <f t="shared" si="359"/>
        <v>2</v>
      </c>
      <c r="EH41" s="53" t="str">
        <f t="shared" si="360"/>
        <v>2.0</v>
      </c>
      <c r="EI41" s="63">
        <v>3</v>
      </c>
      <c r="EJ41" s="199">
        <v>3</v>
      </c>
      <c r="EK41" s="202">
        <v>5.7</v>
      </c>
      <c r="EL41" s="57">
        <v>9</v>
      </c>
      <c r="EM41" s="58"/>
      <c r="EN41" s="66">
        <f t="shared" si="361"/>
        <v>7.7</v>
      </c>
      <c r="EO41" s="67">
        <f t="shared" si="362"/>
        <v>7.7</v>
      </c>
      <c r="EP41" s="67" t="str">
        <f t="shared" si="363"/>
        <v>7.7</v>
      </c>
      <c r="EQ41" s="51" t="str">
        <f t="shared" si="364"/>
        <v>B</v>
      </c>
      <c r="ER41" s="60">
        <f t="shared" si="365"/>
        <v>3</v>
      </c>
      <c r="ES41" s="53" t="str">
        <f t="shared" si="366"/>
        <v>3.0</v>
      </c>
      <c r="ET41" s="63">
        <v>3</v>
      </c>
      <c r="EU41" s="199">
        <v>3</v>
      </c>
      <c r="EV41" s="166">
        <v>6.3</v>
      </c>
      <c r="EW41" s="122">
        <v>1</v>
      </c>
      <c r="EX41" s="123">
        <v>3</v>
      </c>
      <c r="EY41" s="66">
        <f t="shared" si="45"/>
        <v>3.1</v>
      </c>
      <c r="EZ41" s="67">
        <f t="shared" si="46"/>
        <v>4.3</v>
      </c>
      <c r="FA41" s="67" t="str">
        <f t="shared" si="47"/>
        <v>4.3</v>
      </c>
      <c r="FB41" s="51" t="str">
        <f t="shared" si="48"/>
        <v>D</v>
      </c>
      <c r="FC41" s="60">
        <f t="shared" si="49"/>
        <v>1</v>
      </c>
      <c r="FD41" s="53" t="str">
        <f t="shared" si="50"/>
        <v>1.0</v>
      </c>
      <c r="FE41" s="63">
        <v>2</v>
      </c>
      <c r="FF41" s="199">
        <v>2</v>
      </c>
      <c r="FG41" s="105">
        <v>7.3</v>
      </c>
      <c r="FH41" s="103">
        <v>8</v>
      </c>
      <c r="FI41" s="104"/>
      <c r="FJ41" s="66">
        <f t="shared" si="51"/>
        <v>7.7</v>
      </c>
      <c r="FK41" s="67">
        <f t="shared" si="52"/>
        <v>7.7</v>
      </c>
      <c r="FL41" s="67" t="str">
        <f t="shared" si="53"/>
        <v>7.7</v>
      </c>
      <c r="FM41" s="51" t="str">
        <f t="shared" si="54"/>
        <v>B</v>
      </c>
      <c r="FN41" s="60">
        <f t="shared" si="55"/>
        <v>3</v>
      </c>
      <c r="FO41" s="53" t="str">
        <f t="shared" si="56"/>
        <v>3.0</v>
      </c>
      <c r="FP41" s="63">
        <v>2</v>
      </c>
      <c r="FQ41" s="199">
        <v>2</v>
      </c>
      <c r="FR41" s="105">
        <v>8.4</v>
      </c>
      <c r="FS41" s="103">
        <v>8</v>
      </c>
      <c r="FT41" s="104"/>
      <c r="FU41" s="66"/>
      <c r="FV41" s="67">
        <f t="shared" si="57"/>
        <v>8.1999999999999993</v>
      </c>
      <c r="FW41" s="67" t="str">
        <f t="shared" si="58"/>
        <v>8.2</v>
      </c>
      <c r="FX41" s="51" t="str">
        <f t="shared" si="59"/>
        <v>B+</v>
      </c>
      <c r="FY41" s="60">
        <f t="shared" si="60"/>
        <v>3.5</v>
      </c>
      <c r="FZ41" s="53" t="str">
        <f t="shared" si="61"/>
        <v>3.5</v>
      </c>
      <c r="GA41" s="63">
        <v>2</v>
      </c>
      <c r="GB41" s="199">
        <v>2</v>
      </c>
      <c r="GC41" s="105">
        <v>7.1</v>
      </c>
      <c r="GD41" s="103">
        <v>7</v>
      </c>
      <c r="GE41" s="104"/>
      <c r="GF41" s="105"/>
      <c r="GG41" s="67">
        <f t="shared" si="367"/>
        <v>7</v>
      </c>
      <c r="GH41" s="67" t="str">
        <f t="shared" si="368"/>
        <v>7.0</v>
      </c>
      <c r="GI41" s="51" t="str">
        <f t="shared" si="369"/>
        <v>B</v>
      </c>
      <c r="GJ41" s="60">
        <f t="shared" si="370"/>
        <v>3</v>
      </c>
      <c r="GK41" s="53" t="str">
        <f t="shared" si="371"/>
        <v>3.0</v>
      </c>
      <c r="GL41" s="63">
        <v>3</v>
      </c>
      <c r="GM41" s="199">
        <v>3</v>
      </c>
      <c r="GN41" s="203">
        <f t="shared" si="372"/>
        <v>18</v>
      </c>
      <c r="GO41" s="153">
        <f t="shared" si="373"/>
        <v>6.8111111111111109</v>
      </c>
      <c r="GP41" s="155">
        <f t="shared" si="374"/>
        <v>2.5833333333333335</v>
      </c>
      <c r="GQ41" s="154" t="str">
        <f t="shared" si="62"/>
        <v>2.58</v>
      </c>
      <c r="GR41" s="5" t="str">
        <f t="shared" si="63"/>
        <v>Lên lớp</v>
      </c>
      <c r="GS41" s="5"/>
      <c r="GT41" s="204">
        <f t="shared" si="375"/>
        <v>18</v>
      </c>
      <c r="GU41" s="205">
        <f t="shared" si="64"/>
        <v>6.8111111111111109</v>
      </c>
      <c r="GV41" s="206">
        <f t="shared" si="376"/>
        <v>2.5833333333333335</v>
      </c>
      <c r="GW41" s="207">
        <f t="shared" si="377"/>
        <v>35</v>
      </c>
      <c r="GX41" s="203">
        <f t="shared" si="378"/>
        <v>35</v>
      </c>
      <c r="GY41" s="154">
        <f t="shared" si="379"/>
        <v>7</v>
      </c>
      <c r="GZ41" s="155">
        <f t="shared" si="380"/>
        <v>2.7571428571428571</v>
      </c>
      <c r="HA41" s="154" t="str">
        <f t="shared" si="65"/>
        <v>2.76</v>
      </c>
      <c r="HB41" s="5" t="str">
        <f t="shared" si="66"/>
        <v>Lên lớp</v>
      </c>
      <c r="HC41" s="105">
        <v>7.4</v>
      </c>
      <c r="HD41" s="103">
        <v>5</v>
      </c>
      <c r="HE41" s="104"/>
      <c r="HF41" s="105"/>
      <c r="HG41" s="67">
        <f t="shared" si="381"/>
        <v>6</v>
      </c>
      <c r="HH41" s="67" t="str">
        <f t="shared" si="382"/>
        <v>6.0</v>
      </c>
      <c r="HI41" s="51" t="str">
        <f t="shared" si="383"/>
        <v>C</v>
      </c>
      <c r="HJ41" s="60">
        <f t="shared" si="384"/>
        <v>2</v>
      </c>
      <c r="HK41" s="53" t="str">
        <f t="shared" si="385"/>
        <v>2.0</v>
      </c>
      <c r="HL41" s="63">
        <v>3</v>
      </c>
      <c r="HM41" s="199">
        <v>3</v>
      </c>
      <c r="HN41" s="202">
        <v>8</v>
      </c>
      <c r="HO41" s="57">
        <v>5</v>
      </c>
      <c r="HP41" s="58"/>
      <c r="HQ41" s="66">
        <f t="shared" si="67"/>
        <v>6.2</v>
      </c>
      <c r="HR41" s="110">
        <f t="shared" si="68"/>
        <v>6.2</v>
      </c>
      <c r="HS41" s="67" t="str">
        <f t="shared" si="69"/>
        <v>6.2</v>
      </c>
      <c r="HT41" s="111" t="str">
        <f t="shared" si="70"/>
        <v>C</v>
      </c>
      <c r="HU41" s="112">
        <f t="shared" si="71"/>
        <v>2</v>
      </c>
      <c r="HV41" s="113" t="str">
        <f t="shared" si="72"/>
        <v>2.0</v>
      </c>
      <c r="HW41" s="63">
        <v>1</v>
      </c>
      <c r="HX41" s="199">
        <v>1</v>
      </c>
      <c r="HY41" s="66">
        <f t="shared" si="240"/>
        <v>1.9</v>
      </c>
      <c r="HZ41" s="163">
        <f t="shared" si="240"/>
        <v>6.1</v>
      </c>
      <c r="IA41" s="53" t="str">
        <f t="shared" si="74"/>
        <v>6.1</v>
      </c>
      <c r="IB41" s="51" t="str">
        <f t="shared" si="75"/>
        <v>C</v>
      </c>
      <c r="IC41" s="60">
        <f t="shared" si="76"/>
        <v>2</v>
      </c>
      <c r="ID41" s="53" t="str">
        <f t="shared" si="77"/>
        <v>2.0</v>
      </c>
      <c r="IE41" s="212">
        <v>4</v>
      </c>
      <c r="IF41" s="213">
        <v>4</v>
      </c>
      <c r="IG41" s="202">
        <v>5.3</v>
      </c>
      <c r="IH41" s="57">
        <v>7</v>
      </c>
      <c r="II41" s="58"/>
      <c r="IJ41" s="66">
        <f t="shared" si="386"/>
        <v>6.3</v>
      </c>
      <c r="IK41" s="67">
        <f t="shared" si="387"/>
        <v>6.3</v>
      </c>
      <c r="IL41" s="67" t="str">
        <f t="shared" si="388"/>
        <v>6.3</v>
      </c>
      <c r="IM41" s="51" t="str">
        <f t="shared" si="389"/>
        <v>C</v>
      </c>
      <c r="IN41" s="60">
        <f t="shared" si="390"/>
        <v>2</v>
      </c>
      <c r="IO41" s="53" t="str">
        <f t="shared" si="391"/>
        <v>2.0</v>
      </c>
      <c r="IP41" s="63">
        <v>2</v>
      </c>
      <c r="IQ41" s="199">
        <v>2</v>
      </c>
      <c r="IR41" s="202">
        <v>7.8</v>
      </c>
      <c r="IS41" s="57">
        <v>5</v>
      </c>
      <c r="IT41" s="58"/>
      <c r="IU41" s="66">
        <f t="shared" si="78"/>
        <v>6.1</v>
      </c>
      <c r="IV41" s="67">
        <f t="shared" si="79"/>
        <v>6.1</v>
      </c>
      <c r="IW41" s="67" t="str">
        <f t="shared" si="80"/>
        <v>6.1</v>
      </c>
      <c r="IX41" s="51" t="str">
        <f t="shared" si="81"/>
        <v>C</v>
      </c>
      <c r="IY41" s="60">
        <f t="shared" si="82"/>
        <v>2</v>
      </c>
      <c r="IZ41" s="53" t="str">
        <f t="shared" si="83"/>
        <v>2.0</v>
      </c>
      <c r="JA41" s="63">
        <v>3</v>
      </c>
      <c r="JB41" s="199">
        <v>3</v>
      </c>
      <c r="JC41" s="65">
        <v>6.8</v>
      </c>
      <c r="JD41" s="57">
        <v>8</v>
      </c>
      <c r="JE41" s="58"/>
      <c r="JF41" s="66">
        <f t="shared" si="84"/>
        <v>7.5</v>
      </c>
      <c r="JG41" s="67">
        <f t="shared" si="85"/>
        <v>7.5</v>
      </c>
      <c r="JH41" s="50" t="str">
        <f t="shared" si="86"/>
        <v>7.5</v>
      </c>
      <c r="JI41" s="51" t="str">
        <f t="shared" si="87"/>
        <v>B</v>
      </c>
      <c r="JJ41" s="60">
        <f t="shared" si="88"/>
        <v>3</v>
      </c>
      <c r="JK41" s="53" t="str">
        <f t="shared" si="89"/>
        <v>3.0</v>
      </c>
      <c r="JL41" s="61">
        <v>2</v>
      </c>
      <c r="JM41" s="62">
        <v>2</v>
      </c>
      <c r="JN41" s="65">
        <v>6.2</v>
      </c>
      <c r="JO41" s="57">
        <v>6</v>
      </c>
      <c r="JP41" s="58"/>
      <c r="JQ41" s="66">
        <f t="shared" si="90"/>
        <v>6.1</v>
      </c>
      <c r="JR41" s="67">
        <f t="shared" si="91"/>
        <v>6.1</v>
      </c>
      <c r="JS41" s="50" t="str">
        <f t="shared" si="92"/>
        <v>6.1</v>
      </c>
      <c r="JT41" s="51" t="str">
        <f t="shared" si="93"/>
        <v>C</v>
      </c>
      <c r="JU41" s="60">
        <f t="shared" si="94"/>
        <v>2</v>
      </c>
      <c r="JV41" s="53" t="str">
        <f t="shared" si="95"/>
        <v>2.0</v>
      </c>
      <c r="JW41" s="61">
        <v>1</v>
      </c>
      <c r="JX41" s="62">
        <v>1</v>
      </c>
      <c r="JY41" s="245">
        <v>5.3</v>
      </c>
      <c r="JZ41" s="122">
        <v>3</v>
      </c>
      <c r="KA41" s="123">
        <v>5</v>
      </c>
      <c r="KB41" s="166">
        <f t="shared" si="96"/>
        <v>3.9</v>
      </c>
      <c r="KC41" s="67">
        <f t="shared" si="97"/>
        <v>5.0999999999999996</v>
      </c>
      <c r="KD41" s="50" t="str">
        <f t="shared" si="98"/>
        <v>5.1</v>
      </c>
      <c r="KE41" s="51" t="str">
        <f t="shared" si="99"/>
        <v>D+</v>
      </c>
      <c r="KF41" s="60">
        <f t="shared" si="100"/>
        <v>1.5</v>
      </c>
      <c r="KG41" s="53" t="str">
        <f t="shared" si="101"/>
        <v>1.5</v>
      </c>
      <c r="KH41" s="61">
        <v>2</v>
      </c>
      <c r="KI41" s="62">
        <v>2</v>
      </c>
      <c r="KJ41" s="202"/>
      <c r="KK41" s="133"/>
      <c r="KL41" s="58"/>
      <c r="KM41" s="66">
        <f t="shared" si="205"/>
        <v>0</v>
      </c>
      <c r="KN41" s="67">
        <f t="shared" si="206"/>
        <v>0</v>
      </c>
      <c r="KO41" s="67" t="str">
        <f t="shared" si="207"/>
        <v>0.0</v>
      </c>
      <c r="KP41" s="51" t="str">
        <f t="shared" si="208"/>
        <v>F</v>
      </c>
      <c r="KQ41" s="60">
        <f t="shared" si="209"/>
        <v>0</v>
      </c>
      <c r="KR41" s="53" t="str">
        <f t="shared" si="210"/>
        <v>0.0</v>
      </c>
      <c r="KS41" s="63">
        <v>1</v>
      </c>
      <c r="KT41" s="199">
        <v>1</v>
      </c>
      <c r="KU41" s="202"/>
      <c r="KV41" s="133"/>
      <c r="KW41" s="58"/>
      <c r="KX41" s="66">
        <f t="shared" si="211"/>
        <v>0</v>
      </c>
      <c r="KY41" s="67">
        <f t="shared" si="212"/>
        <v>0</v>
      </c>
      <c r="KZ41" s="67" t="str">
        <f t="shared" si="213"/>
        <v>0.0</v>
      </c>
      <c r="LA41" s="51" t="str">
        <f t="shared" si="214"/>
        <v>F</v>
      </c>
      <c r="LB41" s="60">
        <f t="shared" si="215"/>
        <v>0</v>
      </c>
      <c r="LC41" s="53" t="str">
        <f t="shared" si="216"/>
        <v>0.0</v>
      </c>
      <c r="LD41" s="63">
        <v>1</v>
      </c>
      <c r="LE41" s="199">
        <v>1</v>
      </c>
      <c r="LF41" s="202">
        <v>8</v>
      </c>
      <c r="LG41" s="133">
        <v>6.2</v>
      </c>
      <c r="LH41" s="58"/>
      <c r="LI41" s="66">
        <f t="shared" si="217"/>
        <v>6.9</v>
      </c>
      <c r="LJ41" s="67">
        <f t="shared" si="218"/>
        <v>6.9</v>
      </c>
      <c r="LK41" s="67" t="str">
        <f t="shared" si="219"/>
        <v>6.9</v>
      </c>
      <c r="LL41" s="51" t="str">
        <f t="shared" si="220"/>
        <v>C+</v>
      </c>
      <c r="LM41" s="60">
        <f t="shared" si="221"/>
        <v>2.5</v>
      </c>
      <c r="LN41" s="53" t="str">
        <f t="shared" si="222"/>
        <v>2.5</v>
      </c>
      <c r="LO41" s="63">
        <v>2</v>
      </c>
      <c r="LP41" s="199">
        <v>2</v>
      </c>
      <c r="LQ41" s="202">
        <v>6</v>
      </c>
      <c r="LR41" s="133">
        <v>6.7</v>
      </c>
      <c r="LS41" s="58"/>
      <c r="LT41" s="66">
        <f t="shared" si="223"/>
        <v>6.4</v>
      </c>
      <c r="LU41" s="67">
        <f t="shared" si="224"/>
        <v>6.4</v>
      </c>
      <c r="LV41" s="67" t="str">
        <f t="shared" si="225"/>
        <v>6.4</v>
      </c>
      <c r="LW41" s="51" t="str">
        <f t="shared" si="226"/>
        <v>C</v>
      </c>
      <c r="LX41" s="60">
        <f t="shared" si="227"/>
        <v>2</v>
      </c>
      <c r="LY41" s="53" t="str">
        <f t="shared" si="228"/>
        <v>2.0</v>
      </c>
      <c r="LZ41" s="63">
        <v>1</v>
      </c>
      <c r="MA41" s="199">
        <v>1</v>
      </c>
      <c r="MB41" s="66">
        <f t="shared" si="229"/>
        <v>4</v>
      </c>
      <c r="MC41" s="163">
        <f t="shared" si="230"/>
        <v>4</v>
      </c>
      <c r="MD41" s="53" t="str">
        <f t="shared" si="231"/>
        <v>4.0</v>
      </c>
      <c r="ME41" s="51" t="str">
        <f t="shared" si="232"/>
        <v>D</v>
      </c>
      <c r="MF41" s="60">
        <f t="shared" si="233"/>
        <v>1</v>
      </c>
      <c r="MG41" s="53" t="str">
        <f t="shared" si="234"/>
        <v>1.0</v>
      </c>
      <c r="MH41" s="212">
        <v>5</v>
      </c>
      <c r="MI41" s="213">
        <v>5</v>
      </c>
      <c r="MJ41" s="203">
        <f t="shared" si="235"/>
        <v>19</v>
      </c>
      <c r="MK41" s="153">
        <f t="shared" si="236"/>
        <v>5.6105263157894738</v>
      </c>
      <c r="ML41" s="155">
        <f t="shared" si="237"/>
        <v>1.8947368421052631</v>
      </c>
      <c r="MM41" s="154" t="str">
        <f t="shared" si="238"/>
        <v>1.89</v>
      </c>
      <c r="MN41" s="5" t="str">
        <f t="shared" si="239"/>
        <v>Lên lớp</v>
      </c>
    </row>
    <row r="42" spans="1:352" s="8" customFormat="1" ht="18">
      <c r="A42" s="5">
        <v>14</v>
      </c>
      <c r="B42" s="9" t="s">
        <v>347</v>
      </c>
      <c r="C42" s="10" t="s">
        <v>395</v>
      </c>
      <c r="D42" s="11" t="s">
        <v>396</v>
      </c>
      <c r="E42" s="12" t="s">
        <v>397</v>
      </c>
      <c r="G42" s="47" t="s">
        <v>618</v>
      </c>
      <c r="H42" s="6" t="s">
        <v>410</v>
      </c>
      <c r="I42" s="48" t="s">
        <v>578</v>
      </c>
      <c r="J42" s="48" t="s">
        <v>599</v>
      </c>
      <c r="K42" s="98">
        <v>8</v>
      </c>
      <c r="L42" s="67" t="str">
        <f t="shared" si="283"/>
        <v>8.0</v>
      </c>
      <c r="M42" s="51" t="str">
        <f t="shared" si="284"/>
        <v>B+</v>
      </c>
      <c r="N42" s="52">
        <f t="shared" si="285"/>
        <v>3.5</v>
      </c>
      <c r="O42" s="53" t="str">
        <f t="shared" si="286"/>
        <v>3.5</v>
      </c>
      <c r="P42" s="63">
        <v>2</v>
      </c>
      <c r="Q42" s="49">
        <v>6</v>
      </c>
      <c r="R42" s="67" t="str">
        <f t="shared" si="287"/>
        <v>6.0</v>
      </c>
      <c r="S42" s="51" t="str">
        <f t="shared" si="288"/>
        <v>C</v>
      </c>
      <c r="T42" s="52">
        <f t="shared" si="289"/>
        <v>2</v>
      </c>
      <c r="U42" s="53" t="str">
        <f t="shared" si="290"/>
        <v>2.0</v>
      </c>
      <c r="V42" s="63">
        <v>3</v>
      </c>
      <c r="W42" s="105">
        <v>8.3000000000000007</v>
      </c>
      <c r="X42" s="103">
        <v>8</v>
      </c>
      <c r="Y42" s="104"/>
      <c r="Z42" s="66">
        <f t="shared" si="291"/>
        <v>8.1</v>
      </c>
      <c r="AA42" s="67">
        <f t="shared" si="292"/>
        <v>8.1</v>
      </c>
      <c r="AB42" s="67" t="str">
        <f t="shared" si="293"/>
        <v>8.1</v>
      </c>
      <c r="AC42" s="51" t="str">
        <f t="shared" si="294"/>
        <v>B+</v>
      </c>
      <c r="AD42" s="60">
        <f t="shared" si="295"/>
        <v>3.5</v>
      </c>
      <c r="AE42" s="53" t="str">
        <f t="shared" si="296"/>
        <v>3.5</v>
      </c>
      <c r="AF42" s="63">
        <v>4</v>
      </c>
      <c r="AG42" s="199">
        <v>4</v>
      </c>
      <c r="AH42" s="105">
        <v>8</v>
      </c>
      <c r="AI42" s="103">
        <v>8</v>
      </c>
      <c r="AJ42" s="104"/>
      <c r="AK42" s="66">
        <f t="shared" si="297"/>
        <v>8</v>
      </c>
      <c r="AL42" s="67">
        <f t="shared" si="298"/>
        <v>8</v>
      </c>
      <c r="AM42" s="67" t="str">
        <f t="shared" si="299"/>
        <v>8.0</v>
      </c>
      <c r="AN42" s="51" t="str">
        <f t="shared" si="300"/>
        <v>B+</v>
      </c>
      <c r="AO42" s="60">
        <f t="shared" si="301"/>
        <v>3.5</v>
      </c>
      <c r="AP42" s="53" t="str">
        <f t="shared" si="302"/>
        <v>3.5</v>
      </c>
      <c r="AQ42" s="63">
        <v>2</v>
      </c>
      <c r="AR42" s="199">
        <v>2</v>
      </c>
      <c r="AS42" s="105">
        <v>7.4</v>
      </c>
      <c r="AT42" s="103">
        <v>2</v>
      </c>
      <c r="AU42" s="104"/>
      <c r="AV42" s="66">
        <f t="shared" si="303"/>
        <v>4.2</v>
      </c>
      <c r="AW42" s="67">
        <f t="shared" si="304"/>
        <v>4.2</v>
      </c>
      <c r="AX42" s="67" t="str">
        <f t="shared" si="305"/>
        <v>4.2</v>
      </c>
      <c r="AY42" s="51" t="str">
        <f t="shared" si="306"/>
        <v>D</v>
      </c>
      <c r="AZ42" s="60">
        <f t="shared" si="307"/>
        <v>1</v>
      </c>
      <c r="BA42" s="53" t="str">
        <f t="shared" si="308"/>
        <v>1.0</v>
      </c>
      <c r="BB42" s="63">
        <v>3</v>
      </c>
      <c r="BC42" s="199">
        <v>3</v>
      </c>
      <c r="BD42" s="105">
        <v>5.6</v>
      </c>
      <c r="BE42" s="103">
        <v>8</v>
      </c>
      <c r="BF42" s="104"/>
      <c r="BG42" s="66">
        <f t="shared" si="309"/>
        <v>7</v>
      </c>
      <c r="BH42" s="67">
        <f t="shared" si="310"/>
        <v>7</v>
      </c>
      <c r="BI42" s="67" t="str">
        <f t="shared" si="311"/>
        <v>7.0</v>
      </c>
      <c r="BJ42" s="51" t="str">
        <f t="shared" si="312"/>
        <v>B</v>
      </c>
      <c r="BK42" s="60">
        <f t="shared" si="313"/>
        <v>3</v>
      </c>
      <c r="BL42" s="53" t="str">
        <f t="shared" si="314"/>
        <v>3.0</v>
      </c>
      <c r="BM42" s="63">
        <v>3</v>
      </c>
      <c r="BN42" s="199">
        <v>3</v>
      </c>
      <c r="BO42" s="105">
        <v>5.7</v>
      </c>
      <c r="BP42" s="103">
        <v>6</v>
      </c>
      <c r="BQ42" s="104"/>
      <c r="BR42" s="66">
        <f t="shared" si="315"/>
        <v>5.9</v>
      </c>
      <c r="BS42" s="67">
        <f t="shared" si="316"/>
        <v>5.9</v>
      </c>
      <c r="BT42" s="67" t="str">
        <f t="shared" si="317"/>
        <v>5.9</v>
      </c>
      <c r="BU42" s="51" t="str">
        <f t="shared" si="318"/>
        <v>C</v>
      </c>
      <c r="BV42" s="68">
        <f t="shared" si="319"/>
        <v>2</v>
      </c>
      <c r="BW42" s="53" t="str">
        <f t="shared" si="320"/>
        <v>2.0</v>
      </c>
      <c r="BX42" s="63">
        <v>2</v>
      </c>
      <c r="BY42" s="199">
        <v>2</v>
      </c>
      <c r="BZ42" s="105">
        <v>7.5</v>
      </c>
      <c r="CA42" s="103">
        <v>7</v>
      </c>
      <c r="CB42" s="104"/>
      <c r="CC42" s="105"/>
      <c r="CD42" s="67">
        <f t="shared" si="321"/>
        <v>7.2</v>
      </c>
      <c r="CE42" s="67" t="str">
        <f t="shared" si="322"/>
        <v>7.2</v>
      </c>
      <c r="CF42" s="51" t="str">
        <f t="shared" si="323"/>
        <v>B</v>
      </c>
      <c r="CG42" s="60">
        <f t="shared" si="324"/>
        <v>3</v>
      </c>
      <c r="CH42" s="53" t="str">
        <f t="shared" si="325"/>
        <v>3.0</v>
      </c>
      <c r="CI42" s="63">
        <v>3</v>
      </c>
      <c r="CJ42" s="199">
        <v>3</v>
      </c>
      <c r="CK42" s="200">
        <f t="shared" si="326"/>
        <v>17</v>
      </c>
      <c r="CL42" s="72">
        <f t="shared" si="327"/>
        <v>6.7882352941176478</v>
      </c>
      <c r="CM42" s="93" t="str">
        <f t="shared" si="328"/>
        <v>6.79</v>
      </c>
      <c r="CN42" s="72">
        <f t="shared" si="329"/>
        <v>2.7058823529411766</v>
      </c>
      <c r="CO42" s="93" t="str">
        <f t="shared" si="330"/>
        <v>2.71</v>
      </c>
      <c r="CP42" s="258" t="str">
        <f t="shared" si="331"/>
        <v>Lên lớp</v>
      </c>
      <c r="CQ42" s="258">
        <f t="shared" si="332"/>
        <v>17</v>
      </c>
      <c r="CR42" s="72">
        <f t="shared" si="333"/>
        <v>6.7882352941176478</v>
      </c>
      <c r="CS42" s="258" t="str">
        <f t="shared" si="334"/>
        <v>6.79</v>
      </c>
      <c r="CT42" s="72">
        <f t="shared" si="335"/>
        <v>2.7058823529411766</v>
      </c>
      <c r="CU42" s="258" t="str">
        <f t="shared" si="336"/>
        <v>2.71</v>
      </c>
      <c r="CV42" s="258" t="str">
        <f t="shared" si="337"/>
        <v>Lên lớp</v>
      </c>
      <c r="CW42" s="66">
        <v>6.8</v>
      </c>
      <c r="CX42" s="258">
        <v>5</v>
      </c>
      <c r="CY42" s="258"/>
      <c r="CZ42" s="66">
        <f t="shared" si="338"/>
        <v>5.7</v>
      </c>
      <c r="DA42" s="67">
        <f t="shared" si="339"/>
        <v>5.7</v>
      </c>
      <c r="DB42" s="60" t="str">
        <f t="shared" si="340"/>
        <v>5.7</v>
      </c>
      <c r="DC42" s="51" t="str">
        <f t="shared" si="341"/>
        <v>C</v>
      </c>
      <c r="DD42" s="60">
        <f t="shared" si="342"/>
        <v>2</v>
      </c>
      <c r="DE42" s="60" t="str">
        <f t="shared" si="343"/>
        <v>2.0</v>
      </c>
      <c r="DF42" s="63"/>
      <c r="DG42" s="201"/>
      <c r="DH42" s="105">
        <v>7.4</v>
      </c>
      <c r="DI42" s="126">
        <v>6</v>
      </c>
      <c r="DJ42" s="126"/>
      <c r="DK42" s="66">
        <f t="shared" si="344"/>
        <v>6.6</v>
      </c>
      <c r="DL42" s="67">
        <f t="shared" si="345"/>
        <v>6.6</v>
      </c>
      <c r="DM42" s="60" t="str">
        <f t="shared" si="346"/>
        <v>6.6</v>
      </c>
      <c r="DN42" s="51" t="str">
        <f t="shared" si="347"/>
        <v>C+</v>
      </c>
      <c r="DO42" s="60">
        <f t="shared" si="348"/>
        <v>2.5</v>
      </c>
      <c r="DP42" s="60" t="str">
        <f t="shared" si="349"/>
        <v>2.5</v>
      </c>
      <c r="DQ42" s="63"/>
      <c r="DR42" s="201"/>
      <c r="DS42" s="67">
        <f t="shared" si="350"/>
        <v>6.15</v>
      </c>
      <c r="DT42" s="60" t="str">
        <f t="shared" si="351"/>
        <v>6.2</v>
      </c>
      <c r="DU42" s="51" t="str">
        <f t="shared" si="352"/>
        <v>C</v>
      </c>
      <c r="DV42" s="60">
        <f t="shared" si="353"/>
        <v>2</v>
      </c>
      <c r="DW42" s="60" t="str">
        <f t="shared" si="354"/>
        <v>2.0</v>
      </c>
      <c r="DX42" s="63">
        <v>3</v>
      </c>
      <c r="DY42" s="201">
        <v>3</v>
      </c>
      <c r="DZ42" s="202">
        <v>6.4</v>
      </c>
      <c r="EA42" s="57">
        <v>8</v>
      </c>
      <c r="EB42" s="58"/>
      <c r="EC42" s="66">
        <f t="shared" si="355"/>
        <v>7.4</v>
      </c>
      <c r="ED42" s="67">
        <f t="shared" si="356"/>
        <v>7.4</v>
      </c>
      <c r="EE42" s="67" t="str">
        <f t="shared" si="357"/>
        <v>7.4</v>
      </c>
      <c r="EF42" s="51" t="str">
        <f t="shared" si="358"/>
        <v>B</v>
      </c>
      <c r="EG42" s="68">
        <f t="shared" si="359"/>
        <v>3</v>
      </c>
      <c r="EH42" s="53" t="str">
        <f t="shared" si="360"/>
        <v>3.0</v>
      </c>
      <c r="EI42" s="63">
        <v>3</v>
      </c>
      <c r="EJ42" s="199">
        <v>3</v>
      </c>
      <c r="EK42" s="202">
        <v>7.2</v>
      </c>
      <c r="EL42" s="57">
        <v>5</v>
      </c>
      <c r="EM42" s="58"/>
      <c r="EN42" s="66">
        <f t="shared" si="361"/>
        <v>5.9</v>
      </c>
      <c r="EO42" s="67">
        <f t="shared" si="362"/>
        <v>5.9</v>
      </c>
      <c r="EP42" s="67" t="str">
        <f t="shared" si="363"/>
        <v>5.9</v>
      </c>
      <c r="EQ42" s="51" t="str">
        <f t="shared" si="364"/>
        <v>C</v>
      </c>
      <c r="ER42" s="60">
        <f t="shared" si="365"/>
        <v>2</v>
      </c>
      <c r="ES42" s="53" t="str">
        <f t="shared" si="366"/>
        <v>2.0</v>
      </c>
      <c r="ET42" s="63">
        <v>3</v>
      </c>
      <c r="EU42" s="199">
        <v>3</v>
      </c>
      <c r="EV42" s="166">
        <v>5</v>
      </c>
      <c r="EW42" s="122">
        <v>0</v>
      </c>
      <c r="EX42" s="123">
        <v>4</v>
      </c>
      <c r="EY42" s="66">
        <f t="shared" si="45"/>
        <v>2</v>
      </c>
      <c r="EZ42" s="67">
        <f t="shared" si="46"/>
        <v>4.4000000000000004</v>
      </c>
      <c r="FA42" s="67" t="str">
        <f t="shared" si="47"/>
        <v>4.4</v>
      </c>
      <c r="FB42" s="51" t="str">
        <f t="shared" si="48"/>
        <v>D</v>
      </c>
      <c r="FC42" s="60">
        <f t="shared" si="49"/>
        <v>1</v>
      </c>
      <c r="FD42" s="53" t="str">
        <f t="shared" si="50"/>
        <v>1.0</v>
      </c>
      <c r="FE42" s="63">
        <v>2</v>
      </c>
      <c r="FF42" s="199">
        <v>2</v>
      </c>
      <c r="FG42" s="105">
        <v>6.7</v>
      </c>
      <c r="FH42" s="103">
        <v>7</v>
      </c>
      <c r="FI42" s="104"/>
      <c r="FJ42" s="66">
        <f t="shared" si="51"/>
        <v>6.9</v>
      </c>
      <c r="FK42" s="67">
        <f t="shared" si="52"/>
        <v>6.9</v>
      </c>
      <c r="FL42" s="67" t="str">
        <f t="shared" si="53"/>
        <v>6.9</v>
      </c>
      <c r="FM42" s="51" t="str">
        <f t="shared" si="54"/>
        <v>C+</v>
      </c>
      <c r="FN42" s="60">
        <f t="shared" si="55"/>
        <v>2.5</v>
      </c>
      <c r="FO42" s="53" t="str">
        <f t="shared" si="56"/>
        <v>2.5</v>
      </c>
      <c r="FP42" s="63">
        <v>2</v>
      </c>
      <c r="FQ42" s="199">
        <v>2</v>
      </c>
      <c r="FR42" s="105">
        <v>6.4</v>
      </c>
      <c r="FS42" s="103">
        <v>6</v>
      </c>
      <c r="FT42" s="104"/>
      <c r="FU42" s="66"/>
      <c r="FV42" s="67">
        <f t="shared" si="57"/>
        <v>6.2</v>
      </c>
      <c r="FW42" s="67" t="str">
        <f t="shared" si="58"/>
        <v>6.2</v>
      </c>
      <c r="FX42" s="51" t="str">
        <f t="shared" si="59"/>
        <v>C</v>
      </c>
      <c r="FY42" s="60">
        <f t="shared" si="60"/>
        <v>2</v>
      </c>
      <c r="FZ42" s="53" t="str">
        <f t="shared" si="61"/>
        <v>2.0</v>
      </c>
      <c r="GA42" s="63">
        <v>2</v>
      </c>
      <c r="GB42" s="199">
        <v>2</v>
      </c>
      <c r="GC42" s="105">
        <v>8</v>
      </c>
      <c r="GD42" s="103">
        <v>7</v>
      </c>
      <c r="GE42" s="104"/>
      <c r="GF42" s="105"/>
      <c r="GG42" s="67">
        <f t="shared" si="367"/>
        <v>7.4</v>
      </c>
      <c r="GH42" s="67" t="str">
        <f t="shared" si="368"/>
        <v>7.4</v>
      </c>
      <c r="GI42" s="51" t="str">
        <f t="shared" si="369"/>
        <v>B</v>
      </c>
      <c r="GJ42" s="60">
        <f t="shared" si="370"/>
        <v>3</v>
      </c>
      <c r="GK42" s="53" t="str">
        <f t="shared" si="371"/>
        <v>3.0</v>
      </c>
      <c r="GL42" s="63">
        <v>3</v>
      </c>
      <c r="GM42" s="199">
        <v>3</v>
      </c>
      <c r="GN42" s="203">
        <f t="shared" si="372"/>
        <v>18</v>
      </c>
      <c r="GO42" s="153">
        <f t="shared" si="373"/>
        <v>6.4194444444444452</v>
      </c>
      <c r="GP42" s="155">
        <f t="shared" si="374"/>
        <v>2.2777777777777777</v>
      </c>
      <c r="GQ42" s="154" t="str">
        <f t="shared" si="62"/>
        <v>2.28</v>
      </c>
      <c r="GR42" s="5" t="str">
        <f t="shared" si="63"/>
        <v>Lên lớp</v>
      </c>
      <c r="GS42" s="5"/>
      <c r="GT42" s="204">
        <f t="shared" si="375"/>
        <v>18</v>
      </c>
      <c r="GU42" s="205">
        <f t="shared" si="64"/>
        <v>6.4194444444444452</v>
      </c>
      <c r="GV42" s="206">
        <f t="shared" si="376"/>
        <v>2.2777777777777777</v>
      </c>
      <c r="GW42" s="207">
        <f t="shared" si="377"/>
        <v>35</v>
      </c>
      <c r="GX42" s="203">
        <f t="shared" si="378"/>
        <v>35</v>
      </c>
      <c r="GY42" s="154">
        <f t="shared" si="379"/>
        <v>6.5985714285714288</v>
      </c>
      <c r="GZ42" s="155">
        <f t="shared" si="380"/>
        <v>2.4857142857142858</v>
      </c>
      <c r="HA42" s="154" t="str">
        <f t="shared" si="65"/>
        <v>2.49</v>
      </c>
      <c r="HB42" s="5" t="str">
        <f t="shared" si="66"/>
        <v>Lên lớp</v>
      </c>
      <c r="HC42" s="105">
        <v>7.6</v>
      </c>
      <c r="HD42" s="103">
        <v>7</v>
      </c>
      <c r="HE42" s="104"/>
      <c r="HF42" s="105"/>
      <c r="HG42" s="67">
        <f t="shared" si="381"/>
        <v>7.2</v>
      </c>
      <c r="HH42" s="67" t="str">
        <f t="shared" si="382"/>
        <v>7.2</v>
      </c>
      <c r="HI42" s="51" t="str">
        <f t="shared" si="383"/>
        <v>B</v>
      </c>
      <c r="HJ42" s="60">
        <f t="shared" si="384"/>
        <v>3</v>
      </c>
      <c r="HK42" s="53" t="str">
        <f t="shared" si="385"/>
        <v>3.0</v>
      </c>
      <c r="HL42" s="63">
        <v>3</v>
      </c>
      <c r="HM42" s="199">
        <v>3</v>
      </c>
      <c r="HN42" s="202">
        <v>8.6999999999999993</v>
      </c>
      <c r="HO42" s="57">
        <v>6</v>
      </c>
      <c r="HP42" s="58"/>
      <c r="HQ42" s="66">
        <f t="shared" si="67"/>
        <v>7.1</v>
      </c>
      <c r="HR42" s="110">
        <f t="shared" si="68"/>
        <v>7.1</v>
      </c>
      <c r="HS42" s="67" t="str">
        <f t="shared" si="69"/>
        <v>7.1</v>
      </c>
      <c r="HT42" s="111" t="str">
        <f t="shared" si="70"/>
        <v>B</v>
      </c>
      <c r="HU42" s="112">
        <f t="shared" si="71"/>
        <v>3</v>
      </c>
      <c r="HV42" s="113" t="str">
        <f t="shared" si="72"/>
        <v>3.0</v>
      </c>
      <c r="HW42" s="63">
        <v>1</v>
      </c>
      <c r="HX42" s="199">
        <v>1</v>
      </c>
      <c r="HY42" s="66">
        <f t="shared" si="240"/>
        <v>2.1</v>
      </c>
      <c r="HZ42" s="163">
        <f t="shared" si="240"/>
        <v>7.2</v>
      </c>
      <c r="IA42" s="53" t="str">
        <f t="shared" si="74"/>
        <v>7.2</v>
      </c>
      <c r="IB42" s="51" t="str">
        <f t="shared" si="75"/>
        <v>B</v>
      </c>
      <c r="IC42" s="60">
        <f t="shared" si="76"/>
        <v>3</v>
      </c>
      <c r="ID42" s="53" t="str">
        <f t="shared" si="77"/>
        <v>3.0</v>
      </c>
      <c r="IE42" s="212">
        <v>4</v>
      </c>
      <c r="IF42" s="213">
        <v>4</v>
      </c>
      <c r="IG42" s="202">
        <v>6.7</v>
      </c>
      <c r="IH42" s="57">
        <v>6</v>
      </c>
      <c r="II42" s="58"/>
      <c r="IJ42" s="66">
        <f t="shared" si="386"/>
        <v>6.3</v>
      </c>
      <c r="IK42" s="67">
        <f t="shared" si="387"/>
        <v>6.3</v>
      </c>
      <c r="IL42" s="67" t="str">
        <f t="shared" si="388"/>
        <v>6.3</v>
      </c>
      <c r="IM42" s="51" t="str">
        <f t="shared" si="389"/>
        <v>C</v>
      </c>
      <c r="IN42" s="60">
        <f t="shared" si="390"/>
        <v>2</v>
      </c>
      <c r="IO42" s="53" t="str">
        <f t="shared" si="391"/>
        <v>2.0</v>
      </c>
      <c r="IP42" s="63">
        <v>2</v>
      </c>
      <c r="IQ42" s="199">
        <v>2</v>
      </c>
      <c r="IR42" s="202">
        <v>6.3</v>
      </c>
      <c r="IS42" s="57">
        <v>6</v>
      </c>
      <c r="IT42" s="58"/>
      <c r="IU42" s="66">
        <f t="shared" si="78"/>
        <v>6.1</v>
      </c>
      <c r="IV42" s="67">
        <f t="shared" si="79"/>
        <v>6.1</v>
      </c>
      <c r="IW42" s="67" t="str">
        <f t="shared" si="80"/>
        <v>6.1</v>
      </c>
      <c r="IX42" s="51" t="str">
        <f t="shared" si="81"/>
        <v>C</v>
      </c>
      <c r="IY42" s="60">
        <f t="shared" si="82"/>
        <v>2</v>
      </c>
      <c r="IZ42" s="53" t="str">
        <f t="shared" si="83"/>
        <v>2.0</v>
      </c>
      <c r="JA42" s="63">
        <v>3</v>
      </c>
      <c r="JB42" s="199">
        <v>3</v>
      </c>
      <c r="JC42" s="65">
        <v>8</v>
      </c>
      <c r="JD42" s="57">
        <v>9</v>
      </c>
      <c r="JE42" s="58"/>
      <c r="JF42" s="66">
        <f t="shared" si="84"/>
        <v>8.6</v>
      </c>
      <c r="JG42" s="67">
        <f t="shared" si="85"/>
        <v>8.6</v>
      </c>
      <c r="JH42" s="50" t="str">
        <f t="shared" si="86"/>
        <v>8.6</v>
      </c>
      <c r="JI42" s="51" t="str">
        <f t="shared" si="87"/>
        <v>A</v>
      </c>
      <c r="JJ42" s="60">
        <f t="shared" si="88"/>
        <v>4</v>
      </c>
      <c r="JK42" s="53" t="str">
        <f t="shared" si="89"/>
        <v>4.0</v>
      </c>
      <c r="JL42" s="61">
        <v>2</v>
      </c>
      <c r="JM42" s="62">
        <v>2</v>
      </c>
      <c r="JN42" s="65">
        <v>6.2</v>
      </c>
      <c r="JO42" s="57">
        <v>4</v>
      </c>
      <c r="JP42" s="58"/>
      <c r="JQ42" s="66">
        <f t="shared" si="90"/>
        <v>4.9000000000000004</v>
      </c>
      <c r="JR42" s="67">
        <f t="shared" si="91"/>
        <v>4.9000000000000004</v>
      </c>
      <c r="JS42" s="50" t="str">
        <f t="shared" si="92"/>
        <v>4.9</v>
      </c>
      <c r="JT42" s="51" t="str">
        <f t="shared" si="93"/>
        <v>D</v>
      </c>
      <c r="JU42" s="60">
        <f t="shared" si="94"/>
        <v>1</v>
      </c>
      <c r="JV42" s="53" t="str">
        <f t="shared" si="95"/>
        <v>1.0</v>
      </c>
      <c r="JW42" s="61">
        <v>1</v>
      </c>
      <c r="JX42" s="62">
        <v>1</v>
      </c>
      <c r="JY42" s="65">
        <v>7</v>
      </c>
      <c r="JZ42" s="57">
        <v>6</v>
      </c>
      <c r="KA42" s="58"/>
      <c r="KB42" s="66">
        <f t="shared" si="96"/>
        <v>6.4</v>
      </c>
      <c r="KC42" s="67">
        <f t="shared" si="97"/>
        <v>6.4</v>
      </c>
      <c r="KD42" s="50" t="str">
        <f t="shared" si="98"/>
        <v>6.4</v>
      </c>
      <c r="KE42" s="51" t="str">
        <f t="shared" si="99"/>
        <v>C</v>
      </c>
      <c r="KF42" s="60">
        <f t="shared" si="100"/>
        <v>2</v>
      </c>
      <c r="KG42" s="53" t="str">
        <f t="shared" si="101"/>
        <v>2.0</v>
      </c>
      <c r="KH42" s="61">
        <v>2</v>
      </c>
      <c r="KI42" s="62">
        <v>2</v>
      </c>
      <c r="KJ42" s="202">
        <v>8</v>
      </c>
      <c r="KK42" s="133">
        <v>6.2</v>
      </c>
      <c r="KL42" s="58"/>
      <c r="KM42" s="66">
        <f t="shared" si="205"/>
        <v>6.9</v>
      </c>
      <c r="KN42" s="67">
        <f t="shared" si="206"/>
        <v>6.9</v>
      </c>
      <c r="KO42" s="67" t="str">
        <f t="shared" si="207"/>
        <v>6.9</v>
      </c>
      <c r="KP42" s="51" t="str">
        <f t="shared" si="208"/>
        <v>C+</v>
      </c>
      <c r="KQ42" s="60">
        <f t="shared" si="209"/>
        <v>2.5</v>
      </c>
      <c r="KR42" s="53" t="str">
        <f t="shared" si="210"/>
        <v>2.5</v>
      </c>
      <c r="KS42" s="63">
        <v>1</v>
      </c>
      <c r="KT42" s="199">
        <v>1</v>
      </c>
      <c r="KU42" s="202">
        <v>8</v>
      </c>
      <c r="KV42" s="133">
        <v>8.4</v>
      </c>
      <c r="KW42" s="58"/>
      <c r="KX42" s="66">
        <f t="shared" si="211"/>
        <v>8.1999999999999993</v>
      </c>
      <c r="KY42" s="67">
        <f t="shared" si="212"/>
        <v>8.1999999999999993</v>
      </c>
      <c r="KZ42" s="67" t="str">
        <f t="shared" si="213"/>
        <v>8.2</v>
      </c>
      <c r="LA42" s="51" t="str">
        <f t="shared" si="214"/>
        <v>B+</v>
      </c>
      <c r="LB42" s="60">
        <f t="shared" si="215"/>
        <v>3.5</v>
      </c>
      <c r="LC42" s="53" t="str">
        <f t="shared" si="216"/>
        <v>3.5</v>
      </c>
      <c r="LD42" s="63">
        <v>1</v>
      </c>
      <c r="LE42" s="199">
        <v>1</v>
      </c>
      <c r="LF42" s="202">
        <v>7</v>
      </c>
      <c r="LG42" s="133">
        <v>6.5</v>
      </c>
      <c r="LH42" s="58"/>
      <c r="LI42" s="66">
        <f t="shared" si="217"/>
        <v>6.7</v>
      </c>
      <c r="LJ42" s="67">
        <f t="shared" si="218"/>
        <v>6.7</v>
      </c>
      <c r="LK42" s="67" t="str">
        <f t="shared" si="219"/>
        <v>6.7</v>
      </c>
      <c r="LL42" s="51" t="str">
        <f t="shared" si="220"/>
        <v>C+</v>
      </c>
      <c r="LM42" s="60">
        <f t="shared" si="221"/>
        <v>2.5</v>
      </c>
      <c r="LN42" s="53" t="str">
        <f t="shared" si="222"/>
        <v>2.5</v>
      </c>
      <c r="LO42" s="63">
        <v>2</v>
      </c>
      <c r="LP42" s="199">
        <v>2</v>
      </c>
      <c r="LQ42" s="202">
        <v>8</v>
      </c>
      <c r="LR42" s="133">
        <v>7</v>
      </c>
      <c r="LS42" s="58"/>
      <c r="LT42" s="66">
        <f t="shared" si="223"/>
        <v>7.4</v>
      </c>
      <c r="LU42" s="67">
        <f t="shared" si="224"/>
        <v>7.4</v>
      </c>
      <c r="LV42" s="67" t="str">
        <f t="shared" si="225"/>
        <v>7.4</v>
      </c>
      <c r="LW42" s="51" t="str">
        <f t="shared" si="226"/>
        <v>B</v>
      </c>
      <c r="LX42" s="60">
        <f t="shared" si="227"/>
        <v>3</v>
      </c>
      <c r="LY42" s="53" t="str">
        <f t="shared" si="228"/>
        <v>3.0</v>
      </c>
      <c r="LZ42" s="63">
        <v>1</v>
      </c>
      <c r="MA42" s="199">
        <v>1</v>
      </c>
      <c r="MB42" s="66">
        <f t="shared" si="229"/>
        <v>7.2</v>
      </c>
      <c r="MC42" s="163">
        <f t="shared" si="230"/>
        <v>7.2</v>
      </c>
      <c r="MD42" s="53" t="str">
        <f t="shared" si="231"/>
        <v>7.2</v>
      </c>
      <c r="ME42" s="51" t="str">
        <f t="shared" si="232"/>
        <v>B</v>
      </c>
      <c r="MF42" s="60">
        <f t="shared" si="233"/>
        <v>3</v>
      </c>
      <c r="MG42" s="53" t="str">
        <f t="shared" si="234"/>
        <v>3.0</v>
      </c>
      <c r="MH42" s="212">
        <v>5</v>
      </c>
      <c r="MI42" s="213">
        <v>5</v>
      </c>
      <c r="MJ42" s="203">
        <f t="shared" si="235"/>
        <v>19</v>
      </c>
      <c r="MK42" s="153">
        <f t="shared" si="236"/>
        <v>6.8631578947368421</v>
      </c>
      <c r="ML42" s="155">
        <f t="shared" si="237"/>
        <v>2.5789473684210527</v>
      </c>
      <c r="MM42" s="154" t="str">
        <f t="shared" si="238"/>
        <v>2.58</v>
      </c>
      <c r="MN42" s="5" t="str">
        <f t="shared" si="239"/>
        <v>Lên lớp</v>
      </c>
    </row>
    <row r="43" spans="1:352" s="8" customFormat="1" ht="18">
      <c r="A43" s="5">
        <v>15</v>
      </c>
      <c r="B43" s="9" t="s">
        <v>347</v>
      </c>
      <c r="C43" s="10" t="s">
        <v>401</v>
      </c>
      <c r="D43" s="11" t="s">
        <v>402</v>
      </c>
      <c r="E43" s="12" t="s">
        <v>286</v>
      </c>
      <c r="F43" s="6"/>
      <c r="G43" s="47" t="s">
        <v>619</v>
      </c>
      <c r="H43" s="6" t="s">
        <v>410</v>
      </c>
      <c r="I43" s="48" t="s">
        <v>645</v>
      </c>
      <c r="J43" s="48" t="s">
        <v>591</v>
      </c>
      <c r="K43" s="105">
        <v>7</v>
      </c>
      <c r="L43" s="67" t="str">
        <f t="shared" si="283"/>
        <v>7.0</v>
      </c>
      <c r="M43" s="51" t="str">
        <f t="shared" si="284"/>
        <v>B</v>
      </c>
      <c r="N43" s="52">
        <f t="shared" si="285"/>
        <v>3</v>
      </c>
      <c r="O43" s="53" t="str">
        <f t="shared" si="286"/>
        <v>3.0</v>
      </c>
      <c r="P43" s="63">
        <v>2</v>
      </c>
      <c r="Q43" s="49">
        <v>6</v>
      </c>
      <c r="R43" s="67" t="str">
        <f t="shared" si="287"/>
        <v>6.0</v>
      </c>
      <c r="S43" s="51" t="str">
        <f t="shared" si="288"/>
        <v>C</v>
      </c>
      <c r="T43" s="52">
        <f t="shared" si="289"/>
        <v>2</v>
      </c>
      <c r="U43" s="53" t="str">
        <f t="shared" si="290"/>
        <v>2.0</v>
      </c>
      <c r="V43" s="63">
        <v>3</v>
      </c>
      <c r="W43" s="105">
        <v>6.8</v>
      </c>
      <c r="X43" s="103">
        <v>7</v>
      </c>
      <c r="Y43" s="104"/>
      <c r="Z43" s="66">
        <f t="shared" si="291"/>
        <v>6.9</v>
      </c>
      <c r="AA43" s="67">
        <f t="shared" si="292"/>
        <v>6.9</v>
      </c>
      <c r="AB43" s="67" t="str">
        <f t="shared" si="293"/>
        <v>6.9</v>
      </c>
      <c r="AC43" s="51" t="str">
        <f t="shared" si="294"/>
        <v>C+</v>
      </c>
      <c r="AD43" s="60">
        <f t="shared" si="295"/>
        <v>2.5</v>
      </c>
      <c r="AE43" s="53" t="str">
        <f t="shared" si="296"/>
        <v>2.5</v>
      </c>
      <c r="AF43" s="63">
        <v>4</v>
      </c>
      <c r="AG43" s="199">
        <v>4</v>
      </c>
      <c r="AH43" s="105">
        <v>8</v>
      </c>
      <c r="AI43" s="103">
        <v>8</v>
      </c>
      <c r="AJ43" s="104"/>
      <c r="AK43" s="66">
        <f t="shared" si="297"/>
        <v>8</v>
      </c>
      <c r="AL43" s="67">
        <f t="shared" si="298"/>
        <v>8</v>
      </c>
      <c r="AM43" s="67" t="str">
        <f t="shared" si="299"/>
        <v>8.0</v>
      </c>
      <c r="AN43" s="51" t="str">
        <f t="shared" si="300"/>
        <v>B+</v>
      </c>
      <c r="AO43" s="60">
        <f t="shared" si="301"/>
        <v>3.5</v>
      </c>
      <c r="AP43" s="53" t="str">
        <f t="shared" si="302"/>
        <v>3.5</v>
      </c>
      <c r="AQ43" s="63">
        <v>2</v>
      </c>
      <c r="AR43" s="199">
        <v>2</v>
      </c>
      <c r="AS43" s="105">
        <v>6</v>
      </c>
      <c r="AT43" s="103">
        <v>2</v>
      </c>
      <c r="AU43" s="104">
        <v>7</v>
      </c>
      <c r="AV43" s="66">
        <f t="shared" si="303"/>
        <v>3.6</v>
      </c>
      <c r="AW43" s="67">
        <f t="shared" si="304"/>
        <v>6.6</v>
      </c>
      <c r="AX43" s="67" t="str">
        <f t="shared" si="305"/>
        <v>6.6</v>
      </c>
      <c r="AY43" s="51" t="str">
        <f t="shared" si="306"/>
        <v>C+</v>
      </c>
      <c r="AZ43" s="60">
        <f t="shared" si="307"/>
        <v>2.5</v>
      </c>
      <c r="BA43" s="53" t="str">
        <f t="shared" si="308"/>
        <v>2.5</v>
      </c>
      <c r="BB43" s="63">
        <v>3</v>
      </c>
      <c r="BC43" s="199">
        <v>3</v>
      </c>
      <c r="BD43" s="105">
        <v>6.6</v>
      </c>
      <c r="BE43" s="103">
        <v>7</v>
      </c>
      <c r="BF43" s="104"/>
      <c r="BG43" s="66">
        <f t="shared" si="309"/>
        <v>6.8</v>
      </c>
      <c r="BH43" s="67">
        <f t="shared" si="310"/>
        <v>6.8</v>
      </c>
      <c r="BI43" s="67" t="str">
        <f t="shared" si="311"/>
        <v>6.8</v>
      </c>
      <c r="BJ43" s="51" t="str">
        <f t="shared" si="312"/>
        <v>C+</v>
      </c>
      <c r="BK43" s="60">
        <f t="shared" si="313"/>
        <v>2.5</v>
      </c>
      <c r="BL43" s="53" t="str">
        <f t="shared" si="314"/>
        <v>2.5</v>
      </c>
      <c r="BM43" s="63">
        <v>3</v>
      </c>
      <c r="BN43" s="199">
        <v>3</v>
      </c>
      <c r="BO43" s="105">
        <v>6.6</v>
      </c>
      <c r="BP43" s="103">
        <v>4</v>
      </c>
      <c r="BQ43" s="104"/>
      <c r="BR43" s="66">
        <f t="shared" si="315"/>
        <v>5</v>
      </c>
      <c r="BS43" s="67">
        <f t="shared" si="316"/>
        <v>5</v>
      </c>
      <c r="BT43" s="67" t="str">
        <f t="shared" si="317"/>
        <v>5.0</v>
      </c>
      <c r="BU43" s="51" t="str">
        <f t="shared" si="318"/>
        <v>D+</v>
      </c>
      <c r="BV43" s="68">
        <f t="shared" si="319"/>
        <v>1.5</v>
      </c>
      <c r="BW43" s="53" t="str">
        <f t="shared" si="320"/>
        <v>1.5</v>
      </c>
      <c r="BX43" s="63">
        <v>2</v>
      </c>
      <c r="BY43" s="199">
        <v>2</v>
      </c>
      <c r="BZ43" s="105">
        <v>7.8</v>
      </c>
      <c r="CA43" s="103">
        <v>6</v>
      </c>
      <c r="CB43" s="104"/>
      <c r="CC43" s="105"/>
      <c r="CD43" s="67">
        <f t="shared" si="321"/>
        <v>6.7</v>
      </c>
      <c r="CE43" s="67" t="str">
        <f t="shared" si="322"/>
        <v>6.7</v>
      </c>
      <c r="CF43" s="51" t="str">
        <f t="shared" si="323"/>
        <v>C+</v>
      </c>
      <c r="CG43" s="60">
        <f t="shared" si="324"/>
        <v>2.5</v>
      </c>
      <c r="CH43" s="53" t="str">
        <f t="shared" si="325"/>
        <v>2.5</v>
      </c>
      <c r="CI43" s="63">
        <v>3</v>
      </c>
      <c r="CJ43" s="199">
        <v>3</v>
      </c>
      <c r="CK43" s="200">
        <f t="shared" si="326"/>
        <v>17</v>
      </c>
      <c r="CL43" s="72">
        <f t="shared" si="327"/>
        <v>6.7</v>
      </c>
      <c r="CM43" s="93" t="str">
        <f t="shared" si="328"/>
        <v>6.70</v>
      </c>
      <c r="CN43" s="72">
        <f t="shared" si="329"/>
        <v>2.5</v>
      </c>
      <c r="CO43" s="93" t="str">
        <f t="shared" si="330"/>
        <v>2.50</v>
      </c>
      <c r="CP43" s="258" t="str">
        <f t="shared" si="331"/>
        <v>Lên lớp</v>
      </c>
      <c r="CQ43" s="258">
        <f t="shared" si="332"/>
        <v>17</v>
      </c>
      <c r="CR43" s="72">
        <f t="shared" si="333"/>
        <v>6.7</v>
      </c>
      <c r="CS43" s="258" t="str">
        <f t="shared" si="334"/>
        <v>6.70</v>
      </c>
      <c r="CT43" s="72">
        <f t="shared" si="335"/>
        <v>2.5</v>
      </c>
      <c r="CU43" s="258" t="str">
        <f t="shared" si="336"/>
        <v>2.50</v>
      </c>
      <c r="CV43" s="258" t="str">
        <f t="shared" si="337"/>
        <v>Lên lớp</v>
      </c>
      <c r="CW43" s="66">
        <v>5.2</v>
      </c>
      <c r="CX43" s="258">
        <v>6</v>
      </c>
      <c r="CY43" s="258"/>
      <c r="CZ43" s="66">
        <f t="shared" si="338"/>
        <v>5.7</v>
      </c>
      <c r="DA43" s="67">
        <f t="shared" si="339"/>
        <v>5.7</v>
      </c>
      <c r="DB43" s="60" t="str">
        <f t="shared" si="340"/>
        <v>5.7</v>
      </c>
      <c r="DC43" s="51" t="str">
        <f t="shared" si="341"/>
        <v>C</v>
      </c>
      <c r="DD43" s="60">
        <f t="shared" si="342"/>
        <v>2</v>
      </c>
      <c r="DE43" s="60" t="str">
        <f t="shared" si="343"/>
        <v>2.0</v>
      </c>
      <c r="DF43" s="63"/>
      <c r="DG43" s="201"/>
      <c r="DH43" s="105">
        <v>6.2</v>
      </c>
      <c r="DI43" s="126">
        <v>6</v>
      </c>
      <c r="DJ43" s="126"/>
      <c r="DK43" s="66">
        <f t="shared" si="344"/>
        <v>6.1</v>
      </c>
      <c r="DL43" s="67">
        <f t="shared" si="345"/>
        <v>6.1</v>
      </c>
      <c r="DM43" s="60" t="str">
        <f t="shared" si="346"/>
        <v>6.1</v>
      </c>
      <c r="DN43" s="51" t="str">
        <f t="shared" si="347"/>
        <v>C</v>
      </c>
      <c r="DO43" s="60">
        <f t="shared" si="348"/>
        <v>2</v>
      </c>
      <c r="DP43" s="60" t="str">
        <f t="shared" si="349"/>
        <v>2.0</v>
      </c>
      <c r="DQ43" s="63"/>
      <c r="DR43" s="201"/>
      <c r="DS43" s="67">
        <f t="shared" si="350"/>
        <v>5.9</v>
      </c>
      <c r="DT43" s="60" t="str">
        <f t="shared" si="351"/>
        <v>5.9</v>
      </c>
      <c r="DU43" s="51" t="str">
        <f t="shared" si="352"/>
        <v>C</v>
      </c>
      <c r="DV43" s="60">
        <f t="shared" si="353"/>
        <v>2</v>
      </c>
      <c r="DW43" s="60" t="str">
        <f t="shared" si="354"/>
        <v>2.0</v>
      </c>
      <c r="DX43" s="63">
        <v>3</v>
      </c>
      <c r="DY43" s="201">
        <v>3</v>
      </c>
      <c r="DZ43" s="202">
        <v>6</v>
      </c>
      <c r="EA43" s="57">
        <v>6</v>
      </c>
      <c r="EB43" s="58"/>
      <c r="EC43" s="66">
        <f t="shared" si="355"/>
        <v>6</v>
      </c>
      <c r="ED43" s="67">
        <f t="shared" si="356"/>
        <v>6</v>
      </c>
      <c r="EE43" s="67" t="str">
        <f t="shared" si="357"/>
        <v>6.0</v>
      </c>
      <c r="EF43" s="51" t="str">
        <f t="shared" si="358"/>
        <v>C</v>
      </c>
      <c r="EG43" s="68">
        <f t="shared" si="359"/>
        <v>2</v>
      </c>
      <c r="EH43" s="53" t="str">
        <f t="shared" si="360"/>
        <v>2.0</v>
      </c>
      <c r="EI43" s="63">
        <v>3</v>
      </c>
      <c r="EJ43" s="199">
        <v>3</v>
      </c>
      <c r="EK43" s="202">
        <v>7.8</v>
      </c>
      <c r="EL43" s="57">
        <v>7</v>
      </c>
      <c r="EM43" s="58"/>
      <c r="EN43" s="66">
        <f t="shared" si="361"/>
        <v>7.3</v>
      </c>
      <c r="EO43" s="67">
        <f t="shared" si="362"/>
        <v>7.3</v>
      </c>
      <c r="EP43" s="67" t="str">
        <f t="shared" si="363"/>
        <v>7.3</v>
      </c>
      <c r="EQ43" s="51" t="str">
        <f t="shared" si="364"/>
        <v>B</v>
      </c>
      <c r="ER43" s="60">
        <f t="shared" si="365"/>
        <v>3</v>
      </c>
      <c r="ES43" s="53" t="str">
        <f t="shared" si="366"/>
        <v>3.0</v>
      </c>
      <c r="ET43" s="63">
        <v>3</v>
      </c>
      <c r="EU43" s="199">
        <v>3</v>
      </c>
      <c r="EV43" s="166">
        <v>5</v>
      </c>
      <c r="EW43" s="122">
        <v>1</v>
      </c>
      <c r="EX43" s="123">
        <v>4</v>
      </c>
      <c r="EY43" s="66">
        <f t="shared" si="45"/>
        <v>2.6</v>
      </c>
      <c r="EZ43" s="67">
        <f t="shared" si="46"/>
        <v>4.4000000000000004</v>
      </c>
      <c r="FA43" s="67" t="str">
        <f t="shared" si="47"/>
        <v>4.4</v>
      </c>
      <c r="FB43" s="51" t="str">
        <f t="shared" si="48"/>
        <v>D</v>
      </c>
      <c r="FC43" s="60">
        <f t="shared" si="49"/>
        <v>1</v>
      </c>
      <c r="FD43" s="53" t="str">
        <f t="shared" si="50"/>
        <v>1.0</v>
      </c>
      <c r="FE43" s="63">
        <v>2</v>
      </c>
      <c r="FF43" s="199">
        <v>2</v>
      </c>
      <c r="FG43" s="105">
        <v>6</v>
      </c>
      <c r="FH43" s="103">
        <v>8</v>
      </c>
      <c r="FI43" s="104"/>
      <c r="FJ43" s="66">
        <f t="shared" si="51"/>
        <v>7.2</v>
      </c>
      <c r="FK43" s="67">
        <f t="shared" si="52"/>
        <v>7.2</v>
      </c>
      <c r="FL43" s="67" t="str">
        <f t="shared" si="53"/>
        <v>7.2</v>
      </c>
      <c r="FM43" s="51" t="str">
        <f t="shared" si="54"/>
        <v>B</v>
      </c>
      <c r="FN43" s="60">
        <f t="shared" si="55"/>
        <v>3</v>
      </c>
      <c r="FO43" s="53" t="str">
        <f t="shared" si="56"/>
        <v>3.0</v>
      </c>
      <c r="FP43" s="63">
        <v>2</v>
      </c>
      <c r="FQ43" s="199">
        <v>2</v>
      </c>
      <c r="FR43" s="105">
        <v>7.2</v>
      </c>
      <c r="FS43" s="103">
        <v>7</v>
      </c>
      <c r="FT43" s="104"/>
      <c r="FU43" s="66"/>
      <c r="FV43" s="67">
        <f t="shared" si="57"/>
        <v>7.1</v>
      </c>
      <c r="FW43" s="67" t="str">
        <f t="shared" si="58"/>
        <v>7.1</v>
      </c>
      <c r="FX43" s="51" t="str">
        <f t="shared" si="59"/>
        <v>B</v>
      </c>
      <c r="FY43" s="60">
        <f t="shared" si="60"/>
        <v>3</v>
      </c>
      <c r="FZ43" s="53" t="str">
        <f t="shared" si="61"/>
        <v>3.0</v>
      </c>
      <c r="GA43" s="63">
        <v>2</v>
      </c>
      <c r="GB43" s="199">
        <v>2</v>
      </c>
      <c r="GC43" s="105">
        <v>7.1</v>
      </c>
      <c r="GD43" s="103">
        <v>5</v>
      </c>
      <c r="GE43" s="104"/>
      <c r="GF43" s="105"/>
      <c r="GG43" s="67">
        <f t="shared" si="367"/>
        <v>5.8</v>
      </c>
      <c r="GH43" s="67" t="str">
        <f t="shared" si="368"/>
        <v>5.8</v>
      </c>
      <c r="GI43" s="51" t="str">
        <f t="shared" si="369"/>
        <v>C</v>
      </c>
      <c r="GJ43" s="60">
        <f t="shared" si="370"/>
        <v>2</v>
      </c>
      <c r="GK43" s="53" t="str">
        <f t="shared" si="371"/>
        <v>2.0</v>
      </c>
      <c r="GL43" s="63">
        <v>3</v>
      </c>
      <c r="GM43" s="199">
        <v>3</v>
      </c>
      <c r="GN43" s="203">
        <f t="shared" si="372"/>
        <v>18</v>
      </c>
      <c r="GO43" s="153">
        <f t="shared" si="373"/>
        <v>6.2444444444444445</v>
      </c>
      <c r="GP43" s="155">
        <f t="shared" si="374"/>
        <v>2.2777777777777777</v>
      </c>
      <c r="GQ43" s="154" t="str">
        <f t="shared" si="62"/>
        <v>2.28</v>
      </c>
      <c r="GR43" s="5" t="str">
        <f t="shared" si="63"/>
        <v>Lên lớp</v>
      </c>
      <c r="GS43" s="5"/>
      <c r="GT43" s="204">
        <f t="shared" si="375"/>
        <v>18</v>
      </c>
      <c r="GU43" s="205">
        <f t="shared" si="64"/>
        <v>6.2444444444444445</v>
      </c>
      <c r="GV43" s="206">
        <f t="shared" si="376"/>
        <v>2.2777777777777777</v>
      </c>
      <c r="GW43" s="207">
        <f t="shared" si="377"/>
        <v>35</v>
      </c>
      <c r="GX43" s="203">
        <f t="shared" si="378"/>
        <v>35</v>
      </c>
      <c r="GY43" s="154">
        <f t="shared" si="379"/>
        <v>6.4657142857142862</v>
      </c>
      <c r="GZ43" s="155">
        <f t="shared" si="380"/>
        <v>2.3857142857142857</v>
      </c>
      <c r="HA43" s="154" t="str">
        <f t="shared" si="65"/>
        <v>2.39</v>
      </c>
      <c r="HB43" s="5" t="str">
        <f t="shared" si="66"/>
        <v>Lên lớp</v>
      </c>
      <c r="HC43" s="105">
        <v>7.3</v>
      </c>
      <c r="HD43" s="103">
        <v>6</v>
      </c>
      <c r="HE43" s="104"/>
      <c r="HF43" s="105"/>
      <c r="HG43" s="67">
        <f t="shared" si="381"/>
        <v>6.5</v>
      </c>
      <c r="HH43" s="67" t="str">
        <f t="shared" si="382"/>
        <v>6.5</v>
      </c>
      <c r="HI43" s="51" t="str">
        <f t="shared" si="383"/>
        <v>C+</v>
      </c>
      <c r="HJ43" s="60">
        <f t="shared" si="384"/>
        <v>2.5</v>
      </c>
      <c r="HK43" s="53" t="str">
        <f t="shared" si="385"/>
        <v>2.5</v>
      </c>
      <c r="HL43" s="63">
        <v>3</v>
      </c>
      <c r="HM43" s="199">
        <v>3</v>
      </c>
      <c r="HN43" s="202">
        <v>8.3000000000000007</v>
      </c>
      <c r="HO43" s="57">
        <v>4</v>
      </c>
      <c r="HP43" s="58"/>
      <c r="HQ43" s="66">
        <f t="shared" si="67"/>
        <v>5.7</v>
      </c>
      <c r="HR43" s="110">
        <f t="shared" si="68"/>
        <v>5.7</v>
      </c>
      <c r="HS43" s="67" t="str">
        <f t="shared" si="69"/>
        <v>5.7</v>
      </c>
      <c r="HT43" s="111" t="str">
        <f t="shared" si="70"/>
        <v>C</v>
      </c>
      <c r="HU43" s="112">
        <f t="shared" si="71"/>
        <v>2</v>
      </c>
      <c r="HV43" s="113" t="str">
        <f t="shared" si="72"/>
        <v>2.0</v>
      </c>
      <c r="HW43" s="63">
        <v>1</v>
      </c>
      <c r="HX43" s="199">
        <v>1</v>
      </c>
      <c r="HY43" s="66">
        <f t="shared" si="240"/>
        <v>1.7</v>
      </c>
      <c r="HZ43" s="163">
        <f t="shared" si="240"/>
        <v>6.3</v>
      </c>
      <c r="IA43" s="53" t="str">
        <f t="shared" si="74"/>
        <v>6.3</v>
      </c>
      <c r="IB43" s="51" t="str">
        <f t="shared" si="75"/>
        <v>C</v>
      </c>
      <c r="IC43" s="60">
        <f t="shared" si="76"/>
        <v>2</v>
      </c>
      <c r="ID43" s="53" t="str">
        <f t="shared" si="77"/>
        <v>2.0</v>
      </c>
      <c r="IE43" s="212">
        <v>4</v>
      </c>
      <c r="IF43" s="213">
        <v>4</v>
      </c>
      <c r="IG43" s="202">
        <v>6</v>
      </c>
      <c r="IH43" s="57">
        <v>4</v>
      </c>
      <c r="II43" s="58"/>
      <c r="IJ43" s="66">
        <f t="shared" si="386"/>
        <v>4.8</v>
      </c>
      <c r="IK43" s="67">
        <f t="shared" si="387"/>
        <v>4.8</v>
      </c>
      <c r="IL43" s="67" t="str">
        <f t="shared" si="388"/>
        <v>4.8</v>
      </c>
      <c r="IM43" s="51" t="str">
        <f t="shared" si="389"/>
        <v>D</v>
      </c>
      <c r="IN43" s="60">
        <f t="shared" si="390"/>
        <v>1</v>
      </c>
      <c r="IO43" s="53" t="str">
        <f t="shared" si="391"/>
        <v>1.0</v>
      </c>
      <c r="IP43" s="63">
        <v>2</v>
      </c>
      <c r="IQ43" s="199">
        <v>2</v>
      </c>
      <c r="IR43" s="202">
        <v>6.9</v>
      </c>
      <c r="IS43" s="57">
        <v>5</v>
      </c>
      <c r="IT43" s="58"/>
      <c r="IU43" s="66">
        <f t="shared" si="78"/>
        <v>5.8</v>
      </c>
      <c r="IV43" s="67">
        <f t="shared" si="79"/>
        <v>5.8</v>
      </c>
      <c r="IW43" s="67" t="str">
        <f t="shared" si="80"/>
        <v>5.8</v>
      </c>
      <c r="IX43" s="51" t="str">
        <f t="shared" si="81"/>
        <v>C</v>
      </c>
      <c r="IY43" s="60">
        <f t="shared" si="82"/>
        <v>2</v>
      </c>
      <c r="IZ43" s="53" t="str">
        <f t="shared" si="83"/>
        <v>2.0</v>
      </c>
      <c r="JA43" s="63">
        <v>3</v>
      </c>
      <c r="JB43" s="199">
        <v>3</v>
      </c>
      <c r="JC43" s="65">
        <v>6.4</v>
      </c>
      <c r="JD43" s="57">
        <v>7</v>
      </c>
      <c r="JE43" s="58"/>
      <c r="JF43" s="66">
        <f t="shared" si="84"/>
        <v>6.8</v>
      </c>
      <c r="JG43" s="67">
        <f t="shared" si="85"/>
        <v>6.8</v>
      </c>
      <c r="JH43" s="50" t="str">
        <f t="shared" si="86"/>
        <v>6.8</v>
      </c>
      <c r="JI43" s="51" t="str">
        <f t="shared" si="87"/>
        <v>C+</v>
      </c>
      <c r="JJ43" s="60">
        <f t="shared" si="88"/>
        <v>2.5</v>
      </c>
      <c r="JK43" s="53" t="str">
        <f t="shared" si="89"/>
        <v>2.5</v>
      </c>
      <c r="JL43" s="61">
        <v>2</v>
      </c>
      <c r="JM43" s="62">
        <v>2</v>
      </c>
      <c r="JN43" s="65">
        <v>5.4</v>
      </c>
      <c r="JO43" s="57">
        <v>5</v>
      </c>
      <c r="JP43" s="58"/>
      <c r="JQ43" s="66">
        <f t="shared" si="90"/>
        <v>5.2</v>
      </c>
      <c r="JR43" s="67">
        <f t="shared" si="91"/>
        <v>5.2</v>
      </c>
      <c r="JS43" s="50" t="str">
        <f t="shared" si="92"/>
        <v>5.2</v>
      </c>
      <c r="JT43" s="51" t="str">
        <f t="shared" si="93"/>
        <v>D+</v>
      </c>
      <c r="JU43" s="60">
        <f t="shared" si="94"/>
        <v>1.5</v>
      </c>
      <c r="JV43" s="53" t="str">
        <f t="shared" si="95"/>
        <v>1.5</v>
      </c>
      <c r="JW43" s="61">
        <v>1</v>
      </c>
      <c r="JX43" s="62">
        <v>1</v>
      </c>
      <c r="JY43" s="245">
        <v>6</v>
      </c>
      <c r="JZ43" s="122">
        <v>2</v>
      </c>
      <c r="KA43" s="123">
        <v>5</v>
      </c>
      <c r="KB43" s="166">
        <f t="shared" si="96"/>
        <v>3.6</v>
      </c>
      <c r="KC43" s="67">
        <f t="shared" si="97"/>
        <v>5.4</v>
      </c>
      <c r="KD43" s="50" t="str">
        <f t="shared" si="98"/>
        <v>5.4</v>
      </c>
      <c r="KE43" s="51" t="str">
        <f t="shared" si="99"/>
        <v>D+</v>
      </c>
      <c r="KF43" s="60">
        <f t="shared" si="100"/>
        <v>1.5</v>
      </c>
      <c r="KG43" s="53" t="str">
        <f t="shared" si="101"/>
        <v>1.5</v>
      </c>
      <c r="KH43" s="61">
        <v>2</v>
      </c>
      <c r="KI43" s="62">
        <v>2</v>
      </c>
      <c r="KJ43" s="202">
        <v>8</v>
      </c>
      <c r="KK43" s="133">
        <v>6.4</v>
      </c>
      <c r="KL43" s="58"/>
      <c r="KM43" s="66">
        <f t="shared" si="205"/>
        <v>7</v>
      </c>
      <c r="KN43" s="67">
        <f t="shared" si="206"/>
        <v>7</v>
      </c>
      <c r="KO43" s="67" t="str">
        <f t="shared" si="207"/>
        <v>7.0</v>
      </c>
      <c r="KP43" s="51" t="str">
        <f t="shared" si="208"/>
        <v>B</v>
      </c>
      <c r="KQ43" s="60">
        <f t="shared" si="209"/>
        <v>3</v>
      </c>
      <c r="KR43" s="53" t="str">
        <f t="shared" si="210"/>
        <v>3.0</v>
      </c>
      <c r="KS43" s="63">
        <v>1</v>
      </c>
      <c r="KT43" s="199">
        <v>1</v>
      </c>
      <c r="KU43" s="202">
        <v>8</v>
      </c>
      <c r="KV43" s="133">
        <v>8.4</v>
      </c>
      <c r="KW43" s="58"/>
      <c r="KX43" s="66">
        <f t="shared" si="211"/>
        <v>8.1999999999999993</v>
      </c>
      <c r="KY43" s="67">
        <f t="shared" si="212"/>
        <v>8.1999999999999993</v>
      </c>
      <c r="KZ43" s="67" t="str">
        <f t="shared" si="213"/>
        <v>8.2</v>
      </c>
      <c r="LA43" s="51" t="str">
        <f t="shared" si="214"/>
        <v>B+</v>
      </c>
      <c r="LB43" s="60">
        <f t="shared" si="215"/>
        <v>3.5</v>
      </c>
      <c r="LC43" s="53" t="str">
        <f t="shared" si="216"/>
        <v>3.5</v>
      </c>
      <c r="LD43" s="63">
        <v>1</v>
      </c>
      <c r="LE43" s="199">
        <v>1</v>
      </c>
      <c r="LF43" s="202">
        <v>8</v>
      </c>
      <c r="LG43" s="133">
        <v>6.3</v>
      </c>
      <c r="LH43" s="58"/>
      <c r="LI43" s="66">
        <f t="shared" si="217"/>
        <v>7</v>
      </c>
      <c r="LJ43" s="67">
        <f t="shared" si="218"/>
        <v>7</v>
      </c>
      <c r="LK43" s="67" t="str">
        <f t="shared" si="219"/>
        <v>7.0</v>
      </c>
      <c r="LL43" s="51" t="str">
        <f t="shared" si="220"/>
        <v>B</v>
      </c>
      <c r="LM43" s="60">
        <f t="shared" si="221"/>
        <v>3</v>
      </c>
      <c r="LN43" s="53" t="str">
        <f t="shared" si="222"/>
        <v>3.0</v>
      </c>
      <c r="LO43" s="63">
        <v>2</v>
      </c>
      <c r="LP43" s="199">
        <v>2</v>
      </c>
      <c r="LQ43" s="202">
        <v>6</v>
      </c>
      <c r="LR43" s="133">
        <v>7.5</v>
      </c>
      <c r="LS43" s="58"/>
      <c r="LT43" s="66">
        <f t="shared" si="223"/>
        <v>6.9</v>
      </c>
      <c r="LU43" s="67">
        <f t="shared" si="224"/>
        <v>6.9</v>
      </c>
      <c r="LV43" s="67" t="str">
        <f t="shared" si="225"/>
        <v>6.9</v>
      </c>
      <c r="LW43" s="51" t="str">
        <f t="shared" si="226"/>
        <v>C+</v>
      </c>
      <c r="LX43" s="60">
        <f t="shared" si="227"/>
        <v>2.5</v>
      </c>
      <c r="LY43" s="53" t="str">
        <f t="shared" si="228"/>
        <v>2.5</v>
      </c>
      <c r="LZ43" s="63">
        <v>1</v>
      </c>
      <c r="MA43" s="199">
        <v>1</v>
      </c>
      <c r="MB43" s="66">
        <f t="shared" si="229"/>
        <v>7.2</v>
      </c>
      <c r="MC43" s="163">
        <f t="shared" si="230"/>
        <v>7.2</v>
      </c>
      <c r="MD43" s="53" t="str">
        <f t="shared" si="231"/>
        <v>7.2</v>
      </c>
      <c r="ME43" s="51" t="str">
        <f t="shared" si="232"/>
        <v>B</v>
      </c>
      <c r="MF43" s="60">
        <f t="shared" si="233"/>
        <v>3</v>
      </c>
      <c r="MG43" s="53" t="str">
        <f t="shared" si="234"/>
        <v>3.0</v>
      </c>
      <c r="MH43" s="212">
        <v>5</v>
      </c>
      <c r="MI43" s="213">
        <v>5</v>
      </c>
      <c r="MJ43" s="203">
        <f t="shared" si="235"/>
        <v>19</v>
      </c>
      <c r="MK43" s="153">
        <f t="shared" si="236"/>
        <v>6.2052631578947368</v>
      </c>
      <c r="ML43" s="155">
        <f t="shared" si="237"/>
        <v>2.2105263157894739</v>
      </c>
      <c r="MM43" s="154" t="str">
        <f t="shared" si="238"/>
        <v>2.21</v>
      </c>
      <c r="MN43" s="5" t="str">
        <f t="shared" si="239"/>
        <v>Lên lớp</v>
      </c>
    </row>
    <row r="44" spans="1:352" s="8" customFormat="1" ht="18">
      <c r="A44" s="5">
        <v>16</v>
      </c>
      <c r="B44" s="9" t="s">
        <v>347</v>
      </c>
      <c r="C44" s="10" t="s">
        <v>403</v>
      </c>
      <c r="D44" s="11" t="s">
        <v>404</v>
      </c>
      <c r="E44" s="12" t="s">
        <v>405</v>
      </c>
      <c r="F44" s="6"/>
      <c r="G44" s="47" t="s">
        <v>620</v>
      </c>
      <c r="H44" s="6" t="s">
        <v>410</v>
      </c>
      <c r="I44" s="48" t="s">
        <v>644</v>
      </c>
      <c r="J44" s="48" t="s">
        <v>591</v>
      </c>
      <c r="K44" s="98">
        <v>5.7</v>
      </c>
      <c r="L44" s="67" t="str">
        <f t="shared" si="283"/>
        <v>5.7</v>
      </c>
      <c r="M44" s="51" t="str">
        <f t="shared" si="284"/>
        <v>C</v>
      </c>
      <c r="N44" s="52">
        <f t="shared" si="285"/>
        <v>2</v>
      </c>
      <c r="O44" s="53" t="str">
        <f t="shared" si="286"/>
        <v>2.0</v>
      </c>
      <c r="P44" s="63">
        <v>2</v>
      </c>
      <c r="Q44" s="49">
        <v>7</v>
      </c>
      <c r="R44" s="67" t="str">
        <f t="shared" si="287"/>
        <v>7.0</v>
      </c>
      <c r="S44" s="51" t="str">
        <f t="shared" si="288"/>
        <v>B</v>
      </c>
      <c r="T44" s="52">
        <f t="shared" si="289"/>
        <v>3</v>
      </c>
      <c r="U44" s="53" t="str">
        <f t="shared" si="290"/>
        <v>3.0</v>
      </c>
      <c r="V44" s="63">
        <v>3</v>
      </c>
      <c r="W44" s="105">
        <v>7</v>
      </c>
      <c r="X44" s="103">
        <v>8</v>
      </c>
      <c r="Y44" s="104"/>
      <c r="Z44" s="66">
        <f t="shared" si="291"/>
        <v>7.6</v>
      </c>
      <c r="AA44" s="67">
        <f t="shared" si="292"/>
        <v>7.6</v>
      </c>
      <c r="AB44" s="67" t="str">
        <f t="shared" si="293"/>
        <v>7.6</v>
      </c>
      <c r="AC44" s="51" t="str">
        <f t="shared" si="294"/>
        <v>B</v>
      </c>
      <c r="AD44" s="60">
        <f t="shared" si="295"/>
        <v>3</v>
      </c>
      <c r="AE44" s="53" t="str">
        <f t="shared" si="296"/>
        <v>3.0</v>
      </c>
      <c r="AF44" s="63">
        <v>4</v>
      </c>
      <c r="AG44" s="199">
        <v>4</v>
      </c>
      <c r="AH44" s="105">
        <v>6.7</v>
      </c>
      <c r="AI44" s="103">
        <v>8</v>
      </c>
      <c r="AJ44" s="104"/>
      <c r="AK44" s="66">
        <f t="shared" si="297"/>
        <v>7.5</v>
      </c>
      <c r="AL44" s="67">
        <f t="shared" si="298"/>
        <v>7.5</v>
      </c>
      <c r="AM44" s="67" t="str">
        <f t="shared" si="299"/>
        <v>7.5</v>
      </c>
      <c r="AN44" s="51" t="str">
        <f t="shared" si="300"/>
        <v>B</v>
      </c>
      <c r="AO44" s="60">
        <f t="shared" si="301"/>
        <v>3</v>
      </c>
      <c r="AP44" s="53" t="str">
        <f t="shared" si="302"/>
        <v>3.0</v>
      </c>
      <c r="AQ44" s="63">
        <v>2</v>
      </c>
      <c r="AR44" s="199">
        <v>2</v>
      </c>
      <c r="AS44" s="105">
        <v>5.3</v>
      </c>
      <c r="AT44" s="103">
        <v>1</v>
      </c>
      <c r="AU44" s="104">
        <v>4</v>
      </c>
      <c r="AV44" s="66">
        <f t="shared" si="303"/>
        <v>2.7</v>
      </c>
      <c r="AW44" s="67">
        <f t="shared" si="304"/>
        <v>4.5</v>
      </c>
      <c r="AX44" s="67" t="str">
        <f t="shared" si="305"/>
        <v>4.5</v>
      </c>
      <c r="AY44" s="51" t="str">
        <f t="shared" si="306"/>
        <v>D</v>
      </c>
      <c r="AZ44" s="60">
        <f t="shared" si="307"/>
        <v>1</v>
      </c>
      <c r="BA44" s="53" t="str">
        <f t="shared" si="308"/>
        <v>1.0</v>
      </c>
      <c r="BB44" s="63">
        <v>3</v>
      </c>
      <c r="BC44" s="199">
        <v>3</v>
      </c>
      <c r="BD44" s="105">
        <v>5.8</v>
      </c>
      <c r="BE44" s="103">
        <v>5</v>
      </c>
      <c r="BF44" s="104"/>
      <c r="BG44" s="66">
        <f t="shared" si="309"/>
        <v>5.3</v>
      </c>
      <c r="BH44" s="67">
        <f t="shared" si="310"/>
        <v>5.3</v>
      </c>
      <c r="BI44" s="67" t="str">
        <f t="shared" si="311"/>
        <v>5.3</v>
      </c>
      <c r="BJ44" s="51" t="str">
        <f t="shared" si="312"/>
        <v>D+</v>
      </c>
      <c r="BK44" s="60">
        <f t="shared" si="313"/>
        <v>1.5</v>
      </c>
      <c r="BL44" s="53" t="str">
        <f t="shared" si="314"/>
        <v>1.5</v>
      </c>
      <c r="BM44" s="63">
        <v>3</v>
      </c>
      <c r="BN44" s="199">
        <v>3</v>
      </c>
      <c r="BO44" s="105">
        <v>6.5</v>
      </c>
      <c r="BP44" s="103">
        <v>5</v>
      </c>
      <c r="BQ44" s="104"/>
      <c r="BR44" s="66">
        <f t="shared" si="315"/>
        <v>5.6</v>
      </c>
      <c r="BS44" s="67">
        <f t="shared" si="316"/>
        <v>5.6</v>
      </c>
      <c r="BT44" s="67" t="str">
        <f t="shared" si="317"/>
        <v>5.6</v>
      </c>
      <c r="BU44" s="51" t="str">
        <f t="shared" si="318"/>
        <v>C</v>
      </c>
      <c r="BV44" s="68">
        <f t="shared" si="319"/>
        <v>2</v>
      </c>
      <c r="BW44" s="53" t="str">
        <f t="shared" si="320"/>
        <v>2.0</v>
      </c>
      <c r="BX44" s="63">
        <v>2</v>
      </c>
      <c r="BY44" s="199">
        <v>2</v>
      </c>
      <c r="BZ44" s="105">
        <v>6.8</v>
      </c>
      <c r="CA44" s="103">
        <v>8</v>
      </c>
      <c r="CB44" s="104"/>
      <c r="CC44" s="105"/>
      <c r="CD44" s="67">
        <f t="shared" si="321"/>
        <v>7.5</v>
      </c>
      <c r="CE44" s="67" t="str">
        <f t="shared" si="322"/>
        <v>7.5</v>
      </c>
      <c r="CF44" s="51" t="str">
        <f t="shared" si="323"/>
        <v>B</v>
      </c>
      <c r="CG44" s="60">
        <f t="shared" si="324"/>
        <v>3</v>
      </c>
      <c r="CH44" s="53" t="str">
        <f t="shared" si="325"/>
        <v>3.0</v>
      </c>
      <c r="CI44" s="63">
        <v>3</v>
      </c>
      <c r="CJ44" s="199">
        <v>3</v>
      </c>
      <c r="CK44" s="200">
        <f t="shared" si="326"/>
        <v>17</v>
      </c>
      <c r="CL44" s="72">
        <f t="shared" si="327"/>
        <v>6.382352941176471</v>
      </c>
      <c r="CM44" s="93" t="str">
        <f t="shared" si="328"/>
        <v>6.38</v>
      </c>
      <c r="CN44" s="72">
        <f t="shared" si="329"/>
        <v>2.2647058823529411</v>
      </c>
      <c r="CO44" s="93" t="str">
        <f t="shared" si="330"/>
        <v>2.26</v>
      </c>
      <c r="CP44" s="258" t="str">
        <f t="shared" si="331"/>
        <v>Lên lớp</v>
      </c>
      <c r="CQ44" s="258">
        <f t="shared" si="332"/>
        <v>17</v>
      </c>
      <c r="CR44" s="72">
        <f t="shared" si="333"/>
        <v>6.382352941176471</v>
      </c>
      <c r="CS44" s="258" t="str">
        <f t="shared" si="334"/>
        <v>6.38</v>
      </c>
      <c r="CT44" s="72">
        <f t="shared" si="335"/>
        <v>2.2647058823529411</v>
      </c>
      <c r="CU44" s="258" t="str">
        <f t="shared" si="336"/>
        <v>2.26</v>
      </c>
      <c r="CV44" s="258" t="str">
        <f t="shared" si="337"/>
        <v>Lên lớp</v>
      </c>
      <c r="CW44" s="66">
        <v>6.2</v>
      </c>
      <c r="CX44" s="258">
        <v>7</v>
      </c>
      <c r="CY44" s="258"/>
      <c r="CZ44" s="66">
        <f t="shared" si="338"/>
        <v>6.7</v>
      </c>
      <c r="DA44" s="67">
        <f t="shared" si="339"/>
        <v>6.7</v>
      </c>
      <c r="DB44" s="60" t="str">
        <f t="shared" si="340"/>
        <v>6.7</v>
      </c>
      <c r="DC44" s="51" t="str">
        <f t="shared" si="341"/>
        <v>C+</v>
      </c>
      <c r="DD44" s="60">
        <f t="shared" si="342"/>
        <v>2.5</v>
      </c>
      <c r="DE44" s="60" t="str">
        <f t="shared" si="343"/>
        <v>2.5</v>
      </c>
      <c r="DF44" s="63"/>
      <c r="DG44" s="201"/>
      <c r="DH44" s="105">
        <v>7.4</v>
      </c>
      <c r="DI44" s="126">
        <v>6</v>
      </c>
      <c r="DJ44" s="126"/>
      <c r="DK44" s="66">
        <f t="shared" si="344"/>
        <v>6.6</v>
      </c>
      <c r="DL44" s="67">
        <f t="shared" si="345"/>
        <v>6.6</v>
      </c>
      <c r="DM44" s="60" t="str">
        <f t="shared" si="346"/>
        <v>6.6</v>
      </c>
      <c r="DN44" s="51" t="str">
        <f t="shared" si="347"/>
        <v>C+</v>
      </c>
      <c r="DO44" s="60">
        <f t="shared" si="348"/>
        <v>2.5</v>
      </c>
      <c r="DP44" s="60" t="str">
        <f t="shared" si="349"/>
        <v>2.5</v>
      </c>
      <c r="DQ44" s="63"/>
      <c r="DR44" s="201"/>
      <c r="DS44" s="67">
        <f t="shared" si="350"/>
        <v>6.65</v>
      </c>
      <c r="DT44" s="60" t="str">
        <f t="shared" si="351"/>
        <v>6.7</v>
      </c>
      <c r="DU44" s="51" t="str">
        <f t="shared" si="352"/>
        <v>C+</v>
      </c>
      <c r="DV44" s="60">
        <f t="shared" si="353"/>
        <v>2.5</v>
      </c>
      <c r="DW44" s="60" t="str">
        <f t="shared" si="354"/>
        <v>2.5</v>
      </c>
      <c r="DX44" s="63">
        <v>3</v>
      </c>
      <c r="DY44" s="201">
        <v>3</v>
      </c>
      <c r="DZ44" s="202">
        <v>5</v>
      </c>
      <c r="EA44" s="57">
        <v>5</v>
      </c>
      <c r="EB44" s="58"/>
      <c r="EC44" s="66">
        <f t="shared" si="355"/>
        <v>5</v>
      </c>
      <c r="ED44" s="67">
        <f t="shared" si="356"/>
        <v>5</v>
      </c>
      <c r="EE44" s="67" t="str">
        <f t="shared" si="357"/>
        <v>5.0</v>
      </c>
      <c r="EF44" s="51" t="str">
        <f t="shared" si="358"/>
        <v>D+</v>
      </c>
      <c r="EG44" s="68">
        <f t="shared" si="359"/>
        <v>1.5</v>
      </c>
      <c r="EH44" s="53" t="str">
        <f t="shared" si="360"/>
        <v>1.5</v>
      </c>
      <c r="EI44" s="63">
        <v>3</v>
      </c>
      <c r="EJ44" s="199">
        <v>3</v>
      </c>
      <c r="EK44" s="202">
        <v>7.5</v>
      </c>
      <c r="EL44" s="57">
        <v>5</v>
      </c>
      <c r="EM44" s="58"/>
      <c r="EN44" s="66">
        <f t="shared" si="361"/>
        <v>6</v>
      </c>
      <c r="EO44" s="67">
        <f t="shared" si="362"/>
        <v>6</v>
      </c>
      <c r="EP44" s="67" t="str">
        <f t="shared" si="363"/>
        <v>6.0</v>
      </c>
      <c r="EQ44" s="51" t="str">
        <f t="shared" si="364"/>
        <v>C</v>
      </c>
      <c r="ER44" s="60">
        <f t="shared" si="365"/>
        <v>2</v>
      </c>
      <c r="ES44" s="53" t="str">
        <f t="shared" si="366"/>
        <v>2.0</v>
      </c>
      <c r="ET44" s="63">
        <v>3</v>
      </c>
      <c r="EU44" s="199">
        <v>3</v>
      </c>
      <c r="EV44" s="146">
        <v>0</v>
      </c>
      <c r="EW44" s="70"/>
      <c r="EX44" s="121"/>
      <c r="EY44" s="66">
        <f t="shared" si="45"/>
        <v>0</v>
      </c>
      <c r="EZ44" s="67">
        <f t="shared" si="46"/>
        <v>0</v>
      </c>
      <c r="FA44" s="67" t="str">
        <f t="shared" si="47"/>
        <v>0.0</v>
      </c>
      <c r="FB44" s="51" t="str">
        <f t="shared" si="48"/>
        <v>F</v>
      </c>
      <c r="FC44" s="60">
        <f t="shared" si="49"/>
        <v>0</v>
      </c>
      <c r="FD44" s="53" t="str">
        <f t="shared" si="50"/>
        <v>0.0</v>
      </c>
      <c r="FE44" s="63">
        <v>2</v>
      </c>
      <c r="FF44" s="199"/>
      <c r="FG44" s="146">
        <v>2.2999999999999998</v>
      </c>
      <c r="FH44" s="70"/>
      <c r="FI44" s="121"/>
      <c r="FJ44" s="146">
        <f t="shared" si="51"/>
        <v>0.9</v>
      </c>
      <c r="FK44" s="67">
        <f t="shared" si="52"/>
        <v>0.9</v>
      </c>
      <c r="FL44" s="67" t="str">
        <f t="shared" si="53"/>
        <v>0.9</v>
      </c>
      <c r="FM44" s="51" t="str">
        <f t="shared" si="54"/>
        <v>F</v>
      </c>
      <c r="FN44" s="60">
        <f t="shared" si="55"/>
        <v>0</v>
      </c>
      <c r="FO44" s="53" t="str">
        <f t="shared" si="56"/>
        <v>0.0</v>
      </c>
      <c r="FP44" s="63">
        <v>2</v>
      </c>
      <c r="FQ44" s="199"/>
      <c r="FR44" s="105">
        <v>5</v>
      </c>
      <c r="FS44" s="103">
        <v>4</v>
      </c>
      <c r="FT44" s="104"/>
      <c r="FU44" s="66"/>
      <c r="FV44" s="67">
        <f t="shared" si="57"/>
        <v>4.4000000000000004</v>
      </c>
      <c r="FW44" s="67" t="str">
        <f t="shared" si="58"/>
        <v>4.4</v>
      </c>
      <c r="FX44" s="51" t="str">
        <f t="shared" si="59"/>
        <v>D</v>
      </c>
      <c r="FY44" s="60">
        <f t="shared" si="60"/>
        <v>1</v>
      </c>
      <c r="FZ44" s="53" t="str">
        <f t="shared" si="61"/>
        <v>1.0</v>
      </c>
      <c r="GA44" s="63">
        <v>2</v>
      </c>
      <c r="GB44" s="199">
        <v>2</v>
      </c>
      <c r="GC44" s="166">
        <v>5</v>
      </c>
      <c r="GD44" s="122">
        <v>1</v>
      </c>
      <c r="GE44" s="123"/>
      <c r="GF44" s="166"/>
      <c r="GG44" s="67">
        <f t="shared" si="367"/>
        <v>2.6</v>
      </c>
      <c r="GH44" s="67" t="str">
        <f t="shared" si="368"/>
        <v>2.6</v>
      </c>
      <c r="GI44" s="51" t="str">
        <f t="shared" si="369"/>
        <v>F</v>
      </c>
      <c r="GJ44" s="60">
        <f t="shared" si="370"/>
        <v>0</v>
      </c>
      <c r="GK44" s="53" t="str">
        <f t="shared" si="371"/>
        <v>0.0</v>
      </c>
      <c r="GL44" s="63">
        <v>3</v>
      </c>
      <c r="GM44" s="199"/>
      <c r="GN44" s="203">
        <f t="shared" si="372"/>
        <v>18</v>
      </c>
      <c r="GO44" s="153">
        <f t="shared" si="373"/>
        <v>3.9638888888888886</v>
      </c>
      <c r="GP44" s="155">
        <f t="shared" si="374"/>
        <v>1.1111111111111112</v>
      </c>
      <c r="GQ44" s="154" t="str">
        <f t="shared" si="62"/>
        <v>1.11</v>
      </c>
      <c r="GR44" s="5" t="str">
        <f t="shared" si="63"/>
        <v>Lên lớp</v>
      </c>
      <c r="GS44" s="5"/>
      <c r="GT44" s="204">
        <f t="shared" si="375"/>
        <v>11</v>
      </c>
      <c r="GU44" s="205">
        <f t="shared" si="64"/>
        <v>5.6136363636363633</v>
      </c>
      <c r="GV44" s="206">
        <f t="shared" si="376"/>
        <v>1.8181818181818181</v>
      </c>
      <c r="GW44" s="207">
        <f t="shared" si="377"/>
        <v>35</v>
      </c>
      <c r="GX44" s="203">
        <f t="shared" si="378"/>
        <v>28</v>
      </c>
      <c r="GY44" s="154">
        <f t="shared" si="379"/>
        <v>6.0803571428571432</v>
      </c>
      <c r="GZ44" s="155">
        <f t="shared" si="380"/>
        <v>2.0892857142857144</v>
      </c>
      <c r="HA44" s="154" t="str">
        <f t="shared" si="65"/>
        <v>2.09</v>
      </c>
      <c r="HB44" s="5" t="str">
        <f t="shared" si="66"/>
        <v>Lên lớp</v>
      </c>
      <c r="HC44" s="146">
        <v>0</v>
      </c>
      <c r="HD44" s="70"/>
      <c r="HE44" s="121"/>
      <c r="HF44" s="146"/>
      <c r="HG44" s="67">
        <f t="shared" si="381"/>
        <v>0</v>
      </c>
      <c r="HH44" s="67" t="str">
        <f t="shared" si="382"/>
        <v>0.0</v>
      </c>
      <c r="HI44" s="51" t="str">
        <f t="shared" si="383"/>
        <v>F</v>
      </c>
      <c r="HJ44" s="60">
        <f t="shared" si="384"/>
        <v>0</v>
      </c>
      <c r="HK44" s="53" t="str">
        <f t="shared" si="385"/>
        <v>0.0</v>
      </c>
      <c r="HL44" s="63">
        <v>3</v>
      </c>
      <c r="HM44" s="199">
        <v>3</v>
      </c>
      <c r="HN44" s="146">
        <v>0</v>
      </c>
      <c r="HO44" s="70"/>
      <c r="HP44" s="121"/>
      <c r="HQ44" s="146">
        <f t="shared" si="67"/>
        <v>0</v>
      </c>
      <c r="HR44" s="110">
        <f t="shared" si="68"/>
        <v>0</v>
      </c>
      <c r="HS44" s="67" t="str">
        <f t="shared" si="69"/>
        <v>0.0</v>
      </c>
      <c r="HT44" s="111" t="str">
        <f t="shared" si="70"/>
        <v>F</v>
      </c>
      <c r="HU44" s="112">
        <f t="shared" si="71"/>
        <v>0</v>
      </c>
      <c r="HV44" s="113" t="str">
        <f t="shared" si="72"/>
        <v>0.0</v>
      </c>
      <c r="HW44" s="63">
        <v>1</v>
      </c>
      <c r="HX44" s="199">
        <v>1</v>
      </c>
      <c r="HY44" s="66">
        <f t="shared" si="240"/>
        <v>0</v>
      </c>
      <c r="HZ44" s="163">
        <f t="shared" si="240"/>
        <v>0</v>
      </c>
      <c r="IA44" s="53" t="str">
        <f t="shared" si="74"/>
        <v>0.0</v>
      </c>
      <c r="IB44" s="51" t="str">
        <f t="shared" si="75"/>
        <v>F</v>
      </c>
      <c r="IC44" s="60">
        <f t="shared" si="76"/>
        <v>0</v>
      </c>
      <c r="ID44" s="53" t="str">
        <f t="shared" si="77"/>
        <v>0.0</v>
      </c>
      <c r="IE44" s="212">
        <v>4</v>
      </c>
      <c r="IF44" s="213">
        <v>4</v>
      </c>
      <c r="IG44" s="146">
        <v>0</v>
      </c>
      <c r="IH44" s="70"/>
      <c r="II44" s="121"/>
      <c r="IJ44" s="146">
        <f t="shared" si="386"/>
        <v>0</v>
      </c>
      <c r="IK44" s="67">
        <f t="shared" si="387"/>
        <v>0</v>
      </c>
      <c r="IL44" s="67" t="str">
        <f t="shared" si="388"/>
        <v>0.0</v>
      </c>
      <c r="IM44" s="51" t="str">
        <f t="shared" si="389"/>
        <v>F</v>
      </c>
      <c r="IN44" s="60">
        <f t="shared" si="390"/>
        <v>0</v>
      </c>
      <c r="IO44" s="53" t="str">
        <f t="shared" si="391"/>
        <v>0.0</v>
      </c>
      <c r="IP44" s="63">
        <v>2</v>
      </c>
      <c r="IQ44" s="199">
        <v>2</v>
      </c>
      <c r="IR44" s="146">
        <v>0</v>
      </c>
      <c r="IS44" s="70"/>
      <c r="IT44" s="121"/>
      <c r="IU44" s="146">
        <f t="shared" si="78"/>
        <v>0</v>
      </c>
      <c r="IV44" s="67">
        <f t="shared" si="79"/>
        <v>0</v>
      </c>
      <c r="IW44" s="67" t="str">
        <f t="shared" si="80"/>
        <v>0.0</v>
      </c>
      <c r="IX44" s="51" t="str">
        <f t="shared" si="81"/>
        <v>F</v>
      </c>
      <c r="IY44" s="60">
        <f t="shared" si="82"/>
        <v>0</v>
      </c>
      <c r="IZ44" s="53" t="str">
        <f t="shared" si="83"/>
        <v>0.0</v>
      </c>
      <c r="JA44" s="63">
        <v>3</v>
      </c>
      <c r="JB44" s="199">
        <v>3</v>
      </c>
      <c r="JC44" s="246">
        <v>0</v>
      </c>
      <c r="JD44" s="247"/>
      <c r="JE44" s="248"/>
      <c r="JF44" s="249">
        <f t="shared" si="84"/>
        <v>0</v>
      </c>
      <c r="JG44" s="67">
        <f t="shared" si="85"/>
        <v>0</v>
      </c>
      <c r="JH44" s="50" t="str">
        <f t="shared" si="86"/>
        <v>0.0</v>
      </c>
      <c r="JI44" s="51" t="str">
        <f t="shared" si="87"/>
        <v>F</v>
      </c>
      <c r="JJ44" s="60">
        <f t="shared" si="88"/>
        <v>0</v>
      </c>
      <c r="JK44" s="53" t="str">
        <f t="shared" si="89"/>
        <v>0.0</v>
      </c>
      <c r="JL44" s="61">
        <v>2</v>
      </c>
      <c r="JM44" s="62">
        <v>2</v>
      </c>
      <c r="JN44" s="56">
        <v>0</v>
      </c>
      <c r="JO44" s="70"/>
      <c r="JP44" s="121"/>
      <c r="JQ44" s="146">
        <f t="shared" si="90"/>
        <v>0</v>
      </c>
      <c r="JR44" s="67">
        <f t="shared" si="91"/>
        <v>0</v>
      </c>
      <c r="JS44" s="50" t="str">
        <f t="shared" si="92"/>
        <v>0.0</v>
      </c>
      <c r="JT44" s="51" t="str">
        <f t="shared" si="93"/>
        <v>F</v>
      </c>
      <c r="JU44" s="60">
        <f t="shared" si="94"/>
        <v>0</v>
      </c>
      <c r="JV44" s="53" t="str">
        <f t="shared" si="95"/>
        <v>0.0</v>
      </c>
      <c r="JW44" s="61">
        <v>1</v>
      </c>
      <c r="JX44" s="62">
        <v>1</v>
      </c>
      <c r="JY44" s="56">
        <v>0</v>
      </c>
      <c r="JZ44" s="70"/>
      <c r="KA44" s="121"/>
      <c r="KB44" s="146">
        <f t="shared" si="96"/>
        <v>0</v>
      </c>
      <c r="KC44" s="67">
        <f t="shared" si="97"/>
        <v>0</v>
      </c>
      <c r="KD44" s="50" t="str">
        <f t="shared" si="98"/>
        <v>0.0</v>
      </c>
      <c r="KE44" s="51" t="str">
        <f t="shared" si="99"/>
        <v>F</v>
      </c>
      <c r="KF44" s="60">
        <f t="shared" si="100"/>
        <v>0</v>
      </c>
      <c r="KG44" s="53" t="str">
        <f t="shared" si="101"/>
        <v>0.0</v>
      </c>
      <c r="KH44" s="61">
        <v>2</v>
      </c>
      <c r="KI44" s="62">
        <v>2</v>
      </c>
      <c r="KJ44" s="202"/>
      <c r="KK44" s="133"/>
      <c r="KL44" s="58"/>
      <c r="KM44" s="66">
        <f t="shared" si="205"/>
        <v>0</v>
      </c>
      <c r="KN44" s="67">
        <f t="shared" si="206"/>
        <v>0</v>
      </c>
      <c r="KO44" s="67" t="str">
        <f t="shared" si="207"/>
        <v>0.0</v>
      </c>
      <c r="KP44" s="51" t="str">
        <f t="shared" si="208"/>
        <v>F</v>
      </c>
      <c r="KQ44" s="60">
        <f t="shared" si="209"/>
        <v>0</v>
      </c>
      <c r="KR44" s="53" t="str">
        <f t="shared" si="210"/>
        <v>0.0</v>
      </c>
      <c r="KS44" s="63">
        <v>1</v>
      </c>
      <c r="KT44" s="199">
        <v>1</v>
      </c>
      <c r="KU44" s="202"/>
      <c r="KV44" s="133"/>
      <c r="KW44" s="58"/>
      <c r="KX44" s="66">
        <f t="shared" si="211"/>
        <v>0</v>
      </c>
      <c r="KY44" s="67">
        <f t="shared" si="212"/>
        <v>0</v>
      </c>
      <c r="KZ44" s="67" t="str">
        <f t="shared" si="213"/>
        <v>0.0</v>
      </c>
      <c r="LA44" s="51" t="str">
        <f t="shared" si="214"/>
        <v>F</v>
      </c>
      <c r="LB44" s="60">
        <f t="shared" si="215"/>
        <v>0</v>
      </c>
      <c r="LC44" s="53" t="str">
        <f t="shared" si="216"/>
        <v>0.0</v>
      </c>
      <c r="LD44" s="63">
        <v>1</v>
      </c>
      <c r="LE44" s="199">
        <v>1</v>
      </c>
      <c r="LF44" s="202">
        <v>0</v>
      </c>
      <c r="LG44" s="133"/>
      <c r="LH44" s="58"/>
      <c r="LI44" s="66">
        <f t="shared" si="217"/>
        <v>0</v>
      </c>
      <c r="LJ44" s="67">
        <f t="shared" si="218"/>
        <v>0</v>
      </c>
      <c r="LK44" s="67" t="str">
        <f t="shared" si="219"/>
        <v>0.0</v>
      </c>
      <c r="LL44" s="51" t="str">
        <f t="shared" si="220"/>
        <v>F</v>
      </c>
      <c r="LM44" s="60">
        <f t="shared" si="221"/>
        <v>0</v>
      </c>
      <c r="LN44" s="53" t="str">
        <f t="shared" si="222"/>
        <v>0.0</v>
      </c>
      <c r="LO44" s="63">
        <v>2</v>
      </c>
      <c r="LP44" s="199">
        <v>2</v>
      </c>
      <c r="LQ44" s="202">
        <v>0</v>
      </c>
      <c r="LR44" s="133"/>
      <c r="LS44" s="58"/>
      <c r="LT44" s="66">
        <f t="shared" si="223"/>
        <v>0</v>
      </c>
      <c r="LU44" s="67">
        <f t="shared" si="224"/>
        <v>0</v>
      </c>
      <c r="LV44" s="67" t="str">
        <f t="shared" si="225"/>
        <v>0.0</v>
      </c>
      <c r="LW44" s="51" t="str">
        <f t="shared" si="226"/>
        <v>F</v>
      </c>
      <c r="LX44" s="60">
        <f t="shared" si="227"/>
        <v>0</v>
      </c>
      <c r="LY44" s="53" t="str">
        <f t="shared" si="228"/>
        <v>0.0</v>
      </c>
      <c r="LZ44" s="63">
        <v>1</v>
      </c>
      <c r="MA44" s="199">
        <v>1</v>
      </c>
      <c r="MB44" s="66">
        <f t="shared" si="229"/>
        <v>0</v>
      </c>
      <c r="MC44" s="163">
        <f t="shared" si="230"/>
        <v>0</v>
      </c>
      <c r="MD44" s="53" t="str">
        <f t="shared" si="231"/>
        <v>0.0</v>
      </c>
      <c r="ME44" s="51" t="str">
        <f t="shared" si="232"/>
        <v>F</v>
      </c>
      <c r="MF44" s="60">
        <f t="shared" si="233"/>
        <v>0</v>
      </c>
      <c r="MG44" s="53" t="str">
        <f t="shared" si="234"/>
        <v>0.0</v>
      </c>
      <c r="MH44" s="212">
        <v>5</v>
      </c>
      <c r="MI44" s="213">
        <v>5</v>
      </c>
      <c r="MJ44" s="203">
        <f t="shared" si="235"/>
        <v>19</v>
      </c>
      <c r="MK44" s="153">
        <f t="shared" si="236"/>
        <v>0</v>
      </c>
      <c r="ML44" s="155">
        <f t="shared" si="237"/>
        <v>0</v>
      </c>
      <c r="MM44" s="154" t="str">
        <f t="shared" si="238"/>
        <v>0.00</v>
      </c>
      <c r="MN44" s="5" t="str">
        <f t="shared" si="239"/>
        <v>Cảnh báo KQHT</v>
      </c>
    </row>
    <row r="45" spans="1:352" s="8" customFormat="1" ht="18">
      <c r="A45" s="5">
        <v>17</v>
      </c>
      <c r="B45" s="9" t="s">
        <v>347</v>
      </c>
      <c r="C45" s="10" t="s">
        <v>406</v>
      </c>
      <c r="D45" s="11" t="s">
        <v>279</v>
      </c>
      <c r="E45" s="12" t="s">
        <v>407</v>
      </c>
      <c r="F45" s="6"/>
      <c r="G45" s="47" t="s">
        <v>621</v>
      </c>
      <c r="H45" s="6" t="s">
        <v>410</v>
      </c>
      <c r="I45" s="48" t="s">
        <v>562</v>
      </c>
      <c r="J45" s="48" t="s">
        <v>501</v>
      </c>
      <c r="K45" s="98">
        <v>7</v>
      </c>
      <c r="L45" s="67" t="str">
        <f t="shared" si="283"/>
        <v>7.0</v>
      </c>
      <c r="M45" s="51" t="str">
        <f t="shared" si="284"/>
        <v>B</v>
      </c>
      <c r="N45" s="52">
        <f t="shared" si="285"/>
        <v>3</v>
      </c>
      <c r="O45" s="53" t="str">
        <f t="shared" si="286"/>
        <v>3.0</v>
      </c>
      <c r="P45" s="63">
        <v>2</v>
      </c>
      <c r="Q45" s="49">
        <v>6</v>
      </c>
      <c r="R45" s="67" t="str">
        <f t="shared" si="287"/>
        <v>6.0</v>
      </c>
      <c r="S45" s="51" t="str">
        <f t="shared" si="288"/>
        <v>C</v>
      </c>
      <c r="T45" s="52">
        <f t="shared" si="289"/>
        <v>2</v>
      </c>
      <c r="U45" s="53" t="str">
        <f t="shared" si="290"/>
        <v>2.0</v>
      </c>
      <c r="V45" s="63">
        <v>3</v>
      </c>
      <c r="W45" s="105">
        <v>8.6999999999999993</v>
      </c>
      <c r="X45" s="103">
        <v>9</v>
      </c>
      <c r="Y45" s="104"/>
      <c r="Z45" s="66">
        <f t="shared" si="291"/>
        <v>8.9</v>
      </c>
      <c r="AA45" s="67">
        <f t="shared" si="292"/>
        <v>8.9</v>
      </c>
      <c r="AB45" s="67" t="str">
        <f t="shared" si="293"/>
        <v>8.9</v>
      </c>
      <c r="AC45" s="51" t="str">
        <f t="shared" si="294"/>
        <v>A</v>
      </c>
      <c r="AD45" s="60">
        <f t="shared" si="295"/>
        <v>4</v>
      </c>
      <c r="AE45" s="53" t="str">
        <f t="shared" si="296"/>
        <v>4.0</v>
      </c>
      <c r="AF45" s="63">
        <v>4</v>
      </c>
      <c r="AG45" s="199">
        <v>4</v>
      </c>
      <c r="AH45" s="105">
        <v>8</v>
      </c>
      <c r="AI45" s="103">
        <v>9</v>
      </c>
      <c r="AJ45" s="104"/>
      <c r="AK45" s="66">
        <f t="shared" si="297"/>
        <v>8.6</v>
      </c>
      <c r="AL45" s="67">
        <f t="shared" si="298"/>
        <v>8.6</v>
      </c>
      <c r="AM45" s="67" t="str">
        <f t="shared" si="299"/>
        <v>8.6</v>
      </c>
      <c r="AN45" s="51" t="str">
        <f t="shared" si="300"/>
        <v>A</v>
      </c>
      <c r="AO45" s="60">
        <f t="shared" si="301"/>
        <v>4</v>
      </c>
      <c r="AP45" s="53" t="str">
        <f t="shared" si="302"/>
        <v>4.0</v>
      </c>
      <c r="AQ45" s="63">
        <v>2</v>
      </c>
      <c r="AR45" s="199">
        <v>2</v>
      </c>
      <c r="AS45" s="105">
        <v>7.3</v>
      </c>
      <c r="AT45" s="103">
        <v>8</v>
      </c>
      <c r="AU45" s="104"/>
      <c r="AV45" s="66">
        <f t="shared" si="303"/>
        <v>7.7</v>
      </c>
      <c r="AW45" s="67">
        <f t="shared" si="304"/>
        <v>7.7</v>
      </c>
      <c r="AX45" s="67" t="str">
        <f t="shared" si="305"/>
        <v>7.7</v>
      </c>
      <c r="AY45" s="51" t="str">
        <f t="shared" si="306"/>
        <v>B</v>
      </c>
      <c r="AZ45" s="60">
        <f t="shared" si="307"/>
        <v>3</v>
      </c>
      <c r="BA45" s="53" t="str">
        <f t="shared" si="308"/>
        <v>3.0</v>
      </c>
      <c r="BB45" s="63">
        <v>3</v>
      </c>
      <c r="BC45" s="199">
        <v>3</v>
      </c>
      <c r="BD45" s="105">
        <v>7.8</v>
      </c>
      <c r="BE45" s="103">
        <v>8</v>
      </c>
      <c r="BF45" s="104"/>
      <c r="BG45" s="66">
        <f t="shared" si="309"/>
        <v>7.9</v>
      </c>
      <c r="BH45" s="67">
        <f t="shared" si="310"/>
        <v>7.9</v>
      </c>
      <c r="BI45" s="67" t="str">
        <f t="shared" si="311"/>
        <v>7.9</v>
      </c>
      <c r="BJ45" s="51" t="str">
        <f t="shared" si="312"/>
        <v>B</v>
      </c>
      <c r="BK45" s="60">
        <f t="shared" si="313"/>
        <v>3</v>
      </c>
      <c r="BL45" s="53" t="str">
        <f t="shared" si="314"/>
        <v>3.0</v>
      </c>
      <c r="BM45" s="63">
        <v>3</v>
      </c>
      <c r="BN45" s="199">
        <v>3</v>
      </c>
      <c r="BO45" s="105">
        <v>7.9</v>
      </c>
      <c r="BP45" s="103">
        <v>6</v>
      </c>
      <c r="BQ45" s="104"/>
      <c r="BR45" s="66">
        <f t="shared" si="315"/>
        <v>6.8</v>
      </c>
      <c r="BS45" s="67">
        <f t="shared" si="316"/>
        <v>6.8</v>
      </c>
      <c r="BT45" s="67" t="str">
        <f t="shared" si="317"/>
        <v>6.8</v>
      </c>
      <c r="BU45" s="51" t="str">
        <f t="shared" si="318"/>
        <v>C+</v>
      </c>
      <c r="BV45" s="68">
        <f t="shared" si="319"/>
        <v>2.5</v>
      </c>
      <c r="BW45" s="53" t="str">
        <f t="shared" si="320"/>
        <v>2.5</v>
      </c>
      <c r="BX45" s="63">
        <v>2</v>
      </c>
      <c r="BY45" s="199">
        <v>2</v>
      </c>
      <c r="BZ45" s="105">
        <v>8.3000000000000007</v>
      </c>
      <c r="CA45" s="103">
        <v>10</v>
      </c>
      <c r="CB45" s="104"/>
      <c r="CC45" s="105"/>
      <c r="CD45" s="67">
        <f t="shared" si="321"/>
        <v>9.3000000000000007</v>
      </c>
      <c r="CE45" s="67" t="str">
        <f t="shared" si="322"/>
        <v>9.3</v>
      </c>
      <c r="CF45" s="51" t="str">
        <f t="shared" si="323"/>
        <v>A</v>
      </c>
      <c r="CG45" s="60">
        <f t="shared" si="324"/>
        <v>4</v>
      </c>
      <c r="CH45" s="53" t="str">
        <f t="shared" si="325"/>
        <v>4.0</v>
      </c>
      <c r="CI45" s="63">
        <v>3</v>
      </c>
      <c r="CJ45" s="199">
        <v>3</v>
      </c>
      <c r="CK45" s="200">
        <f t="shared" si="326"/>
        <v>17</v>
      </c>
      <c r="CL45" s="72">
        <f t="shared" si="327"/>
        <v>8.2999999999999989</v>
      </c>
      <c r="CM45" s="93" t="str">
        <f t="shared" si="328"/>
        <v>8.30</v>
      </c>
      <c r="CN45" s="72">
        <f t="shared" si="329"/>
        <v>3.4705882352941178</v>
      </c>
      <c r="CO45" s="93" t="str">
        <f t="shared" si="330"/>
        <v>3.47</v>
      </c>
      <c r="CP45" s="258" t="str">
        <f t="shared" si="331"/>
        <v>Lên lớp</v>
      </c>
      <c r="CQ45" s="258">
        <f t="shared" si="332"/>
        <v>17</v>
      </c>
      <c r="CR45" s="72">
        <f t="shared" si="333"/>
        <v>8.2999999999999989</v>
      </c>
      <c r="CS45" s="258" t="str">
        <f t="shared" si="334"/>
        <v>8.30</v>
      </c>
      <c r="CT45" s="72">
        <f t="shared" si="335"/>
        <v>3.4705882352941178</v>
      </c>
      <c r="CU45" s="258" t="str">
        <f t="shared" si="336"/>
        <v>3.47</v>
      </c>
      <c r="CV45" s="258" t="str">
        <f t="shared" si="337"/>
        <v>Lên lớp</v>
      </c>
      <c r="CW45" s="66">
        <v>7.8</v>
      </c>
      <c r="CX45" s="258">
        <v>9</v>
      </c>
      <c r="CY45" s="258"/>
      <c r="CZ45" s="66">
        <f t="shared" si="338"/>
        <v>8.5</v>
      </c>
      <c r="DA45" s="67">
        <f t="shared" si="339"/>
        <v>8.5</v>
      </c>
      <c r="DB45" s="60" t="str">
        <f t="shared" si="340"/>
        <v>8.5</v>
      </c>
      <c r="DC45" s="51" t="str">
        <f t="shared" si="341"/>
        <v>A</v>
      </c>
      <c r="DD45" s="60">
        <f t="shared" si="342"/>
        <v>4</v>
      </c>
      <c r="DE45" s="60" t="str">
        <f t="shared" si="343"/>
        <v>4.0</v>
      </c>
      <c r="DF45" s="63"/>
      <c r="DG45" s="201"/>
      <c r="DH45" s="105">
        <v>8.8000000000000007</v>
      </c>
      <c r="DI45" s="126">
        <v>9</v>
      </c>
      <c r="DJ45" s="126"/>
      <c r="DK45" s="66">
        <f t="shared" si="344"/>
        <v>8.9</v>
      </c>
      <c r="DL45" s="67">
        <f t="shared" si="345"/>
        <v>8.9</v>
      </c>
      <c r="DM45" s="60" t="str">
        <f t="shared" si="346"/>
        <v>8.9</v>
      </c>
      <c r="DN45" s="51" t="str">
        <f t="shared" si="347"/>
        <v>A</v>
      </c>
      <c r="DO45" s="60">
        <f t="shared" si="348"/>
        <v>4</v>
      </c>
      <c r="DP45" s="60" t="str">
        <f t="shared" si="349"/>
        <v>4.0</v>
      </c>
      <c r="DQ45" s="63"/>
      <c r="DR45" s="201"/>
      <c r="DS45" s="67">
        <f t="shared" si="350"/>
        <v>8.6999999999999993</v>
      </c>
      <c r="DT45" s="60" t="str">
        <f t="shared" si="351"/>
        <v>8.7</v>
      </c>
      <c r="DU45" s="51" t="str">
        <f t="shared" si="352"/>
        <v>A</v>
      </c>
      <c r="DV45" s="60">
        <f t="shared" si="353"/>
        <v>4</v>
      </c>
      <c r="DW45" s="60" t="str">
        <f t="shared" si="354"/>
        <v>4.0</v>
      </c>
      <c r="DX45" s="63">
        <v>3</v>
      </c>
      <c r="DY45" s="201">
        <v>3</v>
      </c>
      <c r="DZ45" s="202">
        <v>7.4</v>
      </c>
      <c r="EA45" s="57">
        <v>8</v>
      </c>
      <c r="EB45" s="58"/>
      <c r="EC45" s="66">
        <f t="shared" si="355"/>
        <v>7.8</v>
      </c>
      <c r="ED45" s="67">
        <f t="shared" si="356"/>
        <v>7.8</v>
      </c>
      <c r="EE45" s="67" t="str">
        <f t="shared" si="357"/>
        <v>7.8</v>
      </c>
      <c r="EF45" s="51" t="str">
        <f t="shared" si="358"/>
        <v>B</v>
      </c>
      <c r="EG45" s="68">
        <f t="shared" si="359"/>
        <v>3</v>
      </c>
      <c r="EH45" s="53" t="str">
        <f t="shared" si="360"/>
        <v>3.0</v>
      </c>
      <c r="EI45" s="63">
        <v>3</v>
      </c>
      <c r="EJ45" s="199">
        <v>3</v>
      </c>
      <c r="EK45" s="202">
        <v>8.6999999999999993</v>
      </c>
      <c r="EL45" s="57">
        <v>8</v>
      </c>
      <c r="EM45" s="58"/>
      <c r="EN45" s="66">
        <f t="shared" si="361"/>
        <v>8.3000000000000007</v>
      </c>
      <c r="EO45" s="67">
        <f t="shared" si="362"/>
        <v>8.3000000000000007</v>
      </c>
      <c r="EP45" s="67" t="str">
        <f t="shared" si="363"/>
        <v>8.3</v>
      </c>
      <c r="EQ45" s="51" t="str">
        <f t="shared" si="364"/>
        <v>B+</v>
      </c>
      <c r="ER45" s="60">
        <f t="shared" si="365"/>
        <v>3.5</v>
      </c>
      <c r="ES45" s="53" t="str">
        <f t="shared" si="366"/>
        <v>3.5</v>
      </c>
      <c r="ET45" s="63">
        <v>3</v>
      </c>
      <c r="EU45" s="199">
        <v>3</v>
      </c>
      <c r="EV45" s="202">
        <v>6.7</v>
      </c>
      <c r="EW45" s="57">
        <v>7</v>
      </c>
      <c r="EX45" s="58"/>
      <c r="EY45" s="66">
        <f t="shared" si="45"/>
        <v>6.9</v>
      </c>
      <c r="EZ45" s="67">
        <f t="shared" si="46"/>
        <v>6.9</v>
      </c>
      <c r="FA45" s="67" t="str">
        <f t="shared" si="47"/>
        <v>6.9</v>
      </c>
      <c r="FB45" s="51" t="str">
        <f t="shared" si="48"/>
        <v>C+</v>
      </c>
      <c r="FC45" s="60">
        <f t="shared" si="49"/>
        <v>2.5</v>
      </c>
      <c r="FD45" s="53" t="str">
        <f t="shared" si="50"/>
        <v>2.5</v>
      </c>
      <c r="FE45" s="63">
        <v>2</v>
      </c>
      <c r="FF45" s="199">
        <v>2</v>
      </c>
      <c r="FG45" s="105">
        <v>8.6999999999999993</v>
      </c>
      <c r="FH45" s="103">
        <v>7</v>
      </c>
      <c r="FI45" s="104"/>
      <c r="FJ45" s="66">
        <f t="shared" si="51"/>
        <v>7.7</v>
      </c>
      <c r="FK45" s="67">
        <f t="shared" si="52"/>
        <v>7.7</v>
      </c>
      <c r="FL45" s="67" t="str">
        <f t="shared" si="53"/>
        <v>7.7</v>
      </c>
      <c r="FM45" s="51" t="str">
        <f t="shared" si="54"/>
        <v>B</v>
      </c>
      <c r="FN45" s="60">
        <f t="shared" si="55"/>
        <v>3</v>
      </c>
      <c r="FO45" s="53" t="str">
        <f t="shared" si="56"/>
        <v>3.0</v>
      </c>
      <c r="FP45" s="63">
        <v>2</v>
      </c>
      <c r="FQ45" s="199">
        <v>2</v>
      </c>
      <c r="FR45" s="105">
        <v>9</v>
      </c>
      <c r="FS45" s="103">
        <v>8</v>
      </c>
      <c r="FT45" s="104"/>
      <c r="FU45" s="66"/>
      <c r="FV45" s="67">
        <f t="shared" si="57"/>
        <v>8.4</v>
      </c>
      <c r="FW45" s="67" t="str">
        <f t="shared" si="58"/>
        <v>8.4</v>
      </c>
      <c r="FX45" s="51" t="str">
        <f t="shared" si="59"/>
        <v>B+</v>
      </c>
      <c r="FY45" s="60">
        <f t="shared" si="60"/>
        <v>3.5</v>
      </c>
      <c r="FZ45" s="53" t="str">
        <f t="shared" si="61"/>
        <v>3.5</v>
      </c>
      <c r="GA45" s="63">
        <v>2</v>
      </c>
      <c r="GB45" s="199">
        <v>2</v>
      </c>
      <c r="GC45" s="105">
        <v>8</v>
      </c>
      <c r="GD45" s="103">
        <v>8</v>
      </c>
      <c r="GE45" s="104"/>
      <c r="GF45" s="105"/>
      <c r="GG45" s="67">
        <f t="shared" si="367"/>
        <v>8</v>
      </c>
      <c r="GH45" s="67" t="str">
        <f t="shared" si="368"/>
        <v>8.0</v>
      </c>
      <c r="GI45" s="51" t="str">
        <f t="shared" si="369"/>
        <v>B+</v>
      </c>
      <c r="GJ45" s="60">
        <f t="shared" si="370"/>
        <v>3.5</v>
      </c>
      <c r="GK45" s="53" t="str">
        <f t="shared" si="371"/>
        <v>3.5</v>
      </c>
      <c r="GL45" s="63">
        <v>3</v>
      </c>
      <c r="GM45" s="199">
        <v>3</v>
      </c>
      <c r="GN45" s="203">
        <f t="shared" si="372"/>
        <v>18</v>
      </c>
      <c r="GO45" s="153">
        <f t="shared" si="373"/>
        <v>8.0222222222222221</v>
      </c>
      <c r="GP45" s="155">
        <f t="shared" si="374"/>
        <v>3.3333333333333335</v>
      </c>
      <c r="GQ45" s="154" t="str">
        <f t="shared" si="62"/>
        <v>3.33</v>
      </c>
      <c r="GR45" s="5" t="str">
        <f t="shared" si="63"/>
        <v>Lên lớp</v>
      </c>
      <c r="GS45" s="5"/>
      <c r="GT45" s="204">
        <f t="shared" si="375"/>
        <v>18</v>
      </c>
      <c r="GU45" s="205">
        <f t="shared" si="64"/>
        <v>8.0222222222222221</v>
      </c>
      <c r="GV45" s="206">
        <f t="shared" si="376"/>
        <v>3.3333333333333335</v>
      </c>
      <c r="GW45" s="207">
        <f t="shared" si="377"/>
        <v>35</v>
      </c>
      <c r="GX45" s="203">
        <f t="shared" si="378"/>
        <v>35</v>
      </c>
      <c r="GY45" s="154">
        <f t="shared" si="379"/>
        <v>8.1571428571428566</v>
      </c>
      <c r="GZ45" s="155">
        <f t="shared" si="380"/>
        <v>3.4</v>
      </c>
      <c r="HA45" s="154" t="str">
        <f t="shared" si="65"/>
        <v>3.40</v>
      </c>
      <c r="HB45" s="5" t="str">
        <f t="shared" si="66"/>
        <v>Lên lớp</v>
      </c>
      <c r="HC45" s="105">
        <v>8.3000000000000007</v>
      </c>
      <c r="HD45" s="103">
        <v>5</v>
      </c>
      <c r="HE45" s="104"/>
      <c r="HF45" s="105"/>
      <c r="HG45" s="67">
        <f t="shared" si="381"/>
        <v>6.3</v>
      </c>
      <c r="HH45" s="67" t="str">
        <f t="shared" si="382"/>
        <v>6.3</v>
      </c>
      <c r="HI45" s="51" t="str">
        <f t="shared" si="383"/>
        <v>C</v>
      </c>
      <c r="HJ45" s="60">
        <f t="shared" si="384"/>
        <v>2</v>
      </c>
      <c r="HK45" s="53" t="str">
        <f t="shared" si="385"/>
        <v>2.0</v>
      </c>
      <c r="HL45" s="63">
        <v>3</v>
      </c>
      <c r="HM45" s="199">
        <v>3</v>
      </c>
      <c r="HN45" s="202">
        <v>8.6999999999999993</v>
      </c>
      <c r="HO45" s="57">
        <v>5</v>
      </c>
      <c r="HP45" s="58"/>
      <c r="HQ45" s="66">
        <f t="shared" si="67"/>
        <v>6.5</v>
      </c>
      <c r="HR45" s="110">
        <f t="shared" si="68"/>
        <v>6.5</v>
      </c>
      <c r="HS45" s="67" t="str">
        <f t="shared" si="69"/>
        <v>6.5</v>
      </c>
      <c r="HT45" s="111" t="str">
        <f t="shared" si="70"/>
        <v>C+</v>
      </c>
      <c r="HU45" s="112">
        <f t="shared" si="71"/>
        <v>2.5</v>
      </c>
      <c r="HV45" s="113" t="str">
        <f t="shared" si="72"/>
        <v>2.5</v>
      </c>
      <c r="HW45" s="63">
        <v>1</v>
      </c>
      <c r="HX45" s="199">
        <v>1</v>
      </c>
      <c r="HY45" s="66">
        <f t="shared" si="240"/>
        <v>2</v>
      </c>
      <c r="HZ45" s="163">
        <f t="shared" si="240"/>
        <v>6.4</v>
      </c>
      <c r="IA45" s="53" t="str">
        <f t="shared" si="74"/>
        <v>6.4</v>
      </c>
      <c r="IB45" s="51" t="str">
        <f t="shared" si="75"/>
        <v>C</v>
      </c>
      <c r="IC45" s="60">
        <f t="shared" si="76"/>
        <v>2</v>
      </c>
      <c r="ID45" s="53" t="str">
        <f t="shared" si="77"/>
        <v>2.0</v>
      </c>
      <c r="IE45" s="212">
        <v>4</v>
      </c>
      <c r="IF45" s="213">
        <v>4</v>
      </c>
      <c r="IG45" s="202">
        <v>6</v>
      </c>
      <c r="IH45" s="57">
        <v>6</v>
      </c>
      <c r="II45" s="58"/>
      <c r="IJ45" s="66">
        <f t="shared" si="386"/>
        <v>6</v>
      </c>
      <c r="IK45" s="67">
        <f t="shared" si="387"/>
        <v>6</v>
      </c>
      <c r="IL45" s="67" t="str">
        <f t="shared" si="388"/>
        <v>6.0</v>
      </c>
      <c r="IM45" s="51" t="str">
        <f t="shared" si="389"/>
        <v>C</v>
      </c>
      <c r="IN45" s="60">
        <f t="shared" si="390"/>
        <v>2</v>
      </c>
      <c r="IO45" s="53" t="str">
        <f t="shared" si="391"/>
        <v>2.0</v>
      </c>
      <c r="IP45" s="63">
        <v>2</v>
      </c>
      <c r="IQ45" s="199">
        <v>2</v>
      </c>
      <c r="IR45" s="202">
        <v>6.9</v>
      </c>
      <c r="IS45" s="57">
        <v>6</v>
      </c>
      <c r="IT45" s="58"/>
      <c r="IU45" s="66">
        <f t="shared" si="78"/>
        <v>6.4</v>
      </c>
      <c r="IV45" s="67">
        <f t="shared" si="79"/>
        <v>6.4</v>
      </c>
      <c r="IW45" s="67" t="str">
        <f t="shared" si="80"/>
        <v>6.4</v>
      </c>
      <c r="IX45" s="51" t="str">
        <f t="shared" si="81"/>
        <v>C</v>
      </c>
      <c r="IY45" s="60">
        <f t="shared" si="82"/>
        <v>2</v>
      </c>
      <c r="IZ45" s="53" t="str">
        <f t="shared" si="83"/>
        <v>2.0</v>
      </c>
      <c r="JA45" s="63">
        <v>3</v>
      </c>
      <c r="JB45" s="199">
        <v>3</v>
      </c>
      <c r="JC45" s="65">
        <v>6.6</v>
      </c>
      <c r="JD45" s="57">
        <v>7</v>
      </c>
      <c r="JE45" s="58"/>
      <c r="JF45" s="66">
        <f t="shared" si="84"/>
        <v>6.8</v>
      </c>
      <c r="JG45" s="67">
        <f t="shared" si="85"/>
        <v>6.8</v>
      </c>
      <c r="JH45" s="50" t="str">
        <f t="shared" si="86"/>
        <v>6.8</v>
      </c>
      <c r="JI45" s="51" t="str">
        <f t="shared" si="87"/>
        <v>C+</v>
      </c>
      <c r="JJ45" s="60">
        <f t="shared" si="88"/>
        <v>2.5</v>
      </c>
      <c r="JK45" s="53" t="str">
        <f t="shared" si="89"/>
        <v>2.5</v>
      </c>
      <c r="JL45" s="61">
        <v>2</v>
      </c>
      <c r="JM45" s="62">
        <v>2</v>
      </c>
      <c r="JN45" s="65">
        <v>7.4</v>
      </c>
      <c r="JO45" s="57">
        <v>4</v>
      </c>
      <c r="JP45" s="58"/>
      <c r="JQ45" s="66">
        <f t="shared" si="90"/>
        <v>5.4</v>
      </c>
      <c r="JR45" s="67">
        <f t="shared" si="91"/>
        <v>5.4</v>
      </c>
      <c r="JS45" s="50" t="str">
        <f t="shared" si="92"/>
        <v>5.4</v>
      </c>
      <c r="JT45" s="51" t="str">
        <f t="shared" si="93"/>
        <v>D+</v>
      </c>
      <c r="JU45" s="60">
        <f t="shared" si="94"/>
        <v>1.5</v>
      </c>
      <c r="JV45" s="53" t="str">
        <f t="shared" si="95"/>
        <v>1.5</v>
      </c>
      <c r="JW45" s="61">
        <v>1</v>
      </c>
      <c r="JX45" s="62">
        <v>1</v>
      </c>
      <c r="JY45" s="245">
        <v>5.7</v>
      </c>
      <c r="JZ45" s="122">
        <v>2</v>
      </c>
      <c r="KA45" s="123">
        <v>5</v>
      </c>
      <c r="KB45" s="166">
        <f t="shared" si="96"/>
        <v>3.5</v>
      </c>
      <c r="KC45" s="67">
        <f t="shared" si="97"/>
        <v>5.3</v>
      </c>
      <c r="KD45" s="50" t="str">
        <f t="shared" si="98"/>
        <v>5.3</v>
      </c>
      <c r="KE45" s="51" t="str">
        <f t="shared" si="99"/>
        <v>D+</v>
      </c>
      <c r="KF45" s="60">
        <f t="shared" si="100"/>
        <v>1.5</v>
      </c>
      <c r="KG45" s="53" t="str">
        <f t="shared" si="101"/>
        <v>1.5</v>
      </c>
      <c r="KH45" s="61">
        <v>2</v>
      </c>
      <c r="KI45" s="62">
        <v>2</v>
      </c>
      <c r="KJ45" s="202">
        <v>7</v>
      </c>
      <c r="KK45" s="133">
        <v>6.9</v>
      </c>
      <c r="KL45" s="58"/>
      <c r="KM45" s="66">
        <f t="shared" si="205"/>
        <v>6.9</v>
      </c>
      <c r="KN45" s="67">
        <f t="shared" si="206"/>
        <v>6.9</v>
      </c>
      <c r="KO45" s="67" t="str">
        <f t="shared" si="207"/>
        <v>6.9</v>
      </c>
      <c r="KP45" s="51" t="str">
        <f t="shared" si="208"/>
        <v>C+</v>
      </c>
      <c r="KQ45" s="60">
        <f t="shared" si="209"/>
        <v>2.5</v>
      </c>
      <c r="KR45" s="53" t="str">
        <f t="shared" si="210"/>
        <v>2.5</v>
      </c>
      <c r="KS45" s="63">
        <v>1</v>
      </c>
      <c r="KT45" s="199">
        <v>1</v>
      </c>
      <c r="KU45" s="202">
        <v>8</v>
      </c>
      <c r="KV45" s="133">
        <v>8.4</v>
      </c>
      <c r="KW45" s="58"/>
      <c r="KX45" s="66">
        <f t="shared" si="211"/>
        <v>8.1999999999999993</v>
      </c>
      <c r="KY45" s="67">
        <f t="shared" si="212"/>
        <v>8.1999999999999993</v>
      </c>
      <c r="KZ45" s="67" t="str">
        <f t="shared" si="213"/>
        <v>8.2</v>
      </c>
      <c r="LA45" s="51" t="str">
        <f t="shared" si="214"/>
        <v>B+</v>
      </c>
      <c r="LB45" s="60">
        <f t="shared" si="215"/>
        <v>3.5</v>
      </c>
      <c r="LC45" s="53" t="str">
        <f t="shared" si="216"/>
        <v>3.5</v>
      </c>
      <c r="LD45" s="63">
        <v>1</v>
      </c>
      <c r="LE45" s="199">
        <v>1</v>
      </c>
      <c r="LF45" s="202">
        <v>7.5</v>
      </c>
      <c r="LG45" s="133">
        <v>6</v>
      </c>
      <c r="LH45" s="58"/>
      <c r="LI45" s="66">
        <f t="shared" si="217"/>
        <v>6.6</v>
      </c>
      <c r="LJ45" s="67">
        <f t="shared" si="218"/>
        <v>6.6</v>
      </c>
      <c r="LK45" s="67" t="str">
        <f t="shared" si="219"/>
        <v>6.6</v>
      </c>
      <c r="LL45" s="51" t="str">
        <f t="shared" si="220"/>
        <v>C+</v>
      </c>
      <c r="LM45" s="60">
        <f t="shared" si="221"/>
        <v>2.5</v>
      </c>
      <c r="LN45" s="53" t="str">
        <f t="shared" si="222"/>
        <v>2.5</v>
      </c>
      <c r="LO45" s="63">
        <v>2</v>
      </c>
      <c r="LP45" s="199">
        <v>2</v>
      </c>
      <c r="LQ45" s="202">
        <v>6</v>
      </c>
      <c r="LR45" s="133">
        <v>7</v>
      </c>
      <c r="LS45" s="58"/>
      <c r="LT45" s="66">
        <f t="shared" si="223"/>
        <v>6.6</v>
      </c>
      <c r="LU45" s="67">
        <f t="shared" si="224"/>
        <v>6.6</v>
      </c>
      <c r="LV45" s="67" t="str">
        <f t="shared" si="225"/>
        <v>6.6</v>
      </c>
      <c r="LW45" s="51" t="str">
        <f t="shared" si="226"/>
        <v>C+</v>
      </c>
      <c r="LX45" s="60">
        <f t="shared" si="227"/>
        <v>2.5</v>
      </c>
      <c r="LY45" s="53" t="str">
        <f t="shared" si="228"/>
        <v>2.5</v>
      </c>
      <c r="LZ45" s="63">
        <v>1</v>
      </c>
      <c r="MA45" s="199">
        <v>1</v>
      </c>
      <c r="MB45" s="66">
        <f t="shared" si="229"/>
        <v>7</v>
      </c>
      <c r="MC45" s="163">
        <f t="shared" si="230"/>
        <v>7</v>
      </c>
      <c r="MD45" s="53" t="str">
        <f t="shared" si="231"/>
        <v>7.0</v>
      </c>
      <c r="ME45" s="51" t="str">
        <f t="shared" si="232"/>
        <v>B</v>
      </c>
      <c r="MF45" s="60">
        <f t="shared" si="233"/>
        <v>3</v>
      </c>
      <c r="MG45" s="53" t="str">
        <f t="shared" si="234"/>
        <v>3.0</v>
      </c>
      <c r="MH45" s="212">
        <v>5</v>
      </c>
      <c r="MI45" s="213">
        <v>5</v>
      </c>
      <c r="MJ45" s="203">
        <f t="shared" si="235"/>
        <v>19</v>
      </c>
      <c r="MK45" s="153">
        <f t="shared" si="236"/>
        <v>6.3736842105263163</v>
      </c>
      <c r="ML45" s="155">
        <f t="shared" si="237"/>
        <v>2.1842105263157894</v>
      </c>
      <c r="MM45" s="154" t="str">
        <f t="shared" si="238"/>
        <v>2.18</v>
      </c>
      <c r="MN45" s="5" t="str">
        <f t="shared" si="239"/>
        <v>Lên lớp</v>
      </c>
    </row>
    <row r="46" spans="1:352" s="8" customFormat="1" ht="18">
      <c r="A46" s="5">
        <v>18</v>
      </c>
      <c r="B46" s="9" t="s">
        <v>347</v>
      </c>
      <c r="C46" s="10" t="s">
        <v>408</v>
      </c>
      <c r="D46" s="11" t="s">
        <v>409</v>
      </c>
      <c r="E46" s="12" t="s">
        <v>410</v>
      </c>
      <c r="F46" s="6"/>
      <c r="G46" s="47" t="s">
        <v>622</v>
      </c>
      <c r="H46" s="6" t="s">
        <v>410</v>
      </c>
      <c r="I46" s="48" t="s">
        <v>649</v>
      </c>
      <c r="J46" s="48" t="s">
        <v>649</v>
      </c>
      <c r="K46" s="98">
        <v>0</v>
      </c>
      <c r="L46" s="67" t="str">
        <f t="shared" si="283"/>
        <v>0.0</v>
      </c>
      <c r="M46" s="51" t="str">
        <f t="shared" si="284"/>
        <v>F</v>
      </c>
      <c r="N46" s="52">
        <f t="shared" si="285"/>
        <v>0</v>
      </c>
      <c r="O46" s="53" t="str">
        <f t="shared" si="286"/>
        <v>0.0</v>
      </c>
      <c r="P46" s="63"/>
      <c r="Q46" s="49"/>
      <c r="R46" s="67" t="str">
        <f t="shared" si="287"/>
        <v>0.0</v>
      </c>
      <c r="S46" s="51" t="str">
        <f t="shared" si="288"/>
        <v>F</v>
      </c>
      <c r="T46" s="52">
        <f t="shared" si="289"/>
        <v>0</v>
      </c>
      <c r="U46" s="53" t="str">
        <f t="shared" si="290"/>
        <v>0.0</v>
      </c>
      <c r="V46" s="63"/>
      <c r="W46" s="105">
        <v>6</v>
      </c>
      <c r="X46" s="103">
        <v>7</v>
      </c>
      <c r="Y46" s="104"/>
      <c r="Z46" s="66">
        <f t="shared" si="291"/>
        <v>6.6</v>
      </c>
      <c r="AA46" s="67">
        <f t="shared" si="292"/>
        <v>6.6</v>
      </c>
      <c r="AB46" s="67" t="str">
        <f t="shared" si="293"/>
        <v>6.6</v>
      </c>
      <c r="AC46" s="51" t="str">
        <f t="shared" si="294"/>
        <v>C+</v>
      </c>
      <c r="AD46" s="60">
        <f t="shared" si="295"/>
        <v>2.5</v>
      </c>
      <c r="AE46" s="53" t="str">
        <f t="shared" si="296"/>
        <v>2.5</v>
      </c>
      <c r="AF46" s="63">
        <v>4</v>
      </c>
      <c r="AG46" s="199">
        <v>4</v>
      </c>
      <c r="AH46" s="105">
        <v>6.7</v>
      </c>
      <c r="AI46" s="103">
        <v>7</v>
      </c>
      <c r="AJ46" s="104"/>
      <c r="AK46" s="66">
        <f t="shared" si="297"/>
        <v>6.9</v>
      </c>
      <c r="AL46" s="67">
        <f t="shared" si="298"/>
        <v>6.9</v>
      </c>
      <c r="AM46" s="67" t="str">
        <f t="shared" si="299"/>
        <v>6.9</v>
      </c>
      <c r="AN46" s="51" t="str">
        <f t="shared" si="300"/>
        <v>C+</v>
      </c>
      <c r="AO46" s="60">
        <f t="shared" si="301"/>
        <v>2.5</v>
      </c>
      <c r="AP46" s="53" t="str">
        <f t="shared" si="302"/>
        <v>2.5</v>
      </c>
      <c r="AQ46" s="63">
        <v>2</v>
      </c>
      <c r="AR46" s="199">
        <v>2</v>
      </c>
      <c r="AS46" s="105">
        <v>5.9</v>
      </c>
      <c r="AT46" s="103">
        <v>7</v>
      </c>
      <c r="AU46" s="104"/>
      <c r="AV46" s="66">
        <f t="shared" si="303"/>
        <v>6.6</v>
      </c>
      <c r="AW46" s="67">
        <f t="shared" si="304"/>
        <v>6.6</v>
      </c>
      <c r="AX46" s="67" t="str">
        <f t="shared" si="305"/>
        <v>6.6</v>
      </c>
      <c r="AY46" s="51" t="str">
        <f t="shared" si="306"/>
        <v>C+</v>
      </c>
      <c r="AZ46" s="60">
        <f t="shared" si="307"/>
        <v>2.5</v>
      </c>
      <c r="BA46" s="53" t="str">
        <f t="shared" si="308"/>
        <v>2.5</v>
      </c>
      <c r="BB46" s="63">
        <v>3</v>
      </c>
      <c r="BC46" s="199">
        <v>3</v>
      </c>
      <c r="BD46" s="105">
        <v>5</v>
      </c>
      <c r="BE46" s="103">
        <v>5</v>
      </c>
      <c r="BF46" s="104"/>
      <c r="BG46" s="66">
        <f t="shared" si="309"/>
        <v>5</v>
      </c>
      <c r="BH46" s="67">
        <f t="shared" si="310"/>
        <v>5</v>
      </c>
      <c r="BI46" s="67" t="str">
        <f t="shared" si="311"/>
        <v>5.0</v>
      </c>
      <c r="BJ46" s="51" t="str">
        <f t="shared" si="312"/>
        <v>D+</v>
      </c>
      <c r="BK46" s="60">
        <f t="shared" si="313"/>
        <v>1.5</v>
      </c>
      <c r="BL46" s="53" t="str">
        <f t="shared" si="314"/>
        <v>1.5</v>
      </c>
      <c r="BM46" s="63">
        <v>3</v>
      </c>
      <c r="BN46" s="199">
        <v>3</v>
      </c>
      <c r="BO46" s="105">
        <v>6.7</v>
      </c>
      <c r="BP46" s="103">
        <v>7</v>
      </c>
      <c r="BQ46" s="104"/>
      <c r="BR46" s="66">
        <f t="shared" si="315"/>
        <v>6.9</v>
      </c>
      <c r="BS46" s="67">
        <f t="shared" si="316"/>
        <v>6.9</v>
      </c>
      <c r="BT46" s="67" t="str">
        <f t="shared" si="317"/>
        <v>6.9</v>
      </c>
      <c r="BU46" s="51" t="str">
        <f t="shared" si="318"/>
        <v>C+</v>
      </c>
      <c r="BV46" s="68">
        <f t="shared" si="319"/>
        <v>2.5</v>
      </c>
      <c r="BW46" s="53" t="str">
        <f t="shared" si="320"/>
        <v>2.5</v>
      </c>
      <c r="BX46" s="63">
        <v>2</v>
      </c>
      <c r="BY46" s="199">
        <v>2</v>
      </c>
      <c r="BZ46" s="105">
        <v>6.2</v>
      </c>
      <c r="CA46" s="103">
        <v>7</v>
      </c>
      <c r="CB46" s="104"/>
      <c r="CC46" s="105"/>
      <c r="CD46" s="67">
        <f t="shared" si="321"/>
        <v>6.7</v>
      </c>
      <c r="CE46" s="67" t="str">
        <f t="shared" si="322"/>
        <v>6.7</v>
      </c>
      <c r="CF46" s="51" t="str">
        <f t="shared" si="323"/>
        <v>C+</v>
      </c>
      <c r="CG46" s="60">
        <f t="shared" si="324"/>
        <v>2.5</v>
      </c>
      <c r="CH46" s="53" t="str">
        <f t="shared" si="325"/>
        <v>2.5</v>
      </c>
      <c r="CI46" s="63">
        <v>3</v>
      </c>
      <c r="CJ46" s="199">
        <v>3</v>
      </c>
      <c r="CK46" s="200">
        <f t="shared" si="326"/>
        <v>17</v>
      </c>
      <c r="CL46" s="72">
        <f t="shared" si="327"/>
        <v>6.4058823529411768</v>
      </c>
      <c r="CM46" s="93" t="str">
        <f t="shared" si="328"/>
        <v>6.41</v>
      </c>
      <c r="CN46" s="72">
        <f t="shared" si="329"/>
        <v>2.3235294117647061</v>
      </c>
      <c r="CO46" s="93" t="str">
        <f t="shared" si="330"/>
        <v>2.32</v>
      </c>
      <c r="CP46" s="258" t="str">
        <f t="shared" si="331"/>
        <v>Lên lớp</v>
      </c>
      <c r="CQ46" s="258">
        <f t="shared" si="332"/>
        <v>17</v>
      </c>
      <c r="CR46" s="72">
        <f t="shared" si="333"/>
        <v>6.4058823529411768</v>
      </c>
      <c r="CS46" s="258" t="str">
        <f t="shared" si="334"/>
        <v>6.41</v>
      </c>
      <c r="CT46" s="72">
        <f t="shared" si="335"/>
        <v>2.3235294117647061</v>
      </c>
      <c r="CU46" s="258" t="str">
        <f t="shared" si="336"/>
        <v>2.32</v>
      </c>
      <c r="CV46" s="258" t="str">
        <f t="shared" si="337"/>
        <v>Lên lớp</v>
      </c>
      <c r="CW46" s="66">
        <v>0</v>
      </c>
      <c r="CX46" s="258"/>
      <c r="CY46" s="258"/>
      <c r="CZ46" s="66">
        <f t="shared" si="338"/>
        <v>0</v>
      </c>
      <c r="DA46" s="67">
        <f t="shared" si="339"/>
        <v>0</v>
      </c>
      <c r="DB46" s="60" t="str">
        <f t="shared" si="340"/>
        <v>0.0</v>
      </c>
      <c r="DC46" s="51" t="str">
        <f t="shared" si="341"/>
        <v>F</v>
      </c>
      <c r="DD46" s="60">
        <f t="shared" si="342"/>
        <v>0</v>
      </c>
      <c r="DE46" s="60" t="str">
        <f t="shared" si="343"/>
        <v>0.0</v>
      </c>
      <c r="DF46" s="63"/>
      <c r="DG46" s="201"/>
      <c r="DH46" s="105">
        <v>6</v>
      </c>
      <c r="DI46" s="126">
        <v>5</v>
      </c>
      <c r="DJ46" s="126"/>
      <c r="DK46" s="66">
        <f t="shared" si="344"/>
        <v>5.4</v>
      </c>
      <c r="DL46" s="67">
        <f t="shared" si="345"/>
        <v>5.4</v>
      </c>
      <c r="DM46" s="60" t="str">
        <f t="shared" si="346"/>
        <v>5.4</v>
      </c>
      <c r="DN46" s="51" t="str">
        <f t="shared" si="347"/>
        <v>D+</v>
      </c>
      <c r="DO46" s="60">
        <f t="shared" si="348"/>
        <v>1.5</v>
      </c>
      <c r="DP46" s="60" t="str">
        <f t="shared" si="349"/>
        <v>1.5</v>
      </c>
      <c r="DQ46" s="63"/>
      <c r="DR46" s="201"/>
      <c r="DS46" s="67">
        <f t="shared" si="350"/>
        <v>2.7</v>
      </c>
      <c r="DT46" s="60" t="str">
        <f t="shared" si="351"/>
        <v>2.7</v>
      </c>
      <c r="DU46" s="51" t="str">
        <f t="shared" si="352"/>
        <v>F</v>
      </c>
      <c r="DV46" s="60">
        <f t="shared" si="353"/>
        <v>0</v>
      </c>
      <c r="DW46" s="60" t="str">
        <f t="shared" si="354"/>
        <v>0.0</v>
      </c>
      <c r="DX46" s="63">
        <v>3</v>
      </c>
      <c r="DY46" s="201"/>
      <c r="DZ46" s="146">
        <v>0</v>
      </c>
      <c r="EA46" s="70"/>
      <c r="EB46" s="121"/>
      <c r="EC46" s="66">
        <f t="shared" si="355"/>
        <v>0</v>
      </c>
      <c r="ED46" s="67">
        <f t="shared" si="356"/>
        <v>0</v>
      </c>
      <c r="EE46" s="67" t="str">
        <f t="shared" si="357"/>
        <v>0.0</v>
      </c>
      <c r="EF46" s="51" t="str">
        <f t="shared" si="358"/>
        <v>F</v>
      </c>
      <c r="EG46" s="68">
        <f t="shared" si="359"/>
        <v>0</v>
      </c>
      <c r="EH46" s="53" t="str">
        <f t="shared" si="360"/>
        <v>0.0</v>
      </c>
      <c r="EI46" s="63">
        <v>3</v>
      </c>
      <c r="EJ46" s="199"/>
      <c r="EK46" s="202">
        <v>5.2</v>
      </c>
      <c r="EL46" s="57">
        <v>7</v>
      </c>
      <c r="EM46" s="58"/>
      <c r="EN46" s="66">
        <f t="shared" si="361"/>
        <v>6.3</v>
      </c>
      <c r="EO46" s="67">
        <f t="shared" si="362"/>
        <v>6.3</v>
      </c>
      <c r="EP46" s="67" t="str">
        <f t="shared" si="363"/>
        <v>6.3</v>
      </c>
      <c r="EQ46" s="51" t="str">
        <f t="shared" si="364"/>
        <v>C</v>
      </c>
      <c r="ER46" s="60">
        <f t="shared" si="365"/>
        <v>2</v>
      </c>
      <c r="ES46" s="53" t="str">
        <f t="shared" si="366"/>
        <v>2.0</v>
      </c>
      <c r="ET46" s="63">
        <v>3</v>
      </c>
      <c r="EU46" s="199">
        <v>3</v>
      </c>
      <c r="EV46" s="166">
        <v>5</v>
      </c>
      <c r="EW46" s="122">
        <v>0</v>
      </c>
      <c r="EX46" s="123"/>
      <c r="EY46" s="66">
        <f t="shared" si="45"/>
        <v>2</v>
      </c>
      <c r="EZ46" s="67">
        <f t="shared" si="46"/>
        <v>2</v>
      </c>
      <c r="FA46" s="67" t="str">
        <f t="shared" si="47"/>
        <v>2.0</v>
      </c>
      <c r="FB46" s="51" t="str">
        <f t="shared" si="48"/>
        <v>F</v>
      </c>
      <c r="FC46" s="60">
        <f t="shared" si="49"/>
        <v>0</v>
      </c>
      <c r="FD46" s="53" t="str">
        <f t="shared" si="50"/>
        <v>0.0</v>
      </c>
      <c r="FE46" s="63">
        <v>2</v>
      </c>
      <c r="FF46" s="199"/>
      <c r="FG46" s="105">
        <v>5.3</v>
      </c>
      <c r="FH46" s="103">
        <v>6</v>
      </c>
      <c r="FI46" s="104"/>
      <c r="FJ46" s="66">
        <f t="shared" si="51"/>
        <v>5.7</v>
      </c>
      <c r="FK46" s="67">
        <f t="shared" si="52"/>
        <v>5.7</v>
      </c>
      <c r="FL46" s="67" t="str">
        <f t="shared" si="53"/>
        <v>5.7</v>
      </c>
      <c r="FM46" s="51" t="str">
        <f t="shared" si="54"/>
        <v>C</v>
      </c>
      <c r="FN46" s="60">
        <f t="shared" si="55"/>
        <v>2</v>
      </c>
      <c r="FO46" s="53" t="str">
        <f t="shared" si="56"/>
        <v>2.0</v>
      </c>
      <c r="FP46" s="63">
        <v>2</v>
      </c>
      <c r="FQ46" s="199">
        <v>2</v>
      </c>
      <c r="FR46" s="146">
        <v>0.6</v>
      </c>
      <c r="FS46" s="70"/>
      <c r="FT46" s="121"/>
      <c r="FU46" s="146"/>
      <c r="FV46" s="67">
        <f t="shared" si="57"/>
        <v>0.2</v>
      </c>
      <c r="FW46" s="67" t="str">
        <f t="shared" si="58"/>
        <v>0.2</v>
      </c>
      <c r="FX46" s="51" t="str">
        <f t="shared" si="59"/>
        <v>F</v>
      </c>
      <c r="FY46" s="60">
        <f t="shared" si="60"/>
        <v>0</v>
      </c>
      <c r="FZ46" s="53" t="str">
        <f t="shared" si="61"/>
        <v>0.0</v>
      </c>
      <c r="GA46" s="63">
        <v>2</v>
      </c>
      <c r="GB46" s="199"/>
      <c r="GC46" s="166">
        <v>5.0999999999999996</v>
      </c>
      <c r="GD46" s="122">
        <v>0</v>
      </c>
      <c r="GE46" s="123"/>
      <c r="GF46" s="166"/>
      <c r="GG46" s="67">
        <f t="shared" si="367"/>
        <v>2</v>
      </c>
      <c r="GH46" s="67" t="str">
        <f t="shared" si="368"/>
        <v>2.0</v>
      </c>
      <c r="GI46" s="51" t="str">
        <f t="shared" si="369"/>
        <v>F</v>
      </c>
      <c r="GJ46" s="60">
        <f t="shared" si="370"/>
        <v>0</v>
      </c>
      <c r="GK46" s="53" t="str">
        <f t="shared" si="371"/>
        <v>0.0</v>
      </c>
      <c r="GL46" s="63">
        <v>3</v>
      </c>
      <c r="GM46" s="199"/>
      <c r="GN46" s="203">
        <f t="shared" si="372"/>
        <v>18</v>
      </c>
      <c r="GO46" s="153">
        <f t="shared" si="373"/>
        <v>2.7111111111111108</v>
      </c>
      <c r="GP46" s="155">
        <f t="shared" si="374"/>
        <v>0.55555555555555558</v>
      </c>
      <c r="GQ46" s="154" t="str">
        <f t="shared" si="62"/>
        <v>0.56</v>
      </c>
      <c r="GR46" s="5" t="str">
        <f t="shared" si="63"/>
        <v>Cảnh báo KQHT</v>
      </c>
      <c r="GS46" s="5" t="s">
        <v>898</v>
      </c>
      <c r="GT46" s="204">
        <f t="shared" si="375"/>
        <v>5</v>
      </c>
      <c r="GU46" s="205">
        <f t="shared" si="64"/>
        <v>6.06</v>
      </c>
      <c r="GV46" s="206">
        <f t="shared" si="376"/>
        <v>2</v>
      </c>
      <c r="GW46" s="207">
        <f t="shared" si="377"/>
        <v>35</v>
      </c>
      <c r="GX46" s="203">
        <f t="shared" si="378"/>
        <v>22</v>
      </c>
      <c r="GY46" s="154">
        <f t="shared" si="379"/>
        <v>6.3272727272727272</v>
      </c>
      <c r="GZ46" s="155">
        <f t="shared" si="380"/>
        <v>2.25</v>
      </c>
      <c r="HA46" s="154" t="str">
        <f t="shared" si="65"/>
        <v>2.25</v>
      </c>
      <c r="HB46" s="5" t="str">
        <f t="shared" si="66"/>
        <v>Lên lớp</v>
      </c>
      <c r="HC46" s="105">
        <v>5.4</v>
      </c>
      <c r="HD46" s="103">
        <v>5</v>
      </c>
      <c r="HE46" s="104"/>
      <c r="HF46" s="105"/>
      <c r="HG46" s="67">
        <f t="shared" si="381"/>
        <v>5.2</v>
      </c>
      <c r="HH46" s="67" t="str">
        <f t="shared" si="382"/>
        <v>5.2</v>
      </c>
      <c r="HI46" s="51" t="str">
        <f t="shared" si="383"/>
        <v>D+</v>
      </c>
      <c r="HJ46" s="60">
        <f t="shared" si="384"/>
        <v>1.5</v>
      </c>
      <c r="HK46" s="53" t="str">
        <f t="shared" si="385"/>
        <v>1.5</v>
      </c>
      <c r="HL46" s="63">
        <v>3</v>
      </c>
      <c r="HM46" s="199">
        <v>3</v>
      </c>
      <c r="HN46" s="202">
        <v>6.7</v>
      </c>
      <c r="HO46" s="57">
        <v>3</v>
      </c>
      <c r="HP46" s="58"/>
      <c r="HQ46" s="66">
        <f t="shared" si="67"/>
        <v>4.5</v>
      </c>
      <c r="HR46" s="110">
        <f t="shared" si="68"/>
        <v>4.5</v>
      </c>
      <c r="HS46" s="67" t="str">
        <f t="shared" si="69"/>
        <v>4.5</v>
      </c>
      <c r="HT46" s="111" t="str">
        <f t="shared" si="70"/>
        <v>D</v>
      </c>
      <c r="HU46" s="112">
        <f t="shared" si="71"/>
        <v>1</v>
      </c>
      <c r="HV46" s="113" t="str">
        <f t="shared" si="72"/>
        <v>1.0</v>
      </c>
      <c r="HW46" s="63">
        <v>1</v>
      </c>
      <c r="HX46" s="199">
        <v>1</v>
      </c>
      <c r="HY46" s="66">
        <f t="shared" si="240"/>
        <v>1.4</v>
      </c>
      <c r="HZ46" s="163">
        <f t="shared" si="240"/>
        <v>5</v>
      </c>
      <c r="IA46" s="53" t="str">
        <f t="shared" si="74"/>
        <v>5.0</v>
      </c>
      <c r="IB46" s="51" t="str">
        <f t="shared" si="75"/>
        <v>D+</v>
      </c>
      <c r="IC46" s="60">
        <f t="shared" si="76"/>
        <v>1.5</v>
      </c>
      <c r="ID46" s="53" t="str">
        <f t="shared" si="77"/>
        <v>1.5</v>
      </c>
      <c r="IE46" s="212">
        <v>4</v>
      </c>
      <c r="IF46" s="213">
        <v>4</v>
      </c>
      <c r="IG46" s="202">
        <v>6</v>
      </c>
      <c r="IH46" s="57">
        <v>6</v>
      </c>
      <c r="II46" s="58"/>
      <c r="IJ46" s="66">
        <f t="shared" si="386"/>
        <v>6</v>
      </c>
      <c r="IK46" s="67">
        <f t="shared" si="387"/>
        <v>6</v>
      </c>
      <c r="IL46" s="67" t="str">
        <f t="shared" si="388"/>
        <v>6.0</v>
      </c>
      <c r="IM46" s="51" t="str">
        <f t="shared" si="389"/>
        <v>C</v>
      </c>
      <c r="IN46" s="60">
        <f t="shared" si="390"/>
        <v>2</v>
      </c>
      <c r="IO46" s="53" t="str">
        <f t="shared" si="391"/>
        <v>2.0</v>
      </c>
      <c r="IP46" s="63">
        <v>2</v>
      </c>
      <c r="IQ46" s="199">
        <v>2</v>
      </c>
      <c r="IR46" s="202">
        <v>5.6</v>
      </c>
      <c r="IS46" s="57">
        <v>6</v>
      </c>
      <c r="IT46" s="58"/>
      <c r="IU46" s="66">
        <f t="shared" si="78"/>
        <v>5.8</v>
      </c>
      <c r="IV46" s="67">
        <f t="shared" si="79"/>
        <v>5.8</v>
      </c>
      <c r="IW46" s="67" t="str">
        <f t="shared" si="80"/>
        <v>5.8</v>
      </c>
      <c r="IX46" s="51" t="str">
        <f t="shared" si="81"/>
        <v>C</v>
      </c>
      <c r="IY46" s="60">
        <f t="shared" si="82"/>
        <v>2</v>
      </c>
      <c r="IZ46" s="53" t="str">
        <f t="shared" si="83"/>
        <v>2.0</v>
      </c>
      <c r="JA46" s="63">
        <v>3</v>
      </c>
      <c r="JB46" s="199">
        <v>3</v>
      </c>
      <c r="JC46" s="65">
        <v>6.2</v>
      </c>
      <c r="JD46" s="57">
        <v>3</v>
      </c>
      <c r="JE46" s="58"/>
      <c r="JF46" s="66">
        <f t="shared" si="84"/>
        <v>4.3</v>
      </c>
      <c r="JG46" s="67">
        <f t="shared" si="85"/>
        <v>4.3</v>
      </c>
      <c r="JH46" s="50" t="str">
        <f t="shared" si="86"/>
        <v>4.3</v>
      </c>
      <c r="JI46" s="51" t="str">
        <f t="shared" si="87"/>
        <v>D</v>
      </c>
      <c r="JJ46" s="60">
        <f t="shared" si="88"/>
        <v>1</v>
      </c>
      <c r="JK46" s="53" t="str">
        <f t="shared" si="89"/>
        <v>1.0</v>
      </c>
      <c r="JL46" s="61">
        <v>2</v>
      </c>
      <c r="JM46" s="62">
        <v>2</v>
      </c>
      <c r="JN46" s="65">
        <v>5.8</v>
      </c>
      <c r="JO46" s="57">
        <v>5</v>
      </c>
      <c r="JP46" s="58"/>
      <c r="JQ46" s="66">
        <f t="shared" si="90"/>
        <v>5.3</v>
      </c>
      <c r="JR46" s="67">
        <f t="shared" si="91"/>
        <v>5.3</v>
      </c>
      <c r="JS46" s="50" t="str">
        <f t="shared" si="92"/>
        <v>5.3</v>
      </c>
      <c r="JT46" s="51" t="str">
        <f t="shared" si="93"/>
        <v>D+</v>
      </c>
      <c r="JU46" s="60">
        <f t="shared" si="94"/>
        <v>1.5</v>
      </c>
      <c r="JV46" s="53" t="str">
        <f t="shared" si="95"/>
        <v>1.5</v>
      </c>
      <c r="JW46" s="61">
        <v>1</v>
      </c>
      <c r="JX46" s="62">
        <v>1</v>
      </c>
      <c r="JY46" s="245">
        <v>5</v>
      </c>
      <c r="JZ46" s="122">
        <v>2</v>
      </c>
      <c r="KA46" s="123">
        <v>4</v>
      </c>
      <c r="KB46" s="166">
        <f t="shared" si="96"/>
        <v>3.2</v>
      </c>
      <c r="KC46" s="67">
        <f t="shared" si="97"/>
        <v>4.4000000000000004</v>
      </c>
      <c r="KD46" s="50" t="str">
        <f t="shared" si="98"/>
        <v>4.4</v>
      </c>
      <c r="KE46" s="51" t="str">
        <f t="shared" si="99"/>
        <v>D</v>
      </c>
      <c r="KF46" s="60">
        <f t="shared" si="100"/>
        <v>1</v>
      </c>
      <c r="KG46" s="53" t="str">
        <f t="shared" si="101"/>
        <v>1.0</v>
      </c>
      <c r="KH46" s="61">
        <v>2</v>
      </c>
      <c r="KI46" s="62">
        <v>2</v>
      </c>
      <c r="KJ46" s="202">
        <v>6</v>
      </c>
      <c r="KK46" s="133">
        <v>7.1</v>
      </c>
      <c r="KL46" s="58"/>
      <c r="KM46" s="66">
        <f t="shared" si="205"/>
        <v>6.7</v>
      </c>
      <c r="KN46" s="67">
        <f t="shared" si="206"/>
        <v>6.7</v>
      </c>
      <c r="KO46" s="67" t="str">
        <f t="shared" si="207"/>
        <v>6.7</v>
      </c>
      <c r="KP46" s="51" t="str">
        <f t="shared" si="208"/>
        <v>C+</v>
      </c>
      <c r="KQ46" s="60">
        <f t="shared" si="209"/>
        <v>2.5</v>
      </c>
      <c r="KR46" s="53" t="str">
        <f t="shared" si="210"/>
        <v>2.5</v>
      </c>
      <c r="KS46" s="63">
        <v>1</v>
      </c>
      <c r="KT46" s="199">
        <v>1</v>
      </c>
      <c r="KU46" s="202">
        <v>6</v>
      </c>
      <c r="KV46" s="133">
        <v>8.4</v>
      </c>
      <c r="KW46" s="58"/>
      <c r="KX46" s="66">
        <f t="shared" si="211"/>
        <v>7.4</v>
      </c>
      <c r="KY46" s="67">
        <f t="shared" si="212"/>
        <v>7.4</v>
      </c>
      <c r="KZ46" s="67" t="str">
        <f t="shared" si="213"/>
        <v>7.4</v>
      </c>
      <c r="LA46" s="51" t="str">
        <f t="shared" si="214"/>
        <v>B</v>
      </c>
      <c r="LB46" s="60">
        <f t="shared" si="215"/>
        <v>3</v>
      </c>
      <c r="LC46" s="53" t="str">
        <f t="shared" si="216"/>
        <v>3.0</v>
      </c>
      <c r="LD46" s="63">
        <v>1</v>
      </c>
      <c r="LE46" s="199">
        <v>1</v>
      </c>
      <c r="LF46" s="202">
        <v>7</v>
      </c>
      <c r="LG46" s="133">
        <v>5.9</v>
      </c>
      <c r="LH46" s="58"/>
      <c r="LI46" s="66">
        <f t="shared" si="217"/>
        <v>6.3</v>
      </c>
      <c r="LJ46" s="67">
        <f t="shared" si="218"/>
        <v>6.3</v>
      </c>
      <c r="LK46" s="67" t="str">
        <f t="shared" si="219"/>
        <v>6.3</v>
      </c>
      <c r="LL46" s="51" t="str">
        <f t="shared" si="220"/>
        <v>C</v>
      </c>
      <c r="LM46" s="60">
        <f t="shared" si="221"/>
        <v>2</v>
      </c>
      <c r="LN46" s="53" t="str">
        <f t="shared" si="222"/>
        <v>2.0</v>
      </c>
      <c r="LO46" s="63">
        <v>2</v>
      </c>
      <c r="LP46" s="199">
        <v>2</v>
      </c>
      <c r="LQ46" s="202">
        <v>5</v>
      </c>
      <c r="LR46" s="133">
        <v>7.2</v>
      </c>
      <c r="LS46" s="58"/>
      <c r="LT46" s="66">
        <f t="shared" si="223"/>
        <v>6.3</v>
      </c>
      <c r="LU46" s="67">
        <f t="shared" si="224"/>
        <v>6.3</v>
      </c>
      <c r="LV46" s="67" t="str">
        <f t="shared" si="225"/>
        <v>6.3</v>
      </c>
      <c r="LW46" s="51" t="str">
        <f t="shared" si="226"/>
        <v>C</v>
      </c>
      <c r="LX46" s="60">
        <f t="shared" si="227"/>
        <v>2</v>
      </c>
      <c r="LY46" s="53" t="str">
        <f t="shared" si="228"/>
        <v>2.0</v>
      </c>
      <c r="LZ46" s="63">
        <v>1</v>
      </c>
      <c r="MA46" s="199">
        <v>1</v>
      </c>
      <c r="MB46" s="66">
        <f t="shared" si="229"/>
        <v>6.6</v>
      </c>
      <c r="MC46" s="163">
        <f t="shared" si="230"/>
        <v>6.6</v>
      </c>
      <c r="MD46" s="53" t="str">
        <f t="shared" si="231"/>
        <v>6.6</v>
      </c>
      <c r="ME46" s="51" t="str">
        <f t="shared" si="232"/>
        <v>C+</v>
      </c>
      <c r="MF46" s="60">
        <f t="shared" si="233"/>
        <v>2.5</v>
      </c>
      <c r="MG46" s="53" t="str">
        <f t="shared" si="234"/>
        <v>2.5</v>
      </c>
      <c r="MH46" s="212">
        <v>5</v>
      </c>
      <c r="MI46" s="213">
        <v>5</v>
      </c>
      <c r="MJ46" s="203">
        <f t="shared" si="235"/>
        <v>19</v>
      </c>
      <c r="MK46" s="153">
        <f t="shared" si="236"/>
        <v>5.5368421052631582</v>
      </c>
      <c r="ML46" s="155">
        <f t="shared" si="237"/>
        <v>1.7105263157894737</v>
      </c>
      <c r="MM46" s="154" t="str">
        <f t="shared" si="238"/>
        <v>1.71</v>
      </c>
      <c r="MN46" s="5" t="str">
        <f t="shared" si="239"/>
        <v>Lên lớp</v>
      </c>
    </row>
    <row r="47" spans="1:352" s="8" customFormat="1" ht="18">
      <c r="A47" s="5">
        <v>19</v>
      </c>
      <c r="B47" s="9" t="s">
        <v>347</v>
      </c>
      <c r="C47" s="10" t="s">
        <v>416</v>
      </c>
      <c r="D47" s="11" t="s">
        <v>294</v>
      </c>
      <c r="E47" s="12" t="s">
        <v>405</v>
      </c>
      <c r="F47" s="6"/>
      <c r="G47" s="47" t="s">
        <v>624</v>
      </c>
      <c r="H47" s="6" t="s">
        <v>410</v>
      </c>
      <c r="I47" s="48" t="s">
        <v>634</v>
      </c>
      <c r="J47" s="48" t="s">
        <v>501</v>
      </c>
      <c r="K47" s="98">
        <v>7</v>
      </c>
      <c r="L47" s="67" t="str">
        <f t="shared" si="283"/>
        <v>7.0</v>
      </c>
      <c r="M47" s="51" t="str">
        <f t="shared" si="284"/>
        <v>B</v>
      </c>
      <c r="N47" s="52">
        <f t="shared" si="285"/>
        <v>3</v>
      </c>
      <c r="O47" s="53" t="str">
        <f t="shared" si="286"/>
        <v>3.0</v>
      </c>
      <c r="P47" s="63">
        <v>2</v>
      </c>
      <c r="Q47" s="49">
        <v>5</v>
      </c>
      <c r="R47" s="67" t="str">
        <f t="shared" si="287"/>
        <v>5.0</v>
      </c>
      <c r="S47" s="51" t="str">
        <f t="shared" si="288"/>
        <v>D+</v>
      </c>
      <c r="T47" s="52">
        <f t="shared" si="289"/>
        <v>1.5</v>
      </c>
      <c r="U47" s="53" t="str">
        <f t="shared" si="290"/>
        <v>1.5</v>
      </c>
      <c r="V47" s="63">
        <v>3</v>
      </c>
      <c r="W47" s="105">
        <v>7.2</v>
      </c>
      <c r="X47" s="103">
        <v>6</v>
      </c>
      <c r="Y47" s="104"/>
      <c r="Z47" s="66">
        <f t="shared" si="291"/>
        <v>6.5</v>
      </c>
      <c r="AA47" s="67">
        <f t="shared" si="292"/>
        <v>6.5</v>
      </c>
      <c r="AB47" s="67" t="str">
        <f t="shared" si="293"/>
        <v>6.5</v>
      </c>
      <c r="AC47" s="51" t="str">
        <f t="shared" si="294"/>
        <v>C+</v>
      </c>
      <c r="AD47" s="60">
        <f t="shared" si="295"/>
        <v>2.5</v>
      </c>
      <c r="AE47" s="53" t="str">
        <f t="shared" si="296"/>
        <v>2.5</v>
      </c>
      <c r="AF47" s="63">
        <v>4</v>
      </c>
      <c r="AG47" s="199">
        <v>4</v>
      </c>
      <c r="AH47" s="105">
        <v>8</v>
      </c>
      <c r="AI47" s="103">
        <v>8</v>
      </c>
      <c r="AJ47" s="104"/>
      <c r="AK47" s="66">
        <f t="shared" si="297"/>
        <v>8</v>
      </c>
      <c r="AL47" s="67">
        <f t="shared" si="298"/>
        <v>8</v>
      </c>
      <c r="AM47" s="67" t="str">
        <f t="shared" si="299"/>
        <v>8.0</v>
      </c>
      <c r="AN47" s="51" t="str">
        <f t="shared" si="300"/>
        <v>B+</v>
      </c>
      <c r="AO47" s="60">
        <f t="shared" si="301"/>
        <v>3.5</v>
      </c>
      <c r="AP47" s="53" t="str">
        <f t="shared" si="302"/>
        <v>3.5</v>
      </c>
      <c r="AQ47" s="63">
        <v>2</v>
      </c>
      <c r="AR47" s="199">
        <v>2</v>
      </c>
      <c r="AS47" s="105">
        <v>5.9</v>
      </c>
      <c r="AT47" s="103">
        <v>6</v>
      </c>
      <c r="AU47" s="104"/>
      <c r="AV47" s="66">
        <f t="shared" si="303"/>
        <v>6</v>
      </c>
      <c r="AW47" s="67">
        <f t="shared" si="304"/>
        <v>6</v>
      </c>
      <c r="AX47" s="67" t="str">
        <f t="shared" si="305"/>
        <v>6.0</v>
      </c>
      <c r="AY47" s="51" t="str">
        <f t="shared" si="306"/>
        <v>C</v>
      </c>
      <c r="AZ47" s="60">
        <f t="shared" si="307"/>
        <v>2</v>
      </c>
      <c r="BA47" s="53" t="str">
        <f t="shared" si="308"/>
        <v>2.0</v>
      </c>
      <c r="BB47" s="63">
        <v>3</v>
      </c>
      <c r="BC47" s="199">
        <v>3</v>
      </c>
      <c r="BD47" s="105">
        <v>7</v>
      </c>
      <c r="BE47" s="103">
        <v>8</v>
      </c>
      <c r="BF47" s="104"/>
      <c r="BG47" s="66">
        <f t="shared" si="309"/>
        <v>7.6</v>
      </c>
      <c r="BH47" s="67">
        <f t="shared" si="310"/>
        <v>7.6</v>
      </c>
      <c r="BI47" s="67" t="str">
        <f t="shared" si="311"/>
        <v>7.6</v>
      </c>
      <c r="BJ47" s="51" t="str">
        <f t="shared" si="312"/>
        <v>B</v>
      </c>
      <c r="BK47" s="60">
        <f t="shared" si="313"/>
        <v>3</v>
      </c>
      <c r="BL47" s="53" t="str">
        <f t="shared" si="314"/>
        <v>3.0</v>
      </c>
      <c r="BM47" s="63">
        <v>3</v>
      </c>
      <c r="BN47" s="199">
        <v>3</v>
      </c>
      <c r="BO47" s="105">
        <v>7.3</v>
      </c>
      <c r="BP47" s="103">
        <v>6</v>
      </c>
      <c r="BQ47" s="104"/>
      <c r="BR47" s="66">
        <f t="shared" si="315"/>
        <v>6.5</v>
      </c>
      <c r="BS47" s="67">
        <f t="shared" si="316"/>
        <v>6.5</v>
      </c>
      <c r="BT47" s="67" t="str">
        <f t="shared" si="317"/>
        <v>6.5</v>
      </c>
      <c r="BU47" s="51" t="str">
        <f t="shared" si="318"/>
        <v>C+</v>
      </c>
      <c r="BV47" s="68">
        <f t="shared" si="319"/>
        <v>2.5</v>
      </c>
      <c r="BW47" s="53" t="str">
        <f t="shared" si="320"/>
        <v>2.5</v>
      </c>
      <c r="BX47" s="63">
        <v>2</v>
      </c>
      <c r="BY47" s="199">
        <v>2</v>
      </c>
      <c r="BZ47" s="105">
        <v>7.5</v>
      </c>
      <c r="CA47" s="103">
        <v>8</v>
      </c>
      <c r="CB47" s="104"/>
      <c r="CC47" s="105"/>
      <c r="CD47" s="67">
        <f t="shared" si="321"/>
        <v>7.8</v>
      </c>
      <c r="CE47" s="67" t="str">
        <f t="shared" si="322"/>
        <v>7.8</v>
      </c>
      <c r="CF47" s="51" t="str">
        <f t="shared" si="323"/>
        <v>B</v>
      </c>
      <c r="CG47" s="60">
        <f t="shared" si="324"/>
        <v>3</v>
      </c>
      <c r="CH47" s="53" t="str">
        <f t="shared" si="325"/>
        <v>3.0</v>
      </c>
      <c r="CI47" s="63">
        <v>3</v>
      </c>
      <c r="CJ47" s="199">
        <v>3</v>
      </c>
      <c r="CK47" s="200">
        <f t="shared" si="326"/>
        <v>17</v>
      </c>
      <c r="CL47" s="72">
        <f t="shared" si="327"/>
        <v>7.011764705882352</v>
      </c>
      <c r="CM47" s="93" t="str">
        <f t="shared" si="328"/>
        <v>7.01</v>
      </c>
      <c r="CN47" s="72">
        <f t="shared" si="329"/>
        <v>2.7058823529411766</v>
      </c>
      <c r="CO47" s="93" t="str">
        <f t="shared" si="330"/>
        <v>2.71</v>
      </c>
      <c r="CP47" s="258" t="str">
        <f t="shared" si="331"/>
        <v>Lên lớp</v>
      </c>
      <c r="CQ47" s="258">
        <f t="shared" si="332"/>
        <v>17</v>
      </c>
      <c r="CR47" s="72">
        <f t="shared" si="333"/>
        <v>7.011764705882352</v>
      </c>
      <c r="CS47" s="258" t="str">
        <f t="shared" si="334"/>
        <v>7.01</v>
      </c>
      <c r="CT47" s="72">
        <f t="shared" si="335"/>
        <v>2.7058823529411766</v>
      </c>
      <c r="CU47" s="258" t="str">
        <f t="shared" si="336"/>
        <v>2.71</v>
      </c>
      <c r="CV47" s="258" t="str">
        <f t="shared" si="337"/>
        <v>Lên lớp</v>
      </c>
      <c r="CW47" s="66">
        <v>8.4</v>
      </c>
      <c r="CX47" s="258">
        <v>5</v>
      </c>
      <c r="CY47" s="258"/>
      <c r="CZ47" s="66">
        <f t="shared" si="338"/>
        <v>6.4</v>
      </c>
      <c r="DA47" s="67">
        <f t="shared" si="339"/>
        <v>6.4</v>
      </c>
      <c r="DB47" s="60" t="str">
        <f t="shared" si="340"/>
        <v>6.4</v>
      </c>
      <c r="DC47" s="51" t="str">
        <f t="shared" si="341"/>
        <v>C</v>
      </c>
      <c r="DD47" s="60">
        <f t="shared" si="342"/>
        <v>2</v>
      </c>
      <c r="DE47" s="60" t="str">
        <f t="shared" si="343"/>
        <v>2.0</v>
      </c>
      <c r="DF47" s="63"/>
      <c r="DG47" s="201"/>
      <c r="DH47" s="105">
        <v>8</v>
      </c>
      <c r="DI47" s="126">
        <v>3</v>
      </c>
      <c r="DJ47" s="126"/>
      <c r="DK47" s="66">
        <f t="shared" si="344"/>
        <v>5</v>
      </c>
      <c r="DL47" s="67">
        <f t="shared" si="345"/>
        <v>5</v>
      </c>
      <c r="DM47" s="60" t="str">
        <f t="shared" si="346"/>
        <v>5.0</v>
      </c>
      <c r="DN47" s="51" t="str">
        <f t="shared" si="347"/>
        <v>D+</v>
      </c>
      <c r="DO47" s="60">
        <f t="shared" si="348"/>
        <v>1.5</v>
      </c>
      <c r="DP47" s="60" t="str">
        <f t="shared" si="349"/>
        <v>1.5</v>
      </c>
      <c r="DQ47" s="63"/>
      <c r="DR47" s="201"/>
      <c r="DS47" s="67">
        <f t="shared" si="350"/>
        <v>5.7</v>
      </c>
      <c r="DT47" s="60" t="str">
        <f t="shared" si="351"/>
        <v>5.7</v>
      </c>
      <c r="DU47" s="51" t="str">
        <f t="shared" si="352"/>
        <v>C</v>
      </c>
      <c r="DV47" s="60">
        <f t="shared" si="353"/>
        <v>2</v>
      </c>
      <c r="DW47" s="60" t="str">
        <f t="shared" si="354"/>
        <v>2.0</v>
      </c>
      <c r="DX47" s="63">
        <v>3</v>
      </c>
      <c r="DY47" s="201">
        <v>3</v>
      </c>
      <c r="DZ47" s="202">
        <v>6.1</v>
      </c>
      <c r="EA47" s="57">
        <v>6</v>
      </c>
      <c r="EB47" s="58"/>
      <c r="EC47" s="66">
        <f t="shared" si="355"/>
        <v>6</v>
      </c>
      <c r="ED47" s="67">
        <f t="shared" si="356"/>
        <v>6</v>
      </c>
      <c r="EE47" s="67" t="str">
        <f t="shared" si="357"/>
        <v>6.0</v>
      </c>
      <c r="EF47" s="51" t="str">
        <f t="shared" si="358"/>
        <v>C</v>
      </c>
      <c r="EG47" s="68">
        <f t="shared" si="359"/>
        <v>2</v>
      </c>
      <c r="EH47" s="53" t="str">
        <f t="shared" si="360"/>
        <v>2.0</v>
      </c>
      <c r="EI47" s="63">
        <v>3</v>
      </c>
      <c r="EJ47" s="199">
        <v>3</v>
      </c>
      <c r="EK47" s="202">
        <v>6</v>
      </c>
      <c r="EL47" s="57">
        <v>6</v>
      </c>
      <c r="EM47" s="58"/>
      <c r="EN47" s="66">
        <f t="shared" si="361"/>
        <v>6</v>
      </c>
      <c r="EO47" s="67">
        <f t="shared" si="362"/>
        <v>6</v>
      </c>
      <c r="EP47" s="67" t="str">
        <f t="shared" si="363"/>
        <v>6.0</v>
      </c>
      <c r="EQ47" s="51" t="str">
        <f t="shared" si="364"/>
        <v>C</v>
      </c>
      <c r="ER47" s="60">
        <f t="shared" si="365"/>
        <v>2</v>
      </c>
      <c r="ES47" s="53" t="str">
        <f t="shared" si="366"/>
        <v>2.0</v>
      </c>
      <c r="ET47" s="63">
        <v>3</v>
      </c>
      <c r="EU47" s="199">
        <v>3</v>
      </c>
      <c r="EV47" s="202">
        <v>6.7</v>
      </c>
      <c r="EW47" s="57">
        <v>3</v>
      </c>
      <c r="EX47" s="58"/>
      <c r="EY47" s="66">
        <f t="shared" si="45"/>
        <v>4.5</v>
      </c>
      <c r="EZ47" s="67">
        <f t="shared" si="46"/>
        <v>4.5</v>
      </c>
      <c r="FA47" s="67" t="str">
        <f t="shared" si="47"/>
        <v>4.5</v>
      </c>
      <c r="FB47" s="51" t="str">
        <f t="shared" si="48"/>
        <v>D</v>
      </c>
      <c r="FC47" s="60">
        <f t="shared" si="49"/>
        <v>1</v>
      </c>
      <c r="FD47" s="53" t="str">
        <f t="shared" si="50"/>
        <v>1.0</v>
      </c>
      <c r="FE47" s="63">
        <v>2</v>
      </c>
      <c r="FF47" s="199">
        <v>2</v>
      </c>
      <c r="FG47" s="105">
        <v>5.3</v>
      </c>
      <c r="FH47" s="103">
        <v>8</v>
      </c>
      <c r="FI47" s="104"/>
      <c r="FJ47" s="66">
        <f t="shared" si="51"/>
        <v>6.9</v>
      </c>
      <c r="FK47" s="67">
        <f t="shared" si="52"/>
        <v>6.9</v>
      </c>
      <c r="FL47" s="67" t="str">
        <f t="shared" si="53"/>
        <v>6.9</v>
      </c>
      <c r="FM47" s="51" t="str">
        <f t="shared" si="54"/>
        <v>C+</v>
      </c>
      <c r="FN47" s="60">
        <f t="shared" si="55"/>
        <v>2.5</v>
      </c>
      <c r="FO47" s="53" t="str">
        <f t="shared" si="56"/>
        <v>2.5</v>
      </c>
      <c r="FP47" s="63">
        <v>2</v>
      </c>
      <c r="FQ47" s="199">
        <v>2</v>
      </c>
      <c r="FR47" s="105">
        <v>8.6</v>
      </c>
      <c r="FS47" s="103">
        <v>8</v>
      </c>
      <c r="FT47" s="104"/>
      <c r="FU47" s="66"/>
      <c r="FV47" s="67">
        <f t="shared" si="57"/>
        <v>8.1999999999999993</v>
      </c>
      <c r="FW47" s="67" t="str">
        <f t="shared" si="58"/>
        <v>8.2</v>
      </c>
      <c r="FX47" s="51" t="str">
        <f t="shared" si="59"/>
        <v>B+</v>
      </c>
      <c r="FY47" s="60">
        <f t="shared" si="60"/>
        <v>3.5</v>
      </c>
      <c r="FZ47" s="53" t="str">
        <f t="shared" si="61"/>
        <v>3.5</v>
      </c>
      <c r="GA47" s="63">
        <v>2</v>
      </c>
      <c r="GB47" s="199">
        <v>2</v>
      </c>
      <c r="GC47" s="105">
        <v>8</v>
      </c>
      <c r="GD47" s="103">
        <v>8</v>
      </c>
      <c r="GE47" s="104"/>
      <c r="GF47" s="105"/>
      <c r="GG47" s="67">
        <f t="shared" si="367"/>
        <v>8</v>
      </c>
      <c r="GH47" s="67" t="str">
        <f t="shared" si="368"/>
        <v>8.0</v>
      </c>
      <c r="GI47" s="51" t="str">
        <f t="shared" si="369"/>
        <v>B+</v>
      </c>
      <c r="GJ47" s="60">
        <f t="shared" si="370"/>
        <v>3.5</v>
      </c>
      <c r="GK47" s="53" t="str">
        <f t="shared" si="371"/>
        <v>3.5</v>
      </c>
      <c r="GL47" s="63">
        <v>3</v>
      </c>
      <c r="GM47" s="199">
        <v>3</v>
      </c>
      <c r="GN47" s="203">
        <f t="shared" si="372"/>
        <v>18</v>
      </c>
      <c r="GO47" s="153">
        <f t="shared" si="373"/>
        <v>6.4611111111111121</v>
      </c>
      <c r="GP47" s="155">
        <f t="shared" si="374"/>
        <v>2.3611111111111112</v>
      </c>
      <c r="GQ47" s="154" t="str">
        <f t="shared" si="62"/>
        <v>2.36</v>
      </c>
      <c r="GR47" s="5" t="str">
        <f t="shared" si="63"/>
        <v>Lên lớp</v>
      </c>
      <c r="GS47" s="5"/>
      <c r="GT47" s="204">
        <f t="shared" si="375"/>
        <v>18</v>
      </c>
      <c r="GU47" s="205">
        <f t="shared" si="64"/>
        <v>6.4611111111111121</v>
      </c>
      <c r="GV47" s="206">
        <f t="shared" si="376"/>
        <v>2.3611111111111112</v>
      </c>
      <c r="GW47" s="207">
        <f t="shared" si="377"/>
        <v>35</v>
      </c>
      <c r="GX47" s="203">
        <f t="shared" si="378"/>
        <v>35</v>
      </c>
      <c r="GY47" s="154">
        <f t="shared" si="379"/>
        <v>6.7285714285714286</v>
      </c>
      <c r="GZ47" s="155">
        <f t="shared" si="380"/>
        <v>2.5285714285714285</v>
      </c>
      <c r="HA47" s="154" t="str">
        <f t="shared" si="65"/>
        <v>2.53</v>
      </c>
      <c r="HB47" s="5" t="str">
        <f t="shared" si="66"/>
        <v>Lên lớp</v>
      </c>
      <c r="HC47" s="105">
        <v>8.3000000000000007</v>
      </c>
      <c r="HD47" s="103">
        <v>7</v>
      </c>
      <c r="HE47" s="104"/>
      <c r="HF47" s="105"/>
      <c r="HG47" s="67">
        <f t="shared" si="381"/>
        <v>7.5</v>
      </c>
      <c r="HH47" s="67" t="str">
        <f t="shared" si="382"/>
        <v>7.5</v>
      </c>
      <c r="HI47" s="51" t="str">
        <f t="shared" si="383"/>
        <v>B</v>
      </c>
      <c r="HJ47" s="60">
        <f t="shared" si="384"/>
        <v>3</v>
      </c>
      <c r="HK47" s="53" t="str">
        <f t="shared" si="385"/>
        <v>3.0</v>
      </c>
      <c r="HL47" s="63">
        <v>3</v>
      </c>
      <c r="HM47" s="199">
        <v>3</v>
      </c>
      <c r="HN47" s="202">
        <v>9.3000000000000007</v>
      </c>
      <c r="HO47" s="57">
        <v>5</v>
      </c>
      <c r="HP47" s="58"/>
      <c r="HQ47" s="66">
        <f t="shared" si="67"/>
        <v>6.7</v>
      </c>
      <c r="HR47" s="110">
        <f t="shared" si="68"/>
        <v>6.7</v>
      </c>
      <c r="HS47" s="67" t="str">
        <f t="shared" si="69"/>
        <v>6.7</v>
      </c>
      <c r="HT47" s="111" t="str">
        <f t="shared" si="70"/>
        <v>C+</v>
      </c>
      <c r="HU47" s="112">
        <f t="shared" si="71"/>
        <v>2.5</v>
      </c>
      <c r="HV47" s="113" t="str">
        <f t="shared" si="72"/>
        <v>2.5</v>
      </c>
      <c r="HW47" s="63">
        <v>1</v>
      </c>
      <c r="HX47" s="199">
        <v>1</v>
      </c>
      <c r="HY47" s="66">
        <f t="shared" si="240"/>
        <v>2</v>
      </c>
      <c r="HZ47" s="163">
        <f t="shared" si="240"/>
        <v>7.3</v>
      </c>
      <c r="IA47" s="53" t="str">
        <f t="shared" si="74"/>
        <v>7.3</v>
      </c>
      <c r="IB47" s="51" t="str">
        <f t="shared" si="75"/>
        <v>B</v>
      </c>
      <c r="IC47" s="60">
        <f t="shared" si="76"/>
        <v>3</v>
      </c>
      <c r="ID47" s="53" t="str">
        <f t="shared" si="77"/>
        <v>3.0</v>
      </c>
      <c r="IE47" s="212">
        <v>4</v>
      </c>
      <c r="IF47" s="213">
        <v>4</v>
      </c>
      <c r="IG47" s="202">
        <v>6</v>
      </c>
      <c r="IH47" s="57">
        <v>5</v>
      </c>
      <c r="II47" s="58"/>
      <c r="IJ47" s="66">
        <f t="shared" si="386"/>
        <v>5.4</v>
      </c>
      <c r="IK47" s="67">
        <f t="shared" si="387"/>
        <v>5.4</v>
      </c>
      <c r="IL47" s="67" t="str">
        <f t="shared" si="388"/>
        <v>5.4</v>
      </c>
      <c r="IM47" s="51" t="str">
        <f t="shared" si="389"/>
        <v>D+</v>
      </c>
      <c r="IN47" s="60">
        <f t="shared" si="390"/>
        <v>1.5</v>
      </c>
      <c r="IO47" s="53" t="str">
        <f t="shared" si="391"/>
        <v>1.5</v>
      </c>
      <c r="IP47" s="63">
        <v>2</v>
      </c>
      <c r="IQ47" s="199">
        <v>2</v>
      </c>
      <c r="IR47" s="202">
        <v>8.5</v>
      </c>
      <c r="IS47" s="57">
        <v>6</v>
      </c>
      <c r="IT47" s="58"/>
      <c r="IU47" s="66">
        <f t="shared" si="78"/>
        <v>7</v>
      </c>
      <c r="IV47" s="67">
        <f t="shared" si="79"/>
        <v>7</v>
      </c>
      <c r="IW47" s="67" t="str">
        <f t="shared" si="80"/>
        <v>7.0</v>
      </c>
      <c r="IX47" s="51" t="str">
        <f t="shared" si="81"/>
        <v>B</v>
      </c>
      <c r="IY47" s="60">
        <f t="shared" si="82"/>
        <v>3</v>
      </c>
      <c r="IZ47" s="53" t="str">
        <f t="shared" si="83"/>
        <v>3.0</v>
      </c>
      <c r="JA47" s="63">
        <v>3</v>
      </c>
      <c r="JB47" s="199">
        <v>3</v>
      </c>
      <c r="JC47" s="65">
        <v>7</v>
      </c>
      <c r="JD47" s="57">
        <v>9</v>
      </c>
      <c r="JE47" s="58"/>
      <c r="JF47" s="66">
        <f t="shared" si="84"/>
        <v>8.1999999999999993</v>
      </c>
      <c r="JG47" s="67">
        <f t="shared" si="85"/>
        <v>8.1999999999999993</v>
      </c>
      <c r="JH47" s="50" t="str">
        <f t="shared" si="86"/>
        <v>8.2</v>
      </c>
      <c r="JI47" s="51" t="str">
        <f t="shared" si="87"/>
        <v>B+</v>
      </c>
      <c r="JJ47" s="60">
        <f t="shared" si="88"/>
        <v>3.5</v>
      </c>
      <c r="JK47" s="53" t="str">
        <f t="shared" si="89"/>
        <v>3.5</v>
      </c>
      <c r="JL47" s="61">
        <v>2</v>
      </c>
      <c r="JM47" s="62">
        <v>2</v>
      </c>
      <c r="JN47" s="65">
        <v>5.8</v>
      </c>
      <c r="JO47" s="57">
        <v>6</v>
      </c>
      <c r="JP47" s="58"/>
      <c r="JQ47" s="66">
        <f t="shared" si="90"/>
        <v>5.9</v>
      </c>
      <c r="JR47" s="67">
        <f t="shared" si="91"/>
        <v>5.9</v>
      </c>
      <c r="JS47" s="50" t="str">
        <f t="shared" si="92"/>
        <v>5.9</v>
      </c>
      <c r="JT47" s="51" t="str">
        <f t="shared" si="93"/>
        <v>C</v>
      </c>
      <c r="JU47" s="60">
        <f t="shared" si="94"/>
        <v>2</v>
      </c>
      <c r="JV47" s="53" t="str">
        <f t="shared" si="95"/>
        <v>2.0</v>
      </c>
      <c r="JW47" s="61">
        <v>1</v>
      </c>
      <c r="JX47" s="62">
        <v>1</v>
      </c>
      <c r="JY47" s="65">
        <v>6.7</v>
      </c>
      <c r="JZ47" s="57">
        <v>7</v>
      </c>
      <c r="KA47" s="58"/>
      <c r="KB47" s="66">
        <f t="shared" si="96"/>
        <v>6.9</v>
      </c>
      <c r="KC47" s="67">
        <f t="shared" si="97"/>
        <v>6.9</v>
      </c>
      <c r="KD47" s="50" t="str">
        <f t="shared" si="98"/>
        <v>6.9</v>
      </c>
      <c r="KE47" s="51" t="str">
        <f t="shared" si="99"/>
        <v>C+</v>
      </c>
      <c r="KF47" s="60">
        <f t="shared" si="100"/>
        <v>2.5</v>
      </c>
      <c r="KG47" s="53" t="str">
        <f t="shared" si="101"/>
        <v>2.5</v>
      </c>
      <c r="KH47" s="61">
        <v>2</v>
      </c>
      <c r="KI47" s="62">
        <v>2</v>
      </c>
      <c r="KJ47" s="202">
        <v>8</v>
      </c>
      <c r="KK47" s="133">
        <v>6.4</v>
      </c>
      <c r="KL47" s="58"/>
      <c r="KM47" s="66">
        <f t="shared" si="205"/>
        <v>7</v>
      </c>
      <c r="KN47" s="67">
        <f t="shared" si="206"/>
        <v>7</v>
      </c>
      <c r="KO47" s="67" t="str">
        <f t="shared" si="207"/>
        <v>7.0</v>
      </c>
      <c r="KP47" s="51" t="str">
        <f t="shared" si="208"/>
        <v>B</v>
      </c>
      <c r="KQ47" s="60">
        <f t="shared" si="209"/>
        <v>3</v>
      </c>
      <c r="KR47" s="53" t="str">
        <f t="shared" si="210"/>
        <v>3.0</v>
      </c>
      <c r="KS47" s="63">
        <v>1</v>
      </c>
      <c r="KT47" s="199">
        <v>1</v>
      </c>
      <c r="KU47" s="202">
        <v>8</v>
      </c>
      <c r="KV47" s="133">
        <v>8.4</v>
      </c>
      <c r="KW47" s="58"/>
      <c r="KX47" s="66">
        <f t="shared" si="211"/>
        <v>8.1999999999999993</v>
      </c>
      <c r="KY47" s="67">
        <f t="shared" si="212"/>
        <v>8.1999999999999993</v>
      </c>
      <c r="KZ47" s="67" t="str">
        <f t="shared" si="213"/>
        <v>8.2</v>
      </c>
      <c r="LA47" s="51" t="str">
        <f t="shared" si="214"/>
        <v>B+</v>
      </c>
      <c r="LB47" s="60">
        <f t="shared" si="215"/>
        <v>3.5</v>
      </c>
      <c r="LC47" s="53" t="str">
        <f t="shared" si="216"/>
        <v>3.5</v>
      </c>
      <c r="LD47" s="63">
        <v>1</v>
      </c>
      <c r="LE47" s="199">
        <v>1</v>
      </c>
      <c r="LF47" s="202">
        <v>7</v>
      </c>
      <c r="LG47" s="133">
        <v>7.2</v>
      </c>
      <c r="LH47" s="58"/>
      <c r="LI47" s="66">
        <f t="shared" si="217"/>
        <v>7.1</v>
      </c>
      <c r="LJ47" s="67">
        <f t="shared" si="218"/>
        <v>7.1</v>
      </c>
      <c r="LK47" s="67" t="str">
        <f t="shared" si="219"/>
        <v>7.1</v>
      </c>
      <c r="LL47" s="51" t="str">
        <f t="shared" si="220"/>
        <v>B</v>
      </c>
      <c r="LM47" s="60">
        <f t="shared" si="221"/>
        <v>3</v>
      </c>
      <c r="LN47" s="53" t="str">
        <f t="shared" si="222"/>
        <v>3.0</v>
      </c>
      <c r="LO47" s="63">
        <v>2</v>
      </c>
      <c r="LP47" s="199">
        <v>2</v>
      </c>
      <c r="LQ47" s="202">
        <v>5</v>
      </c>
      <c r="LR47" s="133">
        <v>6.9</v>
      </c>
      <c r="LS47" s="58"/>
      <c r="LT47" s="66">
        <f t="shared" si="223"/>
        <v>6.1</v>
      </c>
      <c r="LU47" s="67">
        <f t="shared" si="224"/>
        <v>6.1</v>
      </c>
      <c r="LV47" s="67" t="str">
        <f t="shared" si="225"/>
        <v>6.1</v>
      </c>
      <c r="LW47" s="51" t="str">
        <f t="shared" si="226"/>
        <v>C</v>
      </c>
      <c r="LX47" s="60">
        <f t="shared" si="227"/>
        <v>2</v>
      </c>
      <c r="LY47" s="53" t="str">
        <f t="shared" si="228"/>
        <v>2.0</v>
      </c>
      <c r="LZ47" s="63">
        <v>1</v>
      </c>
      <c r="MA47" s="199">
        <v>1</v>
      </c>
      <c r="MB47" s="66">
        <f t="shared" si="229"/>
        <v>7.1</v>
      </c>
      <c r="MC47" s="163">
        <f t="shared" si="230"/>
        <v>7.1</v>
      </c>
      <c r="MD47" s="53" t="str">
        <f t="shared" si="231"/>
        <v>7.1</v>
      </c>
      <c r="ME47" s="51" t="str">
        <f t="shared" si="232"/>
        <v>B</v>
      </c>
      <c r="MF47" s="60">
        <f t="shared" si="233"/>
        <v>3</v>
      </c>
      <c r="MG47" s="53" t="str">
        <f t="shared" si="234"/>
        <v>3.0</v>
      </c>
      <c r="MH47" s="212">
        <v>5</v>
      </c>
      <c r="MI47" s="213">
        <v>5</v>
      </c>
      <c r="MJ47" s="203">
        <f t="shared" si="235"/>
        <v>19</v>
      </c>
      <c r="MK47" s="153">
        <f t="shared" si="236"/>
        <v>6.9789473684210535</v>
      </c>
      <c r="ML47" s="155">
        <f t="shared" si="237"/>
        <v>2.736842105263158</v>
      </c>
      <c r="MM47" s="154" t="str">
        <f t="shared" si="238"/>
        <v>2.74</v>
      </c>
      <c r="MN47" s="5" t="str">
        <f t="shared" si="239"/>
        <v>Lên lớp</v>
      </c>
    </row>
    <row r="48" spans="1:352" s="8" customFormat="1" ht="18">
      <c r="A48" s="5">
        <v>20</v>
      </c>
      <c r="B48" s="9" t="s">
        <v>347</v>
      </c>
      <c r="C48" s="10" t="s">
        <v>423</v>
      </c>
      <c r="D48" s="11" t="s">
        <v>208</v>
      </c>
      <c r="E48" s="12" t="s">
        <v>424</v>
      </c>
      <c r="F48" s="6"/>
      <c r="G48" s="47" t="s">
        <v>627</v>
      </c>
      <c r="H48" s="6" t="s">
        <v>410</v>
      </c>
      <c r="I48" s="48" t="s">
        <v>652</v>
      </c>
      <c r="J48" s="48" t="s">
        <v>652</v>
      </c>
      <c r="K48" s="98">
        <v>0</v>
      </c>
      <c r="L48" s="67" t="str">
        <f t="shared" si="283"/>
        <v>0.0</v>
      </c>
      <c r="M48" s="51" t="str">
        <f t="shared" si="284"/>
        <v>F</v>
      </c>
      <c r="N48" s="52">
        <f t="shared" si="285"/>
        <v>0</v>
      </c>
      <c r="O48" s="53" t="str">
        <f t="shared" si="286"/>
        <v>0.0</v>
      </c>
      <c r="P48" s="63"/>
      <c r="Q48" s="49">
        <v>6</v>
      </c>
      <c r="R48" s="67" t="str">
        <f t="shared" si="287"/>
        <v>6.0</v>
      </c>
      <c r="S48" s="51" t="str">
        <f t="shared" si="288"/>
        <v>C</v>
      </c>
      <c r="T48" s="52">
        <f t="shared" si="289"/>
        <v>2</v>
      </c>
      <c r="U48" s="53" t="str">
        <f t="shared" si="290"/>
        <v>2.0</v>
      </c>
      <c r="V48" s="63">
        <v>3</v>
      </c>
      <c r="W48" s="105">
        <v>6.8</v>
      </c>
      <c r="X48" s="103">
        <v>7</v>
      </c>
      <c r="Y48" s="104"/>
      <c r="Z48" s="66">
        <f t="shared" si="291"/>
        <v>6.9</v>
      </c>
      <c r="AA48" s="67">
        <f t="shared" si="292"/>
        <v>6.9</v>
      </c>
      <c r="AB48" s="67" t="str">
        <f t="shared" si="293"/>
        <v>6.9</v>
      </c>
      <c r="AC48" s="51" t="str">
        <f t="shared" si="294"/>
        <v>C+</v>
      </c>
      <c r="AD48" s="60">
        <f t="shared" si="295"/>
        <v>2.5</v>
      </c>
      <c r="AE48" s="53" t="str">
        <f t="shared" si="296"/>
        <v>2.5</v>
      </c>
      <c r="AF48" s="63">
        <v>4</v>
      </c>
      <c r="AG48" s="199">
        <v>4</v>
      </c>
      <c r="AH48" s="105">
        <v>6.3</v>
      </c>
      <c r="AI48" s="103">
        <v>8</v>
      </c>
      <c r="AJ48" s="104"/>
      <c r="AK48" s="66">
        <f t="shared" si="297"/>
        <v>7.3</v>
      </c>
      <c r="AL48" s="67">
        <f t="shared" si="298"/>
        <v>7.3</v>
      </c>
      <c r="AM48" s="67" t="str">
        <f t="shared" si="299"/>
        <v>7.3</v>
      </c>
      <c r="AN48" s="51" t="str">
        <f t="shared" si="300"/>
        <v>B</v>
      </c>
      <c r="AO48" s="60">
        <f t="shared" si="301"/>
        <v>3</v>
      </c>
      <c r="AP48" s="53" t="str">
        <f t="shared" si="302"/>
        <v>3.0</v>
      </c>
      <c r="AQ48" s="63">
        <v>2</v>
      </c>
      <c r="AR48" s="199">
        <v>2</v>
      </c>
      <c r="AS48" s="105">
        <v>5.3</v>
      </c>
      <c r="AT48" s="103">
        <v>3</v>
      </c>
      <c r="AU48" s="104">
        <v>3</v>
      </c>
      <c r="AV48" s="66">
        <f t="shared" si="303"/>
        <v>3.9</v>
      </c>
      <c r="AW48" s="67">
        <f t="shared" si="304"/>
        <v>3.9</v>
      </c>
      <c r="AX48" s="67" t="str">
        <f t="shared" si="305"/>
        <v>3.9</v>
      </c>
      <c r="AY48" s="51" t="str">
        <f t="shared" si="306"/>
        <v>F</v>
      </c>
      <c r="AZ48" s="60">
        <f t="shared" si="307"/>
        <v>0</v>
      </c>
      <c r="BA48" s="53" t="str">
        <f t="shared" si="308"/>
        <v>0.0</v>
      </c>
      <c r="BB48" s="63">
        <v>3</v>
      </c>
      <c r="BC48" s="199"/>
      <c r="BD48" s="105">
        <v>5</v>
      </c>
      <c r="BE48" s="103">
        <v>8</v>
      </c>
      <c r="BF48" s="104"/>
      <c r="BG48" s="66">
        <f t="shared" si="309"/>
        <v>6.8</v>
      </c>
      <c r="BH48" s="67">
        <f t="shared" si="310"/>
        <v>6.8</v>
      </c>
      <c r="BI48" s="67" t="str">
        <f t="shared" si="311"/>
        <v>6.8</v>
      </c>
      <c r="BJ48" s="51" t="str">
        <f t="shared" si="312"/>
        <v>C+</v>
      </c>
      <c r="BK48" s="60">
        <f t="shared" si="313"/>
        <v>2.5</v>
      </c>
      <c r="BL48" s="53" t="str">
        <f t="shared" si="314"/>
        <v>2.5</v>
      </c>
      <c r="BM48" s="63">
        <v>3</v>
      </c>
      <c r="BN48" s="199">
        <v>3</v>
      </c>
      <c r="BO48" s="105">
        <v>6.9</v>
      </c>
      <c r="BP48" s="103">
        <v>4</v>
      </c>
      <c r="BQ48" s="104"/>
      <c r="BR48" s="66">
        <f t="shared" si="315"/>
        <v>5.2</v>
      </c>
      <c r="BS48" s="67">
        <f t="shared" si="316"/>
        <v>5.2</v>
      </c>
      <c r="BT48" s="67" t="str">
        <f t="shared" si="317"/>
        <v>5.2</v>
      </c>
      <c r="BU48" s="51" t="str">
        <f t="shared" si="318"/>
        <v>D+</v>
      </c>
      <c r="BV48" s="68">
        <f t="shared" si="319"/>
        <v>1.5</v>
      </c>
      <c r="BW48" s="53" t="str">
        <f t="shared" si="320"/>
        <v>1.5</v>
      </c>
      <c r="BX48" s="63">
        <v>2</v>
      </c>
      <c r="BY48" s="199">
        <v>2</v>
      </c>
      <c r="BZ48" s="105">
        <v>5.7</v>
      </c>
      <c r="CA48" s="103">
        <v>6</v>
      </c>
      <c r="CB48" s="104"/>
      <c r="CC48" s="105"/>
      <c r="CD48" s="67">
        <f t="shared" si="321"/>
        <v>5.9</v>
      </c>
      <c r="CE48" s="67" t="str">
        <f t="shared" si="322"/>
        <v>5.9</v>
      </c>
      <c r="CF48" s="51" t="str">
        <f t="shared" si="323"/>
        <v>C</v>
      </c>
      <c r="CG48" s="60">
        <f t="shared" si="324"/>
        <v>2</v>
      </c>
      <c r="CH48" s="53" t="str">
        <f t="shared" si="325"/>
        <v>2.0</v>
      </c>
      <c r="CI48" s="63">
        <v>3</v>
      </c>
      <c r="CJ48" s="199">
        <v>3</v>
      </c>
      <c r="CK48" s="200">
        <f t="shared" si="326"/>
        <v>17</v>
      </c>
      <c r="CL48" s="72">
        <f t="shared" si="327"/>
        <v>6.0235294117647067</v>
      </c>
      <c r="CM48" s="93" t="str">
        <f t="shared" si="328"/>
        <v>6.02</v>
      </c>
      <c r="CN48" s="72">
        <f t="shared" si="329"/>
        <v>1.911764705882353</v>
      </c>
      <c r="CO48" s="93" t="str">
        <f t="shared" si="330"/>
        <v>1.91</v>
      </c>
      <c r="CP48" s="258" t="str">
        <f t="shared" si="331"/>
        <v>Lên lớp</v>
      </c>
      <c r="CQ48" s="258">
        <f t="shared" si="332"/>
        <v>14</v>
      </c>
      <c r="CR48" s="72">
        <f t="shared" si="333"/>
        <v>6.4785714285714286</v>
      </c>
      <c r="CS48" s="258" t="str">
        <f t="shared" si="334"/>
        <v>6.48</v>
      </c>
      <c r="CT48" s="72">
        <f t="shared" si="335"/>
        <v>2.3214285714285716</v>
      </c>
      <c r="CU48" s="258" t="str">
        <f t="shared" si="336"/>
        <v>2.32</v>
      </c>
      <c r="CV48" s="258" t="str">
        <f t="shared" si="337"/>
        <v>Lên lớp</v>
      </c>
      <c r="CW48" s="66">
        <v>0</v>
      </c>
      <c r="CX48" s="258"/>
      <c r="CY48" s="258"/>
      <c r="CZ48" s="66">
        <f t="shared" si="338"/>
        <v>0</v>
      </c>
      <c r="DA48" s="67">
        <f t="shared" si="339"/>
        <v>0</v>
      </c>
      <c r="DB48" s="60" t="str">
        <f t="shared" si="340"/>
        <v>0.0</v>
      </c>
      <c r="DC48" s="51" t="str">
        <f t="shared" si="341"/>
        <v>F</v>
      </c>
      <c r="DD48" s="60">
        <f t="shared" si="342"/>
        <v>0</v>
      </c>
      <c r="DE48" s="60" t="str">
        <f t="shared" si="343"/>
        <v>0.0</v>
      </c>
      <c r="DF48" s="63"/>
      <c r="DG48" s="201"/>
      <c r="DH48" s="105">
        <v>6</v>
      </c>
      <c r="DI48" s="126">
        <v>3</v>
      </c>
      <c r="DJ48" s="126"/>
      <c r="DK48" s="66">
        <f t="shared" si="344"/>
        <v>4.2</v>
      </c>
      <c r="DL48" s="67">
        <f t="shared" si="345"/>
        <v>4.2</v>
      </c>
      <c r="DM48" s="60" t="str">
        <f t="shared" si="346"/>
        <v>4.2</v>
      </c>
      <c r="DN48" s="51" t="str">
        <f t="shared" si="347"/>
        <v>D</v>
      </c>
      <c r="DO48" s="60">
        <f t="shared" si="348"/>
        <v>1</v>
      </c>
      <c r="DP48" s="60" t="str">
        <f t="shared" si="349"/>
        <v>1.0</v>
      </c>
      <c r="DQ48" s="63"/>
      <c r="DR48" s="201"/>
      <c r="DS48" s="67">
        <f t="shared" si="350"/>
        <v>2.1</v>
      </c>
      <c r="DT48" s="60" t="str">
        <f t="shared" si="351"/>
        <v>2.1</v>
      </c>
      <c r="DU48" s="51" t="str">
        <f t="shared" si="352"/>
        <v>F</v>
      </c>
      <c r="DV48" s="60">
        <f t="shared" si="353"/>
        <v>0</v>
      </c>
      <c r="DW48" s="60" t="str">
        <f t="shared" si="354"/>
        <v>0.0</v>
      </c>
      <c r="DX48" s="63">
        <v>3</v>
      </c>
      <c r="DY48" s="201"/>
      <c r="DZ48" s="146">
        <v>1.4</v>
      </c>
      <c r="EA48" s="70"/>
      <c r="EB48" s="121"/>
      <c r="EC48" s="66">
        <f t="shared" si="355"/>
        <v>0.6</v>
      </c>
      <c r="ED48" s="67">
        <f t="shared" si="356"/>
        <v>0.6</v>
      </c>
      <c r="EE48" s="67" t="str">
        <f t="shared" si="357"/>
        <v>0.6</v>
      </c>
      <c r="EF48" s="51" t="str">
        <f t="shared" si="358"/>
        <v>F</v>
      </c>
      <c r="EG48" s="68">
        <f t="shared" si="359"/>
        <v>0</v>
      </c>
      <c r="EH48" s="53" t="str">
        <f t="shared" si="360"/>
        <v>0.0</v>
      </c>
      <c r="EI48" s="63">
        <v>3</v>
      </c>
      <c r="EJ48" s="199"/>
      <c r="EK48" s="202">
        <v>6.7</v>
      </c>
      <c r="EL48" s="57">
        <v>6</v>
      </c>
      <c r="EM48" s="58"/>
      <c r="EN48" s="66">
        <f t="shared" si="361"/>
        <v>6.3</v>
      </c>
      <c r="EO48" s="67">
        <f t="shared" si="362"/>
        <v>6.3</v>
      </c>
      <c r="EP48" s="67" t="str">
        <f t="shared" si="363"/>
        <v>6.3</v>
      </c>
      <c r="EQ48" s="51" t="str">
        <f t="shared" si="364"/>
        <v>C</v>
      </c>
      <c r="ER48" s="60">
        <f t="shared" si="365"/>
        <v>2</v>
      </c>
      <c r="ES48" s="53" t="str">
        <f t="shared" si="366"/>
        <v>2.0</v>
      </c>
      <c r="ET48" s="63">
        <v>3</v>
      </c>
      <c r="EU48" s="199">
        <v>3</v>
      </c>
      <c r="EV48" s="166">
        <v>5</v>
      </c>
      <c r="EW48" s="122">
        <v>0</v>
      </c>
      <c r="EX48" s="123"/>
      <c r="EY48" s="66">
        <f t="shared" si="45"/>
        <v>2</v>
      </c>
      <c r="EZ48" s="67">
        <f t="shared" si="46"/>
        <v>2</v>
      </c>
      <c r="FA48" s="67" t="str">
        <f t="shared" si="47"/>
        <v>2.0</v>
      </c>
      <c r="FB48" s="51" t="str">
        <f t="shared" si="48"/>
        <v>F</v>
      </c>
      <c r="FC48" s="60">
        <f t="shared" si="49"/>
        <v>0</v>
      </c>
      <c r="FD48" s="53" t="str">
        <f t="shared" si="50"/>
        <v>0.0</v>
      </c>
      <c r="FE48" s="63">
        <v>2</v>
      </c>
      <c r="FF48" s="199"/>
      <c r="FG48" s="105">
        <v>7.7</v>
      </c>
      <c r="FH48" s="103">
        <v>7</v>
      </c>
      <c r="FI48" s="104"/>
      <c r="FJ48" s="66">
        <f t="shared" si="51"/>
        <v>7.3</v>
      </c>
      <c r="FK48" s="67">
        <f t="shared" si="52"/>
        <v>7.3</v>
      </c>
      <c r="FL48" s="67" t="str">
        <f t="shared" si="53"/>
        <v>7.3</v>
      </c>
      <c r="FM48" s="51" t="str">
        <f t="shared" si="54"/>
        <v>B</v>
      </c>
      <c r="FN48" s="60">
        <f t="shared" si="55"/>
        <v>3</v>
      </c>
      <c r="FO48" s="53" t="str">
        <f t="shared" si="56"/>
        <v>3.0</v>
      </c>
      <c r="FP48" s="63">
        <v>2</v>
      </c>
      <c r="FQ48" s="199">
        <v>2</v>
      </c>
      <c r="FR48" s="147">
        <v>5.2</v>
      </c>
      <c r="FS48" s="124">
        <v>0</v>
      </c>
      <c r="FT48" s="125"/>
      <c r="FU48" s="147"/>
      <c r="FV48" s="67">
        <f t="shared" si="57"/>
        <v>2.1</v>
      </c>
      <c r="FW48" s="67" t="str">
        <f t="shared" si="58"/>
        <v>2.1</v>
      </c>
      <c r="FX48" s="51" t="str">
        <f t="shared" si="59"/>
        <v>F</v>
      </c>
      <c r="FY48" s="60">
        <f t="shared" si="60"/>
        <v>0</v>
      </c>
      <c r="FZ48" s="53" t="str">
        <f t="shared" si="61"/>
        <v>0.0</v>
      </c>
      <c r="GA48" s="63">
        <v>2</v>
      </c>
      <c r="GB48" s="199"/>
      <c r="GC48" s="166">
        <v>5.4</v>
      </c>
      <c r="GD48" s="122">
        <v>0</v>
      </c>
      <c r="GE48" s="123"/>
      <c r="GF48" s="166"/>
      <c r="GG48" s="67">
        <f t="shared" si="367"/>
        <v>2.2000000000000002</v>
      </c>
      <c r="GH48" s="67" t="str">
        <f t="shared" si="368"/>
        <v>2.2</v>
      </c>
      <c r="GI48" s="51" t="str">
        <f t="shared" si="369"/>
        <v>F</v>
      </c>
      <c r="GJ48" s="60">
        <f t="shared" si="370"/>
        <v>0</v>
      </c>
      <c r="GK48" s="53" t="str">
        <f t="shared" si="371"/>
        <v>0.0</v>
      </c>
      <c r="GL48" s="63">
        <v>3</v>
      </c>
      <c r="GM48" s="199"/>
      <c r="GN48" s="203">
        <f t="shared" si="372"/>
        <v>18</v>
      </c>
      <c r="GO48" s="153">
        <f t="shared" si="373"/>
        <v>3.1333333333333337</v>
      </c>
      <c r="GP48" s="155">
        <f t="shared" si="374"/>
        <v>0.66666666666666663</v>
      </c>
      <c r="GQ48" s="154" t="str">
        <f t="shared" si="62"/>
        <v>0.67</v>
      </c>
      <c r="GR48" s="5" t="str">
        <f t="shared" si="63"/>
        <v>Cảnh báo KQHT</v>
      </c>
      <c r="GS48" s="5" t="s">
        <v>898</v>
      </c>
      <c r="GT48" s="204">
        <f t="shared" si="375"/>
        <v>5</v>
      </c>
      <c r="GU48" s="205">
        <f t="shared" si="64"/>
        <v>6.7</v>
      </c>
      <c r="GV48" s="206">
        <f t="shared" si="376"/>
        <v>2.4</v>
      </c>
      <c r="GW48" s="207">
        <f t="shared" si="377"/>
        <v>35</v>
      </c>
      <c r="GX48" s="203">
        <f t="shared" si="378"/>
        <v>19</v>
      </c>
      <c r="GY48" s="154">
        <f t="shared" si="379"/>
        <v>6.5368421052631582</v>
      </c>
      <c r="GZ48" s="155">
        <f t="shared" si="380"/>
        <v>2.3421052631578947</v>
      </c>
      <c r="HA48" s="154" t="str">
        <f t="shared" si="65"/>
        <v>2.34</v>
      </c>
      <c r="HB48" s="5" t="str">
        <f t="shared" si="66"/>
        <v>Lên lớp</v>
      </c>
      <c r="HC48" s="166">
        <v>5.6</v>
      </c>
      <c r="HD48" s="122">
        <v>2</v>
      </c>
      <c r="HE48" s="123">
        <v>5</v>
      </c>
      <c r="HF48" s="166"/>
      <c r="HG48" s="67">
        <f t="shared" si="381"/>
        <v>5.2</v>
      </c>
      <c r="HH48" s="67" t="str">
        <f t="shared" si="382"/>
        <v>5.2</v>
      </c>
      <c r="HI48" s="51" t="str">
        <f t="shared" si="383"/>
        <v>D+</v>
      </c>
      <c r="HJ48" s="60">
        <f t="shared" si="384"/>
        <v>1.5</v>
      </c>
      <c r="HK48" s="53" t="str">
        <f t="shared" si="385"/>
        <v>1.5</v>
      </c>
      <c r="HL48" s="63">
        <v>3</v>
      </c>
      <c r="HM48" s="199">
        <v>3</v>
      </c>
      <c r="HN48" s="202">
        <v>7.3</v>
      </c>
      <c r="HO48" s="57">
        <v>4</v>
      </c>
      <c r="HP48" s="58"/>
      <c r="HQ48" s="66">
        <f t="shared" si="67"/>
        <v>5.3</v>
      </c>
      <c r="HR48" s="110">
        <f t="shared" si="68"/>
        <v>5.3</v>
      </c>
      <c r="HS48" s="67" t="str">
        <f t="shared" si="69"/>
        <v>5.3</v>
      </c>
      <c r="HT48" s="111" t="str">
        <f t="shared" si="70"/>
        <v>D+</v>
      </c>
      <c r="HU48" s="112">
        <f t="shared" si="71"/>
        <v>1.5</v>
      </c>
      <c r="HV48" s="113" t="str">
        <f t="shared" si="72"/>
        <v>1.5</v>
      </c>
      <c r="HW48" s="63">
        <v>1</v>
      </c>
      <c r="HX48" s="199">
        <v>1</v>
      </c>
      <c r="HY48" s="66">
        <f t="shared" si="240"/>
        <v>1.6</v>
      </c>
      <c r="HZ48" s="163">
        <f t="shared" si="240"/>
        <v>5.2</v>
      </c>
      <c r="IA48" s="53" t="str">
        <f t="shared" si="74"/>
        <v>5.2</v>
      </c>
      <c r="IB48" s="51" t="str">
        <f t="shared" si="75"/>
        <v>D+</v>
      </c>
      <c r="IC48" s="60">
        <f t="shared" si="76"/>
        <v>1.5</v>
      </c>
      <c r="ID48" s="53" t="str">
        <f t="shared" si="77"/>
        <v>1.5</v>
      </c>
      <c r="IE48" s="212">
        <v>4</v>
      </c>
      <c r="IF48" s="213">
        <v>4</v>
      </c>
      <c r="IG48" s="202">
        <v>5</v>
      </c>
      <c r="IH48" s="57">
        <v>4</v>
      </c>
      <c r="II48" s="58"/>
      <c r="IJ48" s="66">
        <f t="shared" si="386"/>
        <v>4.4000000000000004</v>
      </c>
      <c r="IK48" s="67">
        <f t="shared" si="387"/>
        <v>4.4000000000000004</v>
      </c>
      <c r="IL48" s="67" t="str">
        <f t="shared" si="388"/>
        <v>4.4</v>
      </c>
      <c r="IM48" s="51" t="str">
        <f t="shared" si="389"/>
        <v>D</v>
      </c>
      <c r="IN48" s="60">
        <f t="shared" si="390"/>
        <v>1</v>
      </c>
      <c r="IO48" s="53" t="str">
        <f t="shared" si="391"/>
        <v>1.0</v>
      </c>
      <c r="IP48" s="63">
        <v>2</v>
      </c>
      <c r="IQ48" s="199">
        <v>2</v>
      </c>
      <c r="IR48" s="202">
        <v>6.7</v>
      </c>
      <c r="IS48" s="57">
        <v>4</v>
      </c>
      <c r="IT48" s="58"/>
      <c r="IU48" s="66">
        <f t="shared" si="78"/>
        <v>5.0999999999999996</v>
      </c>
      <c r="IV48" s="67">
        <f t="shared" si="79"/>
        <v>5.0999999999999996</v>
      </c>
      <c r="IW48" s="67" t="str">
        <f t="shared" si="80"/>
        <v>5.1</v>
      </c>
      <c r="IX48" s="51" t="str">
        <f t="shared" si="81"/>
        <v>D+</v>
      </c>
      <c r="IY48" s="60">
        <f t="shared" si="82"/>
        <v>1.5</v>
      </c>
      <c r="IZ48" s="53" t="str">
        <f t="shared" si="83"/>
        <v>1.5</v>
      </c>
      <c r="JA48" s="63">
        <v>3</v>
      </c>
      <c r="JB48" s="199">
        <v>3</v>
      </c>
      <c r="JC48" s="65">
        <v>6.2</v>
      </c>
      <c r="JD48" s="57">
        <v>7</v>
      </c>
      <c r="JE48" s="58"/>
      <c r="JF48" s="66">
        <f t="shared" si="84"/>
        <v>6.7</v>
      </c>
      <c r="JG48" s="67">
        <f t="shared" si="85"/>
        <v>6.7</v>
      </c>
      <c r="JH48" s="50" t="str">
        <f t="shared" si="86"/>
        <v>6.7</v>
      </c>
      <c r="JI48" s="51" t="str">
        <f t="shared" si="87"/>
        <v>C+</v>
      </c>
      <c r="JJ48" s="60">
        <f t="shared" si="88"/>
        <v>2.5</v>
      </c>
      <c r="JK48" s="53" t="str">
        <f t="shared" si="89"/>
        <v>2.5</v>
      </c>
      <c r="JL48" s="61">
        <v>2</v>
      </c>
      <c r="JM48" s="62">
        <v>2</v>
      </c>
      <c r="JN48" s="65">
        <v>5.4</v>
      </c>
      <c r="JO48" s="57">
        <v>4</v>
      </c>
      <c r="JP48" s="58"/>
      <c r="JQ48" s="66">
        <f t="shared" ref="JQ48:JQ67" si="392">ROUND((JN48*0.4+JO48*0.6),1)</f>
        <v>4.5999999999999996</v>
      </c>
      <c r="JR48" s="67">
        <f t="shared" ref="JR48:JR67" si="393">ROUND(MAX((JN48*0.4+JO48*0.6),(JN48*0.4+JP48*0.6)),1)</f>
        <v>4.5999999999999996</v>
      </c>
      <c r="JS48" s="50" t="str">
        <f t="shared" ref="JS48:JS67" si="394">TEXT(JR48,"0.0")</f>
        <v>4.6</v>
      </c>
      <c r="JT48" s="51" t="str">
        <f t="shared" ref="JT48:JT67" si="395">IF(JR48&gt;=8.5,"A",IF(JR48&gt;=8,"B+",IF(JR48&gt;=7,"B",IF(JR48&gt;=6.5,"C+",IF(JR48&gt;=5.5,"C",IF(JR48&gt;=5,"D+",IF(JR48&gt;=4,"D","F")))))))</f>
        <v>D</v>
      </c>
      <c r="JU48" s="60">
        <f t="shared" ref="JU48:JU67" si="396">IF(JT48="A",4,IF(JT48="B+",3.5,IF(JT48="B",3,IF(JT48="C+",2.5,IF(JT48="C",2,IF(JT48="D+",1.5,IF(JT48="D",1,0)))))))</f>
        <v>1</v>
      </c>
      <c r="JV48" s="53" t="str">
        <f t="shared" ref="JV48:JV67" si="397">TEXT(JU48,"0.0")</f>
        <v>1.0</v>
      </c>
      <c r="JW48" s="61">
        <v>1</v>
      </c>
      <c r="JX48" s="62">
        <v>1</v>
      </c>
      <c r="JY48" s="65">
        <v>8</v>
      </c>
      <c r="JZ48" s="57">
        <v>9</v>
      </c>
      <c r="KA48" s="58"/>
      <c r="KB48" s="66">
        <f t="shared" ref="KB48:KB67" si="398">ROUND((JY48*0.4+JZ48*0.6),1)</f>
        <v>8.6</v>
      </c>
      <c r="KC48" s="67">
        <f t="shared" ref="KC48:KC67" si="399">ROUND(MAX((JY48*0.4+JZ48*0.6),(JY48*0.4+KA48*0.6)),1)</f>
        <v>8.6</v>
      </c>
      <c r="KD48" s="50" t="str">
        <f t="shared" ref="KD48:KD67" si="400">TEXT(KC48,"0.0")</f>
        <v>8.6</v>
      </c>
      <c r="KE48" s="51" t="str">
        <f t="shared" ref="KE48:KE67" si="401">IF(KC48&gt;=8.5,"A",IF(KC48&gt;=8,"B+",IF(KC48&gt;=7,"B",IF(KC48&gt;=6.5,"C+",IF(KC48&gt;=5.5,"C",IF(KC48&gt;=5,"D+",IF(KC48&gt;=4,"D","F")))))))</f>
        <v>A</v>
      </c>
      <c r="KF48" s="60">
        <f t="shared" ref="KF48:KF67" si="402">IF(KE48="A",4,IF(KE48="B+",3.5,IF(KE48="B",3,IF(KE48="C+",2.5,IF(KE48="C",2,IF(KE48="D+",1.5,IF(KE48="D",1,0)))))))</f>
        <v>4</v>
      </c>
      <c r="KG48" s="53" t="str">
        <f t="shared" ref="KG48:KG67" si="403">TEXT(KF48,"0.0")</f>
        <v>4.0</v>
      </c>
      <c r="KH48" s="61">
        <v>2</v>
      </c>
      <c r="KI48" s="62">
        <v>2</v>
      </c>
      <c r="KJ48" s="202">
        <v>7</v>
      </c>
      <c r="KK48" s="133">
        <v>7.6</v>
      </c>
      <c r="KL48" s="58"/>
      <c r="KM48" s="66">
        <f t="shared" ref="KM48:KM67" si="404">ROUND((KJ48*0.4+KK48*0.6),1)</f>
        <v>7.4</v>
      </c>
      <c r="KN48" s="67">
        <f t="shared" ref="KN48:KN67" si="405">ROUND(MAX((KJ48*0.4+KK48*0.6),(KJ48*0.4+KL48*0.6)),1)</f>
        <v>7.4</v>
      </c>
      <c r="KO48" s="67" t="str">
        <f t="shared" ref="KO48:KO67" si="406">TEXT(KN48,"0.0")</f>
        <v>7.4</v>
      </c>
      <c r="KP48" s="51" t="str">
        <f t="shared" ref="KP48:KP67" si="407">IF(KN48&gt;=8.5,"A",IF(KN48&gt;=8,"B+",IF(KN48&gt;=7,"B",IF(KN48&gt;=6.5,"C+",IF(KN48&gt;=5.5,"C",IF(KN48&gt;=5,"D+",IF(KN48&gt;=4,"D","F")))))))</f>
        <v>B</v>
      </c>
      <c r="KQ48" s="60">
        <f t="shared" ref="KQ48:KQ67" si="408">IF(KP48="A",4,IF(KP48="B+",3.5,IF(KP48="B",3,IF(KP48="C+",2.5,IF(KP48="C",2,IF(KP48="D+",1.5,IF(KP48="D",1,0)))))))</f>
        <v>3</v>
      </c>
      <c r="KR48" s="53" t="str">
        <f t="shared" ref="KR48:KR67" si="409">TEXT(KQ48,"0.0")</f>
        <v>3.0</v>
      </c>
      <c r="KS48" s="63">
        <v>1</v>
      </c>
      <c r="KT48" s="199">
        <v>1</v>
      </c>
      <c r="KU48" s="202">
        <v>8</v>
      </c>
      <c r="KV48" s="133">
        <v>8.4</v>
      </c>
      <c r="KW48" s="58"/>
      <c r="KX48" s="66">
        <f t="shared" ref="KX48:KX67" si="410">ROUND((KU48*0.4+KV48*0.6),1)</f>
        <v>8.1999999999999993</v>
      </c>
      <c r="KY48" s="67">
        <f t="shared" ref="KY48:KY67" si="411">ROUND(MAX((KU48*0.4+KV48*0.6),(KU48*0.4+KW48*0.6)),1)</f>
        <v>8.1999999999999993</v>
      </c>
      <c r="KZ48" s="67" t="str">
        <f t="shared" ref="KZ48:KZ67" si="412">TEXT(KY48,"0.0")</f>
        <v>8.2</v>
      </c>
      <c r="LA48" s="51" t="str">
        <f t="shared" ref="LA48:LA67" si="413">IF(KY48&gt;=8.5,"A",IF(KY48&gt;=8,"B+",IF(KY48&gt;=7,"B",IF(KY48&gt;=6.5,"C+",IF(KY48&gt;=5.5,"C",IF(KY48&gt;=5,"D+",IF(KY48&gt;=4,"D","F")))))))</f>
        <v>B+</v>
      </c>
      <c r="LB48" s="60">
        <f t="shared" ref="LB48:LB67" si="414">IF(LA48="A",4,IF(LA48="B+",3.5,IF(LA48="B",3,IF(LA48="C+",2.5,IF(LA48="C",2,IF(LA48="D+",1.5,IF(LA48="D",1,0)))))))</f>
        <v>3.5</v>
      </c>
      <c r="LC48" s="53" t="str">
        <f t="shared" ref="LC48:LC67" si="415">TEXT(LB48,"0.0")</f>
        <v>3.5</v>
      </c>
      <c r="LD48" s="63">
        <v>1</v>
      </c>
      <c r="LE48" s="199">
        <v>1</v>
      </c>
      <c r="LF48" s="202">
        <v>4</v>
      </c>
      <c r="LG48" s="133"/>
      <c r="LH48" s="58"/>
      <c r="LI48" s="66">
        <f t="shared" ref="LI48:LI67" si="416">ROUND((LF48*0.4+LG48*0.6),1)</f>
        <v>1.6</v>
      </c>
      <c r="LJ48" s="67">
        <f t="shared" ref="LJ48:LJ67" si="417">ROUND(MAX((LF48*0.4+LG48*0.6),(LF48*0.4+LH48*0.6)),1)</f>
        <v>1.6</v>
      </c>
      <c r="LK48" s="67" t="str">
        <f t="shared" ref="LK48:LK67" si="418">TEXT(LJ48,"0.0")</f>
        <v>1.6</v>
      </c>
      <c r="LL48" s="51" t="str">
        <f t="shared" ref="LL48:LL67" si="419">IF(LJ48&gt;=8.5,"A",IF(LJ48&gt;=8,"B+",IF(LJ48&gt;=7,"B",IF(LJ48&gt;=6.5,"C+",IF(LJ48&gt;=5.5,"C",IF(LJ48&gt;=5,"D+",IF(LJ48&gt;=4,"D","F")))))))</f>
        <v>F</v>
      </c>
      <c r="LM48" s="60">
        <f t="shared" ref="LM48:LM67" si="420">IF(LL48="A",4,IF(LL48="B+",3.5,IF(LL48="B",3,IF(LL48="C+",2.5,IF(LL48="C",2,IF(LL48="D+",1.5,IF(LL48="D",1,0)))))))</f>
        <v>0</v>
      </c>
      <c r="LN48" s="53" t="str">
        <f t="shared" ref="LN48:LN67" si="421">TEXT(LM48,"0.0")</f>
        <v>0.0</v>
      </c>
      <c r="LO48" s="63">
        <v>2</v>
      </c>
      <c r="LP48" s="199">
        <v>2</v>
      </c>
      <c r="LQ48" s="202">
        <v>8</v>
      </c>
      <c r="LR48" s="133">
        <v>7</v>
      </c>
      <c r="LS48" s="58"/>
      <c r="LT48" s="66">
        <f t="shared" ref="LT48:LT67" si="422">ROUND((LQ48*0.4+LR48*0.6),1)</f>
        <v>7.4</v>
      </c>
      <c r="LU48" s="67">
        <f t="shared" ref="LU48:LU67" si="423">ROUND(MAX((LQ48*0.4+LR48*0.6),(LQ48*0.4+LS48*0.6)),1)</f>
        <v>7.4</v>
      </c>
      <c r="LV48" s="67" t="str">
        <f t="shared" ref="LV48:LV67" si="424">TEXT(LU48,"0.0")</f>
        <v>7.4</v>
      </c>
      <c r="LW48" s="51" t="str">
        <f t="shared" ref="LW48:LW67" si="425">IF(LU48&gt;=8.5,"A",IF(LU48&gt;=8,"B+",IF(LU48&gt;=7,"B",IF(LU48&gt;=6.5,"C+",IF(LU48&gt;=5.5,"C",IF(LU48&gt;=5,"D+",IF(LU48&gt;=4,"D","F")))))))</f>
        <v>B</v>
      </c>
      <c r="LX48" s="60">
        <f t="shared" ref="LX48:LX67" si="426">IF(LW48="A",4,IF(LW48="B+",3.5,IF(LW48="B",3,IF(LW48="C+",2.5,IF(LW48="C",2,IF(LW48="D+",1.5,IF(LW48="D",1,0)))))))</f>
        <v>3</v>
      </c>
      <c r="LY48" s="53" t="str">
        <f t="shared" ref="LY48:LY67" si="427">TEXT(LX48,"0.0")</f>
        <v>3.0</v>
      </c>
      <c r="LZ48" s="63">
        <v>1</v>
      </c>
      <c r="MA48" s="199">
        <v>1</v>
      </c>
      <c r="MB48" s="66">
        <f t="shared" ref="MB48:MB67" si="428">ROUND((KM48*0.2+KX48*0.2+LI48*0.4+LT48*0.2),1)</f>
        <v>5.2</v>
      </c>
      <c r="MC48" s="163">
        <f t="shared" ref="MC48:MC67" si="429">ROUND((KN48*0.2+KY48*0.2+LJ48*0.4+LU48*0.2),1)</f>
        <v>5.2</v>
      </c>
      <c r="MD48" s="53" t="str">
        <f t="shared" ref="MD48:MD67" si="430">TEXT(MC48,"0.0")</f>
        <v>5.2</v>
      </c>
      <c r="ME48" s="51" t="str">
        <f t="shared" ref="ME48:ME67" si="431">IF(MC48&gt;=8.5,"A",IF(MC48&gt;=8,"B+",IF(MC48&gt;=7,"B",IF(MC48&gt;=6.5,"C+",IF(MC48&gt;=5.5,"C",IF(MC48&gt;=5,"D+",IF(MC48&gt;=4,"D","F")))))))</f>
        <v>D+</v>
      </c>
      <c r="MF48" s="60">
        <f t="shared" ref="MF48:MF67" si="432">IF(ME48="A",4,IF(ME48="B+",3.5,IF(ME48="B",3,IF(ME48="C+",2.5,IF(ME48="C",2,IF(ME48="D+",1.5,IF(ME48="D",1,0)))))))</f>
        <v>1.5</v>
      </c>
      <c r="MG48" s="53" t="str">
        <f t="shared" ref="MG48:MG67" si="433">TEXT(MF48,"0.0")</f>
        <v>1.5</v>
      </c>
      <c r="MH48" s="212">
        <v>5</v>
      </c>
      <c r="MI48" s="213">
        <v>5</v>
      </c>
      <c r="MJ48" s="203">
        <f t="shared" ref="MJ48:MJ67" si="434">HL48+HW48+IP48+JA48+JL48+JW48+KH48+KS48+LD48+LO48+LZ48</f>
        <v>19</v>
      </c>
      <c r="MK48" s="153">
        <f t="shared" ref="MK48:MK67" si="435">(HG48*HL48+HR48*HW48+IK48*IP48+IV48*JA48+JG48*JL48+JR48*JW48+KC48*KH48+KN48*KS48+KY48*LD48+LJ48*LO48+LU48*LZ48)/MJ48</f>
        <v>5.6000000000000014</v>
      </c>
      <c r="ML48" s="155">
        <f t="shared" ref="ML48:ML67" si="436">(HJ48*HL48+HU48*HW48+IN48*IP48+IY48*JA48+JJ48*JL48+JU48*JW48+KF48*KH48+KQ48*KS48+LB48*LD48+LM48*LO48+LX48*LZ48)/MJ48</f>
        <v>1.8947368421052631</v>
      </c>
      <c r="MM48" s="154" t="str">
        <f t="shared" ref="MM48:MM67" si="437">TEXT(ML48,"0.00")</f>
        <v>1.89</v>
      </c>
      <c r="MN48" s="5" t="str">
        <f t="shared" ref="MN48:MN67" si="438">IF(AND(ML48&lt;1),"Cảnh báo KQHT","Lên lớp")</f>
        <v>Lên lớp</v>
      </c>
    </row>
    <row r="49" spans="1:352" s="8" customFormat="1" ht="18">
      <c r="A49" s="5">
        <v>21</v>
      </c>
      <c r="B49" s="9" t="s">
        <v>347</v>
      </c>
      <c r="C49" s="10" t="s">
        <v>425</v>
      </c>
      <c r="D49" s="11" t="s">
        <v>426</v>
      </c>
      <c r="E49" s="12" t="s">
        <v>410</v>
      </c>
      <c r="F49" s="6"/>
      <c r="G49" s="47" t="s">
        <v>616</v>
      </c>
      <c r="H49" s="6" t="s">
        <v>410</v>
      </c>
      <c r="I49" s="48" t="s">
        <v>584</v>
      </c>
      <c r="J49" s="48" t="s">
        <v>501</v>
      </c>
      <c r="K49" s="98">
        <v>8</v>
      </c>
      <c r="L49" s="67" t="str">
        <f t="shared" si="283"/>
        <v>8.0</v>
      </c>
      <c r="M49" s="51" t="str">
        <f t="shared" si="284"/>
        <v>B+</v>
      </c>
      <c r="N49" s="52">
        <f t="shared" si="285"/>
        <v>3.5</v>
      </c>
      <c r="O49" s="53" t="str">
        <f t="shared" si="286"/>
        <v>3.5</v>
      </c>
      <c r="P49" s="63">
        <v>2</v>
      </c>
      <c r="Q49" s="49"/>
      <c r="R49" s="67" t="str">
        <f t="shared" si="287"/>
        <v>0.0</v>
      </c>
      <c r="S49" s="51" t="str">
        <f t="shared" si="288"/>
        <v>F</v>
      </c>
      <c r="T49" s="52">
        <f t="shared" si="289"/>
        <v>0</v>
      </c>
      <c r="U49" s="53" t="str">
        <f t="shared" si="290"/>
        <v>0.0</v>
      </c>
      <c r="V49" s="63"/>
      <c r="W49" s="105">
        <v>8.1999999999999993</v>
      </c>
      <c r="X49" s="103">
        <v>6</v>
      </c>
      <c r="Y49" s="104"/>
      <c r="Z49" s="66">
        <f t="shared" si="291"/>
        <v>6.9</v>
      </c>
      <c r="AA49" s="67">
        <f t="shared" si="292"/>
        <v>6.9</v>
      </c>
      <c r="AB49" s="67" t="str">
        <f t="shared" si="293"/>
        <v>6.9</v>
      </c>
      <c r="AC49" s="51" t="str">
        <f t="shared" si="294"/>
        <v>C+</v>
      </c>
      <c r="AD49" s="60">
        <f t="shared" si="295"/>
        <v>2.5</v>
      </c>
      <c r="AE49" s="53" t="str">
        <f t="shared" si="296"/>
        <v>2.5</v>
      </c>
      <c r="AF49" s="63">
        <v>4</v>
      </c>
      <c r="AG49" s="199">
        <v>4</v>
      </c>
      <c r="AH49" s="105">
        <v>9</v>
      </c>
      <c r="AI49" s="103">
        <v>8</v>
      </c>
      <c r="AJ49" s="104"/>
      <c r="AK49" s="66">
        <f t="shared" si="297"/>
        <v>8.4</v>
      </c>
      <c r="AL49" s="67">
        <f t="shared" si="298"/>
        <v>8.4</v>
      </c>
      <c r="AM49" s="67" t="str">
        <f t="shared" si="299"/>
        <v>8.4</v>
      </c>
      <c r="AN49" s="51" t="str">
        <f t="shared" si="300"/>
        <v>B+</v>
      </c>
      <c r="AO49" s="60">
        <f t="shared" si="301"/>
        <v>3.5</v>
      </c>
      <c r="AP49" s="53" t="str">
        <f t="shared" si="302"/>
        <v>3.5</v>
      </c>
      <c r="AQ49" s="63">
        <v>2</v>
      </c>
      <c r="AR49" s="199">
        <v>2</v>
      </c>
      <c r="AS49" s="105">
        <v>6</v>
      </c>
      <c r="AT49" s="103">
        <v>2</v>
      </c>
      <c r="AU49" s="104">
        <v>6</v>
      </c>
      <c r="AV49" s="66">
        <f t="shared" si="303"/>
        <v>3.6</v>
      </c>
      <c r="AW49" s="67">
        <f t="shared" si="304"/>
        <v>6</v>
      </c>
      <c r="AX49" s="67" t="str">
        <f t="shared" si="305"/>
        <v>6.0</v>
      </c>
      <c r="AY49" s="51" t="str">
        <f t="shared" si="306"/>
        <v>C</v>
      </c>
      <c r="AZ49" s="60">
        <f t="shared" si="307"/>
        <v>2</v>
      </c>
      <c r="BA49" s="53" t="str">
        <f t="shared" si="308"/>
        <v>2.0</v>
      </c>
      <c r="BB49" s="63">
        <v>3</v>
      </c>
      <c r="BC49" s="199">
        <v>3</v>
      </c>
      <c r="BD49" s="105">
        <v>6.8</v>
      </c>
      <c r="BE49" s="103">
        <v>7</v>
      </c>
      <c r="BF49" s="104"/>
      <c r="BG49" s="66">
        <f t="shared" si="309"/>
        <v>6.9</v>
      </c>
      <c r="BH49" s="67">
        <f t="shared" si="310"/>
        <v>6.9</v>
      </c>
      <c r="BI49" s="67" t="str">
        <f t="shared" si="311"/>
        <v>6.9</v>
      </c>
      <c r="BJ49" s="51" t="str">
        <f t="shared" si="312"/>
        <v>C+</v>
      </c>
      <c r="BK49" s="60">
        <f t="shared" si="313"/>
        <v>2.5</v>
      </c>
      <c r="BL49" s="53" t="str">
        <f t="shared" si="314"/>
        <v>2.5</v>
      </c>
      <c r="BM49" s="63">
        <v>3</v>
      </c>
      <c r="BN49" s="199">
        <v>3</v>
      </c>
      <c r="BO49" s="105">
        <v>6.7</v>
      </c>
      <c r="BP49" s="103">
        <v>0</v>
      </c>
      <c r="BQ49" s="104">
        <v>5</v>
      </c>
      <c r="BR49" s="66">
        <f t="shared" si="315"/>
        <v>2.7</v>
      </c>
      <c r="BS49" s="67">
        <f t="shared" si="316"/>
        <v>5.7</v>
      </c>
      <c r="BT49" s="67" t="str">
        <f t="shared" si="317"/>
        <v>5.7</v>
      </c>
      <c r="BU49" s="51" t="str">
        <f t="shared" si="318"/>
        <v>C</v>
      </c>
      <c r="BV49" s="68">
        <f t="shared" si="319"/>
        <v>2</v>
      </c>
      <c r="BW49" s="53" t="str">
        <f t="shared" si="320"/>
        <v>2.0</v>
      </c>
      <c r="BX49" s="63">
        <v>2</v>
      </c>
      <c r="BY49" s="199">
        <v>2</v>
      </c>
      <c r="BZ49" s="105">
        <v>6.8</v>
      </c>
      <c r="CA49" s="103">
        <v>7</v>
      </c>
      <c r="CB49" s="104"/>
      <c r="CC49" s="105"/>
      <c r="CD49" s="67">
        <f t="shared" si="321"/>
        <v>6.9</v>
      </c>
      <c r="CE49" s="67" t="str">
        <f t="shared" si="322"/>
        <v>6.9</v>
      </c>
      <c r="CF49" s="51" t="str">
        <f t="shared" si="323"/>
        <v>C+</v>
      </c>
      <c r="CG49" s="60">
        <f t="shared" si="324"/>
        <v>2.5</v>
      </c>
      <c r="CH49" s="53" t="str">
        <f t="shared" si="325"/>
        <v>2.5</v>
      </c>
      <c r="CI49" s="63">
        <v>3</v>
      </c>
      <c r="CJ49" s="199">
        <v>3</v>
      </c>
      <c r="CK49" s="200">
        <f t="shared" si="326"/>
        <v>17</v>
      </c>
      <c r="CL49" s="72">
        <f t="shared" si="327"/>
        <v>6.7764705882352949</v>
      </c>
      <c r="CM49" s="93" t="str">
        <f t="shared" si="328"/>
        <v>6.78</v>
      </c>
      <c r="CN49" s="72">
        <f t="shared" si="329"/>
        <v>2.4705882352941178</v>
      </c>
      <c r="CO49" s="93" t="str">
        <f t="shared" si="330"/>
        <v>2.47</v>
      </c>
      <c r="CP49" s="258" t="str">
        <f t="shared" si="331"/>
        <v>Lên lớp</v>
      </c>
      <c r="CQ49" s="258">
        <f t="shared" si="332"/>
        <v>17</v>
      </c>
      <c r="CR49" s="72">
        <f t="shared" si="333"/>
        <v>6.7764705882352949</v>
      </c>
      <c r="CS49" s="258" t="str">
        <f t="shared" si="334"/>
        <v>6.78</v>
      </c>
      <c r="CT49" s="72">
        <f t="shared" si="335"/>
        <v>2.4705882352941178</v>
      </c>
      <c r="CU49" s="258" t="str">
        <f t="shared" si="336"/>
        <v>2.47</v>
      </c>
      <c r="CV49" s="258" t="str">
        <f t="shared" si="337"/>
        <v>Lên lớp</v>
      </c>
      <c r="CW49" s="66">
        <v>6</v>
      </c>
      <c r="CX49" s="258">
        <v>5</v>
      </c>
      <c r="CY49" s="258"/>
      <c r="CZ49" s="66">
        <f t="shared" si="338"/>
        <v>5.4</v>
      </c>
      <c r="DA49" s="67">
        <f t="shared" si="339"/>
        <v>5.4</v>
      </c>
      <c r="DB49" s="60" t="str">
        <f t="shared" si="340"/>
        <v>5.4</v>
      </c>
      <c r="DC49" s="51" t="str">
        <f t="shared" si="341"/>
        <v>D+</v>
      </c>
      <c r="DD49" s="60">
        <f t="shared" si="342"/>
        <v>1.5</v>
      </c>
      <c r="DE49" s="60" t="str">
        <f t="shared" si="343"/>
        <v>1.5</v>
      </c>
      <c r="DF49" s="63"/>
      <c r="DG49" s="201"/>
      <c r="DH49" s="105">
        <v>6</v>
      </c>
      <c r="DI49" s="126">
        <v>5</v>
      </c>
      <c r="DJ49" s="126"/>
      <c r="DK49" s="66">
        <f t="shared" si="344"/>
        <v>5.4</v>
      </c>
      <c r="DL49" s="67">
        <f t="shared" si="345"/>
        <v>5.4</v>
      </c>
      <c r="DM49" s="60" t="str">
        <f t="shared" si="346"/>
        <v>5.4</v>
      </c>
      <c r="DN49" s="51" t="str">
        <f t="shared" si="347"/>
        <v>D+</v>
      </c>
      <c r="DO49" s="60">
        <f t="shared" si="348"/>
        <v>1.5</v>
      </c>
      <c r="DP49" s="60" t="str">
        <f t="shared" si="349"/>
        <v>1.5</v>
      </c>
      <c r="DQ49" s="63"/>
      <c r="DR49" s="201"/>
      <c r="DS49" s="67">
        <f t="shared" si="350"/>
        <v>5.4</v>
      </c>
      <c r="DT49" s="60" t="str">
        <f t="shared" si="351"/>
        <v>5.4</v>
      </c>
      <c r="DU49" s="51" t="str">
        <f t="shared" si="352"/>
        <v>D+</v>
      </c>
      <c r="DV49" s="60">
        <f t="shared" si="353"/>
        <v>1.5</v>
      </c>
      <c r="DW49" s="60" t="str">
        <f t="shared" si="354"/>
        <v>1.5</v>
      </c>
      <c r="DX49" s="63">
        <v>3</v>
      </c>
      <c r="DY49" s="201">
        <v>3</v>
      </c>
      <c r="DZ49" s="202">
        <v>6.7</v>
      </c>
      <c r="EA49" s="57">
        <v>5</v>
      </c>
      <c r="EB49" s="58"/>
      <c r="EC49" s="66">
        <f t="shared" si="355"/>
        <v>5.7</v>
      </c>
      <c r="ED49" s="67">
        <f t="shared" si="356"/>
        <v>5.7</v>
      </c>
      <c r="EE49" s="67" t="str">
        <f t="shared" si="357"/>
        <v>5.7</v>
      </c>
      <c r="EF49" s="51" t="str">
        <f t="shared" si="358"/>
        <v>C</v>
      </c>
      <c r="EG49" s="68">
        <f t="shared" si="359"/>
        <v>2</v>
      </c>
      <c r="EH49" s="53" t="str">
        <f t="shared" si="360"/>
        <v>2.0</v>
      </c>
      <c r="EI49" s="63">
        <v>3</v>
      </c>
      <c r="EJ49" s="199">
        <v>3</v>
      </c>
      <c r="EK49" s="202">
        <v>5</v>
      </c>
      <c r="EL49" s="57">
        <v>4</v>
      </c>
      <c r="EM49" s="58"/>
      <c r="EN49" s="66">
        <f t="shared" si="361"/>
        <v>4.4000000000000004</v>
      </c>
      <c r="EO49" s="67">
        <f t="shared" si="362"/>
        <v>4.4000000000000004</v>
      </c>
      <c r="EP49" s="67" t="str">
        <f t="shared" si="363"/>
        <v>4.4</v>
      </c>
      <c r="EQ49" s="51" t="str">
        <f t="shared" si="364"/>
        <v>D</v>
      </c>
      <c r="ER49" s="60">
        <f t="shared" si="365"/>
        <v>1</v>
      </c>
      <c r="ES49" s="53" t="str">
        <f t="shared" si="366"/>
        <v>1.0</v>
      </c>
      <c r="ET49" s="63">
        <v>3</v>
      </c>
      <c r="EU49" s="199">
        <v>3</v>
      </c>
      <c r="EV49" s="166">
        <v>5.7</v>
      </c>
      <c r="EW49" s="122">
        <v>0</v>
      </c>
      <c r="EX49" s="123">
        <v>1</v>
      </c>
      <c r="EY49" s="66">
        <f t="shared" si="45"/>
        <v>2.2999999999999998</v>
      </c>
      <c r="EZ49" s="67">
        <f t="shared" si="46"/>
        <v>2.9</v>
      </c>
      <c r="FA49" s="67" t="str">
        <f t="shared" si="47"/>
        <v>2.9</v>
      </c>
      <c r="FB49" s="51" t="str">
        <f t="shared" si="48"/>
        <v>F</v>
      </c>
      <c r="FC49" s="60">
        <f t="shared" si="49"/>
        <v>0</v>
      </c>
      <c r="FD49" s="53" t="str">
        <f t="shared" si="50"/>
        <v>0.0</v>
      </c>
      <c r="FE49" s="63">
        <v>2</v>
      </c>
      <c r="FF49" s="199"/>
      <c r="FG49" s="166">
        <v>7</v>
      </c>
      <c r="FH49" s="122"/>
      <c r="FI49" s="123">
        <v>8</v>
      </c>
      <c r="FJ49" s="66">
        <f t="shared" si="51"/>
        <v>2.8</v>
      </c>
      <c r="FK49" s="67">
        <f t="shared" si="52"/>
        <v>7.6</v>
      </c>
      <c r="FL49" s="67" t="str">
        <f t="shared" si="53"/>
        <v>7.6</v>
      </c>
      <c r="FM49" s="51" t="str">
        <f t="shared" si="54"/>
        <v>B</v>
      </c>
      <c r="FN49" s="60">
        <f t="shared" si="55"/>
        <v>3</v>
      </c>
      <c r="FO49" s="53" t="str">
        <f t="shared" si="56"/>
        <v>3.0</v>
      </c>
      <c r="FP49" s="63">
        <v>2</v>
      </c>
      <c r="FQ49" s="199">
        <v>2</v>
      </c>
      <c r="FR49" s="105">
        <v>5.6</v>
      </c>
      <c r="FS49" s="103">
        <v>4</v>
      </c>
      <c r="FT49" s="104"/>
      <c r="FU49" s="66"/>
      <c r="FV49" s="67">
        <f t="shared" si="57"/>
        <v>4.5999999999999996</v>
      </c>
      <c r="FW49" s="67" t="str">
        <f t="shared" si="58"/>
        <v>4.6</v>
      </c>
      <c r="FX49" s="51" t="str">
        <f t="shared" si="59"/>
        <v>D</v>
      </c>
      <c r="FY49" s="60">
        <f t="shared" si="60"/>
        <v>1</v>
      </c>
      <c r="FZ49" s="53" t="str">
        <f t="shared" si="61"/>
        <v>1.0</v>
      </c>
      <c r="GA49" s="63">
        <v>2</v>
      </c>
      <c r="GB49" s="199">
        <v>2</v>
      </c>
      <c r="GC49" s="166">
        <v>5.0999999999999996</v>
      </c>
      <c r="GD49" s="122">
        <v>1</v>
      </c>
      <c r="GE49" s="123"/>
      <c r="GF49" s="166"/>
      <c r="GG49" s="67">
        <f t="shared" si="367"/>
        <v>2.6</v>
      </c>
      <c r="GH49" s="67" t="str">
        <f t="shared" si="368"/>
        <v>2.6</v>
      </c>
      <c r="GI49" s="51" t="str">
        <f t="shared" si="369"/>
        <v>F</v>
      </c>
      <c r="GJ49" s="60">
        <f t="shared" si="370"/>
        <v>0</v>
      </c>
      <c r="GK49" s="53" t="str">
        <f t="shared" si="371"/>
        <v>0.0</v>
      </c>
      <c r="GL49" s="63">
        <v>3</v>
      </c>
      <c r="GM49" s="199"/>
      <c r="GN49" s="203">
        <f t="shared" si="372"/>
        <v>18</v>
      </c>
      <c r="GO49" s="153">
        <f t="shared" si="373"/>
        <v>4.6944444444444446</v>
      </c>
      <c r="GP49" s="155">
        <f t="shared" si="374"/>
        <v>1.1944444444444444</v>
      </c>
      <c r="GQ49" s="154" t="str">
        <f t="shared" si="62"/>
        <v>1.19</v>
      </c>
      <c r="GR49" s="5" t="str">
        <f t="shared" si="63"/>
        <v>Lên lớp</v>
      </c>
      <c r="GS49" s="5"/>
      <c r="GT49" s="204">
        <f t="shared" si="375"/>
        <v>13</v>
      </c>
      <c r="GU49" s="205">
        <f t="shared" si="64"/>
        <v>5.453846153846154</v>
      </c>
      <c r="GV49" s="206">
        <f t="shared" si="376"/>
        <v>1.6538461538461537</v>
      </c>
      <c r="GW49" s="207">
        <f t="shared" si="377"/>
        <v>35</v>
      </c>
      <c r="GX49" s="203">
        <f t="shared" si="378"/>
        <v>30</v>
      </c>
      <c r="GY49" s="154">
        <f t="shared" si="379"/>
        <v>6.203333333333334</v>
      </c>
      <c r="GZ49" s="155">
        <f t="shared" si="380"/>
        <v>2.1166666666666667</v>
      </c>
      <c r="HA49" s="154" t="str">
        <f t="shared" si="65"/>
        <v>2.12</v>
      </c>
      <c r="HB49" s="5" t="str">
        <f t="shared" si="66"/>
        <v>Lên lớp</v>
      </c>
      <c r="HC49" s="105">
        <v>6.3</v>
      </c>
      <c r="HD49" s="103">
        <v>4</v>
      </c>
      <c r="HE49" s="104"/>
      <c r="HF49" s="105"/>
      <c r="HG49" s="67">
        <f t="shared" si="381"/>
        <v>4.9000000000000004</v>
      </c>
      <c r="HH49" s="67" t="str">
        <f t="shared" si="382"/>
        <v>4.9</v>
      </c>
      <c r="HI49" s="51" t="str">
        <f t="shared" si="383"/>
        <v>D</v>
      </c>
      <c r="HJ49" s="60">
        <f t="shared" si="384"/>
        <v>1</v>
      </c>
      <c r="HK49" s="53" t="str">
        <f t="shared" si="385"/>
        <v>1.0</v>
      </c>
      <c r="HL49" s="63">
        <v>3</v>
      </c>
      <c r="HM49" s="199">
        <v>3</v>
      </c>
      <c r="HN49" s="202">
        <v>7.7</v>
      </c>
      <c r="HO49" s="57">
        <v>6</v>
      </c>
      <c r="HP49" s="58"/>
      <c r="HQ49" s="66">
        <f t="shared" si="67"/>
        <v>6.7</v>
      </c>
      <c r="HR49" s="110">
        <f t="shared" si="68"/>
        <v>6.7</v>
      </c>
      <c r="HS49" s="67" t="str">
        <f t="shared" si="69"/>
        <v>6.7</v>
      </c>
      <c r="HT49" s="111" t="str">
        <f t="shared" si="70"/>
        <v>C+</v>
      </c>
      <c r="HU49" s="112">
        <f t="shared" si="71"/>
        <v>2.5</v>
      </c>
      <c r="HV49" s="113" t="str">
        <f t="shared" si="72"/>
        <v>2.5</v>
      </c>
      <c r="HW49" s="63">
        <v>1</v>
      </c>
      <c r="HX49" s="199">
        <v>1</v>
      </c>
      <c r="HY49" s="66">
        <f t="shared" si="240"/>
        <v>2</v>
      </c>
      <c r="HZ49" s="163">
        <f t="shared" si="240"/>
        <v>5.4</v>
      </c>
      <c r="IA49" s="53" t="str">
        <f t="shared" si="74"/>
        <v>5.4</v>
      </c>
      <c r="IB49" s="51" t="str">
        <f t="shared" si="75"/>
        <v>D+</v>
      </c>
      <c r="IC49" s="60">
        <f t="shared" si="76"/>
        <v>1.5</v>
      </c>
      <c r="ID49" s="53" t="str">
        <f t="shared" si="77"/>
        <v>1.5</v>
      </c>
      <c r="IE49" s="212">
        <v>4</v>
      </c>
      <c r="IF49" s="213">
        <v>4</v>
      </c>
      <c r="IG49" s="202">
        <v>5</v>
      </c>
      <c r="IH49" s="57">
        <v>4</v>
      </c>
      <c r="II49" s="58"/>
      <c r="IJ49" s="66">
        <f t="shared" si="386"/>
        <v>4.4000000000000004</v>
      </c>
      <c r="IK49" s="67">
        <f t="shared" si="387"/>
        <v>4.4000000000000004</v>
      </c>
      <c r="IL49" s="67" t="str">
        <f t="shared" si="388"/>
        <v>4.4</v>
      </c>
      <c r="IM49" s="51" t="str">
        <f t="shared" si="389"/>
        <v>D</v>
      </c>
      <c r="IN49" s="60">
        <f t="shared" si="390"/>
        <v>1</v>
      </c>
      <c r="IO49" s="53" t="str">
        <f t="shared" si="391"/>
        <v>1.0</v>
      </c>
      <c r="IP49" s="63">
        <v>2</v>
      </c>
      <c r="IQ49" s="199">
        <v>2</v>
      </c>
      <c r="IR49" s="202">
        <v>7.3</v>
      </c>
      <c r="IS49" s="57">
        <v>5</v>
      </c>
      <c r="IT49" s="58"/>
      <c r="IU49" s="66">
        <f t="shared" si="78"/>
        <v>5.9</v>
      </c>
      <c r="IV49" s="67">
        <f t="shared" si="79"/>
        <v>5.9</v>
      </c>
      <c r="IW49" s="67" t="str">
        <f t="shared" si="80"/>
        <v>5.9</v>
      </c>
      <c r="IX49" s="51" t="str">
        <f t="shared" si="81"/>
        <v>C</v>
      </c>
      <c r="IY49" s="60">
        <f t="shared" si="82"/>
        <v>2</v>
      </c>
      <c r="IZ49" s="53" t="str">
        <f t="shared" si="83"/>
        <v>2.0</v>
      </c>
      <c r="JA49" s="63">
        <v>3</v>
      </c>
      <c r="JB49" s="199">
        <v>3</v>
      </c>
      <c r="JC49" s="65">
        <v>5.8</v>
      </c>
      <c r="JD49" s="57">
        <v>4</v>
      </c>
      <c r="JE49" s="58"/>
      <c r="JF49" s="66">
        <f t="shared" si="84"/>
        <v>4.7</v>
      </c>
      <c r="JG49" s="67">
        <f t="shared" si="85"/>
        <v>4.7</v>
      </c>
      <c r="JH49" s="50" t="str">
        <f t="shared" si="86"/>
        <v>4.7</v>
      </c>
      <c r="JI49" s="51" t="str">
        <f t="shared" si="87"/>
        <v>D</v>
      </c>
      <c r="JJ49" s="60">
        <f t="shared" si="88"/>
        <v>1</v>
      </c>
      <c r="JK49" s="53" t="str">
        <f t="shared" si="89"/>
        <v>1.0</v>
      </c>
      <c r="JL49" s="61">
        <v>2</v>
      </c>
      <c r="JM49" s="62">
        <v>2</v>
      </c>
      <c r="JN49" s="65">
        <v>5.4</v>
      </c>
      <c r="JO49" s="57">
        <v>5</v>
      </c>
      <c r="JP49" s="58"/>
      <c r="JQ49" s="66">
        <f t="shared" si="392"/>
        <v>5.2</v>
      </c>
      <c r="JR49" s="67">
        <f t="shared" si="393"/>
        <v>5.2</v>
      </c>
      <c r="JS49" s="50" t="str">
        <f t="shared" si="394"/>
        <v>5.2</v>
      </c>
      <c r="JT49" s="51" t="str">
        <f t="shared" si="395"/>
        <v>D+</v>
      </c>
      <c r="JU49" s="60">
        <f t="shared" si="396"/>
        <v>1.5</v>
      </c>
      <c r="JV49" s="53" t="str">
        <f t="shared" si="397"/>
        <v>1.5</v>
      </c>
      <c r="JW49" s="61">
        <v>1</v>
      </c>
      <c r="JX49" s="62">
        <v>1</v>
      </c>
      <c r="JY49" s="65">
        <v>6</v>
      </c>
      <c r="JZ49" s="57">
        <v>5</v>
      </c>
      <c r="KA49" s="58"/>
      <c r="KB49" s="66">
        <f t="shared" si="398"/>
        <v>5.4</v>
      </c>
      <c r="KC49" s="67">
        <f t="shared" si="399"/>
        <v>5.4</v>
      </c>
      <c r="KD49" s="50" t="str">
        <f t="shared" si="400"/>
        <v>5.4</v>
      </c>
      <c r="KE49" s="51" t="str">
        <f t="shared" si="401"/>
        <v>D+</v>
      </c>
      <c r="KF49" s="60">
        <f t="shared" si="402"/>
        <v>1.5</v>
      </c>
      <c r="KG49" s="53" t="str">
        <f t="shared" si="403"/>
        <v>1.5</v>
      </c>
      <c r="KH49" s="61">
        <v>2</v>
      </c>
      <c r="KI49" s="62">
        <v>2</v>
      </c>
      <c r="KJ49" s="202">
        <v>6</v>
      </c>
      <c r="KK49" s="133">
        <v>7.3</v>
      </c>
      <c r="KL49" s="58"/>
      <c r="KM49" s="66">
        <f t="shared" si="404"/>
        <v>6.8</v>
      </c>
      <c r="KN49" s="67">
        <f t="shared" si="405"/>
        <v>6.8</v>
      </c>
      <c r="KO49" s="67" t="str">
        <f t="shared" si="406"/>
        <v>6.8</v>
      </c>
      <c r="KP49" s="51" t="str">
        <f t="shared" si="407"/>
        <v>C+</v>
      </c>
      <c r="KQ49" s="60">
        <f t="shared" si="408"/>
        <v>2.5</v>
      </c>
      <c r="KR49" s="53" t="str">
        <f t="shared" si="409"/>
        <v>2.5</v>
      </c>
      <c r="KS49" s="63">
        <v>1</v>
      </c>
      <c r="KT49" s="199">
        <v>1</v>
      </c>
      <c r="KU49" s="202">
        <v>6</v>
      </c>
      <c r="KV49" s="133">
        <v>8.6</v>
      </c>
      <c r="KW49" s="58"/>
      <c r="KX49" s="66">
        <f t="shared" si="410"/>
        <v>7.6</v>
      </c>
      <c r="KY49" s="67">
        <f t="shared" si="411"/>
        <v>7.6</v>
      </c>
      <c r="KZ49" s="67" t="str">
        <f t="shared" si="412"/>
        <v>7.6</v>
      </c>
      <c r="LA49" s="51" t="str">
        <f t="shared" si="413"/>
        <v>B</v>
      </c>
      <c r="LB49" s="60">
        <f t="shared" si="414"/>
        <v>3</v>
      </c>
      <c r="LC49" s="53" t="str">
        <f t="shared" si="415"/>
        <v>3.0</v>
      </c>
      <c r="LD49" s="63">
        <v>1</v>
      </c>
      <c r="LE49" s="199">
        <v>1</v>
      </c>
      <c r="LF49" s="202">
        <v>8</v>
      </c>
      <c r="LG49" s="133">
        <v>6.8</v>
      </c>
      <c r="LH49" s="58"/>
      <c r="LI49" s="66">
        <f t="shared" si="416"/>
        <v>7.3</v>
      </c>
      <c r="LJ49" s="67">
        <f t="shared" si="417"/>
        <v>7.3</v>
      </c>
      <c r="LK49" s="67" t="str">
        <f t="shared" si="418"/>
        <v>7.3</v>
      </c>
      <c r="LL49" s="51" t="str">
        <f t="shared" si="419"/>
        <v>B</v>
      </c>
      <c r="LM49" s="60">
        <f t="shared" si="420"/>
        <v>3</v>
      </c>
      <c r="LN49" s="53" t="str">
        <f t="shared" si="421"/>
        <v>3.0</v>
      </c>
      <c r="LO49" s="63">
        <v>2</v>
      </c>
      <c r="LP49" s="199">
        <v>2</v>
      </c>
      <c r="LQ49" s="202">
        <v>8</v>
      </c>
      <c r="LR49" s="133">
        <v>7</v>
      </c>
      <c r="LS49" s="58"/>
      <c r="LT49" s="66">
        <f t="shared" si="422"/>
        <v>7.4</v>
      </c>
      <c r="LU49" s="67">
        <f t="shared" si="423"/>
        <v>7.4</v>
      </c>
      <c r="LV49" s="67" t="str">
        <f t="shared" si="424"/>
        <v>7.4</v>
      </c>
      <c r="LW49" s="51" t="str">
        <f t="shared" si="425"/>
        <v>B</v>
      </c>
      <c r="LX49" s="60">
        <f t="shared" si="426"/>
        <v>3</v>
      </c>
      <c r="LY49" s="53" t="str">
        <f t="shared" si="427"/>
        <v>3.0</v>
      </c>
      <c r="LZ49" s="63">
        <v>1</v>
      </c>
      <c r="MA49" s="199">
        <v>1</v>
      </c>
      <c r="MB49" s="66">
        <f t="shared" si="428"/>
        <v>7.3</v>
      </c>
      <c r="MC49" s="163">
        <f t="shared" si="429"/>
        <v>7.3</v>
      </c>
      <c r="MD49" s="53" t="str">
        <f t="shared" si="430"/>
        <v>7.3</v>
      </c>
      <c r="ME49" s="51" t="str">
        <f t="shared" si="431"/>
        <v>B</v>
      </c>
      <c r="MF49" s="60">
        <f t="shared" si="432"/>
        <v>3</v>
      </c>
      <c r="MG49" s="53" t="str">
        <f t="shared" si="433"/>
        <v>3.0</v>
      </c>
      <c r="MH49" s="212">
        <v>5</v>
      </c>
      <c r="MI49" s="213">
        <v>5</v>
      </c>
      <c r="MJ49" s="203">
        <f t="shared" si="434"/>
        <v>19</v>
      </c>
      <c r="MK49" s="153">
        <f t="shared" si="435"/>
        <v>5.7736842105263158</v>
      </c>
      <c r="ML49" s="155">
        <f t="shared" si="436"/>
        <v>1.8157894736842106</v>
      </c>
      <c r="MM49" s="154" t="str">
        <f t="shared" si="437"/>
        <v>1.82</v>
      </c>
      <c r="MN49" s="5" t="str">
        <f t="shared" si="438"/>
        <v>Lên lớp</v>
      </c>
    </row>
    <row r="50" spans="1:352" s="8" customFormat="1" ht="18">
      <c r="A50" s="5">
        <v>1</v>
      </c>
      <c r="B50" s="9" t="s">
        <v>432</v>
      </c>
      <c r="C50" s="10" t="s">
        <v>433</v>
      </c>
      <c r="D50" s="11" t="s">
        <v>434</v>
      </c>
      <c r="E50" s="12" t="s">
        <v>435</v>
      </c>
      <c r="F50" s="87"/>
      <c r="G50" s="47" t="s">
        <v>661</v>
      </c>
      <c r="H50" s="141" t="s">
        <v>410</v>
      </c>
      <c r="I50" s="48" t="s">
        <v>683</v>
      </c>
      <c r="J50" s="48" t="s">
        <v>697</v>
      </c>
      <c r="K50" s="98">
        <v>8.3000000000000007</v>
      </c>
      <c r="L50" s="67" t="str">
        <f>TEXT(K50,"0.0")</f>
        <v>8.3</v>
      </c>
      <c r="M50" s="51" t="str">
        <f t="shared" si="284"/>
        <v>B+</v>
      </c>
      <c r="N50" s="52">
        <f t="shared" si="285"/>
        <v>3.5</v>
      </c>
      <c r="O50" s="53" t="str">
        <f>TEXT(N50,"0.0")</f>
        <v>3.5</v>
      </c>
      <c r="P50" s="63">
        <v>2</v>
      </c>
      <c r="Q50" s="198">
        <v>7</v>
      </c>
      <c r="R50" s="67" t="str">
        <f>TEXT(Q50,"0.0")</f>
        <v>7.0</v>
      </c>
      <c r="S50" s="51" t="str">
        <f t="shared" si="288"/>
        <v>B</v>
      </c>
      <c r="T50" s="52">
        <f t="shared" si="289"/>
        <v>3</v>
      </c>
      <c r="U50" s="53" t="str">
        <f>TEXT(T50,"0.0")</f>
        <v>3.0</v>
      </c>
      <c r="V50" s="63">
        <v>3</v>
      </c>
      <c r="W50" s="105">
        <v>7.7</v>
      </c>
      <c r="X50" s="103">
        <v>8</v>
      </c>
      <c r="Y50" s="104"/>
      <c r="Z50" s="66">
        <f t="shared" si="291"/>
        <v>7.9</v>
      </c>
      <c r="AA50" s="67">
        <f t="shared" si="292"/>
        <v>7.9</v>
      </c>
      <c r="AB50" s="67" t="str">
        <f>TEXT(AA50,"0.0")</f>
        <v>7.9</v>
      </c>
      <c r="AC50" s="51" t="str">
        <f t="shared" si="294"/>
        <v>B</v>
      </c>
      <c r="AD50" s="60">
        <f t="shared" si="295"/>
        <v>3</v>
      </c>
      <c r="AE50" s="53" t="str">
        <f>TEXT(AD50,"0.0")</f>
        <v>3.0</v>
      </c>
      <c r="AF50" s="63">
        <v>4</v>
      </c>
      <c r="AG50" s="199">
        <v>4</v>
      </c>
      <c r="AH50" s="105">
        <v>7.3</v>
      </c>
      <c r="AI50" s="103">
        <v>7</v>
      </c>
      <c r="AJ50" s="104"/>
      <c r="AK50" s="66">
        <f t="shared" si="297"/>
        <v>7.1</v>
      </c>
      <c r="AL50" s="67">
        <f t="shared" si="298"/>
        <v>7.1</v>
      </c>
      <c r="AM50" s="67" t="str">
        <f>TEXT(AL50,"0.0")</f>
        <v>7.1</v>
      </c>
      <c r="AN50" s="51" t="str">
        <f t="shared" si="300"/>
        <v>B</v>
      </c>
      <c r="AO50" s="60">
        <f t="shared" si="301"/>
        <v>3</v>
      </c>
      <c r="AP50" s="53" t="str">
        <f>TEXT(AO50,"0.0")</f>
        <v>3.0</v>
      </c>
      <c r="AQ50" s="63">
        <v>2</v>
      </c>
      <c r="AR50" s="199">
        <v>2</v>
      </c>
      <c r="AS50" s="105">
        <v>5.4</v>
      </c>
      <c r="AT50" s="103">
        <v>2</v>
      </c>
      <c r="AU50" s="104">
        <v>7</v>
      </c>
      <c r="AV50" s="66">
        <f>ROUND((AS50*0.4+AT50*0.6),1)</f>
        <v>3.4</v>
      </c>
      <c r="AW50" s="67">
        <f>ROUND(MAX((AS50*0.4+AT50*0.6),(AS50*0.4+AU50*0.6)),1)</f>
        <v>6.4</v>
      </c>
      <c r="AX50" s="67" t="str">
        <f>TEXT(AW50,"0.0")</f>
        <v>6.4</v>
      </c>
      <c r="AY50" s="51" t="str">
        <f>IF(AW50&gt;=8.5,"A",IF(AW50&gt;=8,"B+",IF(AW50&gt;=7,"B",IF(AW50&gt;=6.5,"C+",IF(AW50&gt;=5.5,"C",IF(AW50&gt;=5,"D+",IF(AW50&gt;=4,"D","F")))))))</f>
        <v>C</v>
      </c>
      <c r="AZ50" s="60">
        <f>IF(AY50="A",4,IF(AY50="B+",3.5,IF(AY50="B",3,IF(AY50="C+",2.5,IF(AY50="C",2,IF(AY50="D+",1.5,IF(AY50="D",1,0)))))))</f>
        <v>2</v>
      </c>
      <c r="BA50" s="53" t="str">
        <f>TEXT(AZ50,"0.0")</f>
        <v>2.0</v>
      </c>
      <c r="BB50" s="63">
        <v>3</v>
      </c>
      <c r="BC50" s="199">
        <v>3</v>
      </c>
      <c r="BD50" s="105">
        <v>6.2</v>
      </c>
      <c r="BE50" s="103">
        <v>7</v>
      </c>
      <c r="BF50" s="104"/>
      <c r="BG50" s="66">
        <f>ROUND((BD50*0.4+BE50*0.6),1)</f>
        <v>6.7</v>
      </c>
      <c r="BH50" s="67">
        <f>ROUND(MAX((BD50*0.4+BE50*0.6),(BD50*0.4+BF50*0.6)),1)</f>
        <v>6.7</v>
      </c>
      <c r="BI50" s="67" t="str">
        <f>TEXT(BH50,"0.0")</f>
        <v>6.7</v>
      </c>
      <c r="BJ50" s="51" t="str">
        <f>IF(BH50&gt;=8.5,"A",IF(BH50&gt;=8,"B+",IF(BH50&gt;=7,"B",IF(BH50&gt;=6.5,"C+",IF(BH50&gt;=5.5,"C",IF(BH50&gt;=5,"D+",IF(BH50&gt;=4,"D","F")))))))</f>
        <v>C+</v>
      </c>
      <c r="BK50" s="60">
        <f>IF(BJ50="A",4,IF(BJ50="B+",3.5,IF(BJ50="B",3,IF(BJ50="C+",2.5,IF(BJ50="C",2,IF(BJ50="D+",1.5,IF(BJ50="D",1,0)))))))</f>
        <v>2.5</v>
      </c>
      <c r="BL50" s="53" t="str">
        <f>TEXT(BK50,"0.0")</f>
        <v>2.5</v>
      </c>
      <c r="BM50" s="63">
        <v>3</v>
      </c>
      <c r="BN50" s="199">
        <v>3</v>
      </c>
      <c r="BO50" s="105">
        <v>7.4</v>
      </c>
      <c r="BP50" s="103">
        <v>5</v>
      </c>
      <c r="BQ50" s="104"/>
      <c r="BR50" s="66">
        <f t="shared" si="315"/>
        <v>6</v>
      </c>
      <c r="BS50" s="67">
        <f t="shared" si="316"/>
        <v>6</v>
      </c>
      <c r="BT50" s="67" t="str">
        <f>TEXT(BS50,"0.0")</f>
        <v>6.0</v>
      </c>
      <c r="BU50" s="51" t="str">
        <f t="shared" si="318"/>
        <v>C</v>
      </c>
      <c r="BV50" s="68">
        <f t="shared" si="319"/>
        <v>2</v>
      </c>
      <c r="BW50" s="53" t="str">
        <f>TEXT(BV50,"0.0")</f>
        <v>2.0</v>
      </c>
      <c r="BX50" s="63">
        <v>2</v>
      </c>
      <c r="BY50" s="199">
        <v>2</v>
      </c>
      <c r="BZ50" s="105">
        <v>6</v>
      </c>
      <c r="CA50" s="103">
        <v>8</v>
      </c>
      <c r="CB50" s="104"/>
      <c r="CC50" s="105"/>
      <c r="CD50" s="67">
        <f>ROUND(MAX((BZ50*0.4+CA50*0.6),(BZ50*0.4+CB50*0.6)),1)</f>
        <v>7.2</v>
      </c>
      <c r="CE50" s="67" t="str">
        <f>TEXT(CD50,"0.0")</f>
        <v>7.2</v>
      </c>
      <c r="CF50" s="51" t="str">
        <f>IF(CD50&gt;=8.5,"A",IF(CD50&gt;=8,"B+",IF(CD50&gt;=7,"B",IF(CD50&gt;=6.5,"C+",IF(CD50&gt;=5.5,"C",IF(CD50&gt;=5,"D+",IF(CD50&gt;=4,"D","F")))))))</f>
        <v>B</v>
      </c>
      <c r="CG50" s="60">
        <f>IF(CF50="A",4,IF(CF50="B+",3.5,IF(CF50="B",3,IF(CF50="C+",2.5,IF(CF50="C",2,IF(CF50="D+",1.5,IF(CF50="D",1,0)))))))</f>
        <v>3</v>
      </c>
      <c r="CH50" s="53" t="str">
        <f>TEXT(CG50,"0.0")</f>
        <v>3.0</v>
      </c>
      <c r="CI50" s="63">
        <v>3</v>
      </c>
      <c r="CJ50" s="199">
        <v>3</v>
      </c>
      <c r="CK50" s="200">
        <f>AQ50+AF50+BB50+BM50+BX50+CI50</f>
        <v>17</v>
      </c>
      <c r="CL50" s="72">
        <f t="shared" si="327"/>
        <v>6.9823529411764698</v>
      </c>
      <c r="CM50" s="93" t="str">
        <f>TEXT(CL50,"0.00")</f>
        <v>6.98</v>
      </c>
      <c r="CN50" s="72">
        <f t="shared" si="329"/>
        <v>2.6176470588235294</v>
      </c>
      <c r="CO50" s="93" t="str">
        <f>TEXT(CN50,"0.00")</f>
        <v>2.62</v>
      </c>
      <c r="CP50" s="258" t="str">
        <f>IF(AND(CN50&lt;0.8),"Cảnh báo KQHT","Lên lớp")</f>
        <v>Lên lớp</v>
      </c>
      <c r="CQ50" s="258">
        <f t="shared" si="332"/>
        <v>17</v>
      </c>
      <c r="CR50" s="72">
        <f t="shared" si="333"/>
        <v>6.9823529411764698</v>
      </c>
      <c r="CS50" s="258" t="str">
        <f>TEXT(CR50,"0.00")</f>
        <v>6.98</v>
      </c>
      <c r="CT50" s="72">
        <f t="shared" si="335"/>
        <v>2.6176470588235294</v>
      </c>
      <c r="CU50" s="258" t="str">
        <f>TEXT(CT50,"0.00")</f>
        <v>2.62</v>
      </c>
      <c r="CV50" s="258" t="str">
        <f t="shared" si="337"/>
        <v>Lên lớp</v>
      </c>
      <c r="CW50" s="66">
        <v>8.1999999999999993</v>
      </c>
      <c r="CX50" s="66">
        <v>7</v>
      </c>
      <c r="CY50" s="258"/>
      <c r="CZ50" s="66">
        <f t="shared" si="338"/>
        <v>7.5</v>
      </c>
      <c r="DA50" s="67">
        <f t="shared" si="339"/>
        <v>7.5</v>
      </c>
      <c r="DB50" s="60" t="str">
        <f t="shared" si="340"/>
        <v>7.5</v>
      </c>
      <c r="DC50" s="51" t="str">
        <f t="shared" si="341"/>
        <v>B</v>
      </c>
      <c r="DD50" s="60">
        <f t="shared" si="342"/>
        <v>3</v>
      </c>
      <c r="DE50" s="60" t="str">
        <f t="shared" si="343"/>
        <v>3.0</v>
      </c>
      <c r="DF50" s="63"/>
      <c r="DG50" s="201"/>
      <c r="DH50" s="105">
        <v>7.2</v>
      </c>
      <c r="DI50" s="126">
        <v>7</v>
      </c>
      <c r="DJ50" s="126"/>
      <c r="DK50" s="66">
        <f t="shared" si="344"/>
        <v>7.1</v>
      </c>
      <c r="DL50" s="67">
        <f t="shared" si="345"/>
        <v>7.1</v>
      </c>
      <c r="DM50" s="60" t="str">
        <f t="shared" si="346"/>
        <v>7.1</v>
      </c>
      <c r="DN50" s="51" t="str">
        <f t="shared" si="347"/>
        <v>B</v>
      </c>
      <c r="DO50" s="60">
        <f t="shared" si="348"/>
        <v>3</v>
      </c>
      <c r="DP50" s="60" t="str">
        <f t="shared" si="349"/>
        <v>3.0</v>
      </c>
      <c r="DQ50" s="63"/>
      <c r="DR50" s="201"/>
      <c r="DS50" s="67">
        <f t="shared" si="350"/>
        <v>7.3</v>
      </c>
      <c r="DT50" s="60" t="str">
        <f t="shared" si="351"/>
        <v>7.3</v>
      </c>
      <c r="DU50" s="51" t="str">
        <f t="shared" si="352"/>
        <v>B</v>
      </c>
      <c r="DV50" s="60">
        <f t="shared" si="353"/>
        <v>3</v>
      </c>
      <c r="DW50" s="60" t="str">
        <f t="shared" si="354"/>
        <v>3.0</v>
      </c>
      <c r="DX50" s="63">
        <v>3</v>
      </c>
      <c r="DY50" s="201">
        <v>3</v>
      </c>
      <c r="DZ50" s="202">
        <v>6.8</v>
      </c>
      <c r="EA50" s="57">
        <v>5</v>
      </c>
      <c r="EB50" s="58"/>
      <c r="EC50" s="66">
        <f t="shared" si="355"/>
        <v>5.7</v>
      </c>
      <c r="ED50" s="67">
        <f t="shared" si="356"/>
        <v>5.7</v>
      </c>
      <c r="EE50" s="67" t="str">
        <f t="shared" si="357"/>
        <v>5.7</v>
      </c>
      <c r="EF50" s="51" t="str">
        <f t="shared" si="358"/>
        <v>C</v>
      </c>
      <c r="EG50" s="68">
        <f t="shared" si="359"/>
        <v>2</v>
      </c>
      <c r="EH50" s="53" t="str">
        <f t="shared" si="360"/>
        <v>2.0</v>
      </c>
      <c r="EI50" s="63">
        <v>3</v>
      </c>
      <c r="EJ50" s="199">
        <v>3</v>
      </c>
      <c r="EK50" s="202">
        <v>8</v>
      </c>
      <c r="EL50" s="57">
        <v>9</v>
      </c>
      <c r="EM50" s="58"/>
      <c r="EN50" s="66">
        <f>ROUND((EK50*0.4+EL50*0.6),1)</f>
        <v>8.6</v>
      </c>
      <c r="EO50" s="67">
        <f>ROUND(MAX((EK50*0.4+EL50*0.6),(EK50*0.4+EM50*0.6)),1)</f>
        <v>8.6</v>
      </c>
      <c r="EP50" s="67" t="str">
        <f>TEXT(EO50,"0.0")</f>
        <v>8.6</v>
      </c>
      <c r="EQ50" s="51" t="str">
        <f>IF(EO50&gt;=8.5,"A",IF(EO50&gt;=8,"B+",IF(EO50&gt;=7,"B",IF(EO50&gt;=6.5,"C+",IF(EO50&gt;=5.5,"C",IF(EO50&gt;=5,"D+",IF(EO50&gt;=4,"D","F")))))))</f>
        <v>A</v>
      </c>
      <c r="ER50" s="60">
        <f>IF(EQ50="A",4,IF(EQ50="B+",3.5,IF(EQ50="B",3,IF(EQ50="C+",2.5,IF(EQ50="C",2,IF(EQ50="D+",1.5,IF(EQ50="D",1,0)))))))</f>
        <v>4</v>
      </c>
      <c r="ES50" s="53" t="str">
        <f>TEXT(ER50,"0.0")</f>
        <v>4.0</v>
      </c>
      <c r="ET50" s="63">
        <v>3</v>
      </c>
      <c r="EU50" s="199">
        <v>3</v>
      </c>
      <c r="EV50" s="202">
        <v>8.6999999999999993</v>
      </c>
      <c r="EW50" s="57">
        <v>8</v>
      </c>
      <c r="EX50" s="58"/>
      <c r="EY50" s="66">
        <f t="shared" si="45"/>
        <v>8.3000000000000007</v>
      </c>
      <c r="EZ50" s="67">
        <f t="shared" si="46"/>
        <v>8.3000000000000007</v>
      </c>
      <c r="FA50" s="67" t="str">
        <f t="shared" si="47"/>
        <v>8.3</v>
      </c>
      <c r="FB50" s="51" t="str">
        <f t="shared" si="48"/>
        <v>B+</v>
      </c>
      <c r="FC50" s="60">
        <f t="shared" si="49"/>
        <v>3.5</v>
      </c>
      <c r="FD50" s="53" t="str">
        <f t="shared" si="50"/>
        <v>3.5</v>
      </c>
      <c r="FE50" s="63">
        <v>2</v>
      </c>
      <c r="FF50" s="199">
        <v>2</v>
      </c>
      <c r="FG50" s="105">
        <v>9</v>
      </c>
      <c r="FH50" s="103">
        <v>8</v>
      </c>
      <c r="FI50" s="104"/>
      <c r="FJ50" s="66">
        <f t="shared" si="51"/>
        <v>8.4</v>
      </c>
      <c r="FK50" s="67">
        <f t="shared" si="52"/>
        <v>8.4</v>
      </c>
      <c r="FL50" s="67" t="str">
        <f t="shared" si="53"/>
        <v>8.4</v>
      </c>
      <c r="FM50" s="51" t="str">
        <f t="shared" si="54"/>
        <v>B+</v>
      </c>
      <c r="FN50" s="60">
        <f t="shared" si="55"/>
        <v>3.5</v>
      </c>
      <c r="FO50" s="53" t="str">
        <f t="shared" si="56"/>
        <v>3.5</v>
      </c>
      <c r="FP50" s="63">
        <v>2</v>
      </c>
      <c r="FQ50" s="199">
        <v>2</v>
      </c>
      <c r="FR50" s="105">
        <v>7</v>
      </c>
      <c r="FS50" s="103">
        <v>8</v>
      </c>
      <c r="FT50" s="104"/>
      <c r="FU50" s="66"/>
      <c r="FV50" s="67">
        <f t="shared" si="57"/>
        <v>7.6</v>
      </c>
      <c r="FW50" s="67" t="str">
        <f t="shared" si="58"/>
        <v>7.6</v>
      </c>
      <c r="FX50" s="51" t="str">
        <f t="shared" si="59"/>
        <v>B</v>
      </c>
      <c r="FY50" s="60">
        <f t="shared" si="60"/>
        <v>3</v>
      </c>
      <c r="FZ50" s="53" t="str">
        <f t="shared" si="61"/>
        <v>3.0</v>
      </c>
      <c r="GA50" s="63">
        <v>2</v>
      </c>
      <c r="GB50" s="199">
        <v>2</v>
      </c>
      <c r="GC50" s="105">
        <v>7.6</v>
      </c>
      <c r="GD50" s="103">
        <v>5</v>
      </c>
      <c r="GE50" s="104"/>
      <c r="GF50" s="105"/>
      <c r="GG50" s="67">
        <f>ROUND(MAX((GC50*0.4+GD50*0.6),(GC50*0.4+GE50*0.6)),1)</f>
        <v>6</v>
      </c>
      <c r="GH50" s="67" t="str">
        <f>TEXT(GG50,"0.0")</f>
        <v>6.0</v>
      </c>
      <c r="GI50" s="51" t="str">
        <f>IF(GG50&gt;=8.5,"A",IF(GG50&gt;=8,"B+",IF(GG50&gt;=7,"B",IF(GG50&gt;=6.5,"C+",IF(GG50&gt;=5.5,"C",IF(GG50&gt;=5,"D+",IF(GG50&gt;=4,"D","F")))))))</f>
        <v>C</v>
      </c>
      <c r="GJ50" s="60">
        <f>IF(GI50="A",4,IF(GI50="B+",3.5,IF(GI50="B",3,IF(GI50="C+",2.5,IF(GI50="C",2,IF(GI50="D+",1.5,IF(GI50="D",1,0)))))))</f>
        <v>2</v>
      </c>
      <c r="GK50" s="53" t="str">
        <f>TEXT(GJ50,"0.0")</f>
        <v>2.0</v>
      </c>
      <c r="GL50" s="63">
        <v>3</v>
      </c>
      <c r="GM50" s="199">
        <v>3</v>
      </c>
      <c r="GN50" s="203">
        <f>DX50+EI50+ET50+FE50+FP50+GA50+GL50</f>
        <v>18</v>
      </c>
      <c r="GO50" s="153">
        <f>(DS50*DX50+ED50*EI50+EO50*ET50+EZ50*FE50+FK50*FP50+FV50*GA50+GG50*GL50)/GN50</f>
        <v>7.3000000000000007</v>
      </c>
      <c r="GP50" s="155">
        <f>(DV50*DX50+EG50*EI50+ER50*ET50+FC50*FE50+FN50*FP50+FY50*GA50+GJ50*GL50)/GN50</f>
        <v>2.9444444444444446</v>
      </c>
      <c r="GQ50" s="154" t="str">
        <f t="shared" si="62"/>
        <v>2.94</v>
      </c>
      <c r="GR50" s="5" t="str">
        <f t="shared" si="63"/>
        <v>Lên lớp</v>
      </c>
      <c r="GS50" s="5"/>
      <c r="GT50" s="204">
        <f>DY50+EJ50+EU50+FF50+FQ50+GB50+GM50</f>
        <v>18</v>
      </c>
      <c r="GU50" s="205">
        <f t="shared" si="64"/>
        <v>7.3000000000000007</v>
      </c>
      <c r="GV50" s="206">
        <f xml:space="preserve"> (DV50*DY50+EG50*EJ50+ER50*EU50+FC50*FF50+FN50*FQ50+FY50*GB50+GJ50*GM50)/GT50</f>
        <v>2.9444444444444446</v>
      </c>
      <c r="GW50" s="207">
        <f>CK50+GN50</f>
        <v>35</v>
      </c>
      <c r="GX50" s="203">
        <f>CQ50+GT50</f>
        <v>35</v>
      </c>
      <c r="GY50" s="154">
        <f>(CQ50*CR50+GU50*GT50)/GX50</f>
        <v>7.1457142857142859</v>
      </c>
      <c r="GZ50" s="155">
        <f>(CT50*CQ50+GV50*GT50)/GX50</f>
        <v>2.7857142857142856</v>
      </c>
      <c r="HA50" s="154" t="str">
        <f t="shared" si="65"/>
        <v>2.79</v>
      </c>
      <c r="HB50" s="5" t="str">
        <f t="shared" si="66"/>
        <v>Lên lớp</v>
      </c>
      <c r="HC50" s="105">
        <v>7.6</v>
      </c>
      <c r="HD50" s="103">
        <v>9</v>
      </c>
      <c r="HE50" s="104"/>
      <c r="HF50" s="105"/>
      <c r="HG50" s="67">
        <f>ROUND(MAX((HC50*0.4+HD50*0.6),(HC50*0.4+HE50*0.6)),1)</f>
        <v>8.4</v>
      </c>
      <c r="HH50" s="67" t="str">
        <f>TEXT(HG50,"0.0")</f>
        <v>8.4</v>
      </c>
      <c r="HI50" s="51" t="str">
        <f>IF(HG50&gt;=8.5,"A",IF(HG50&gt;=8,"B+",IF(HG50&gt;=7,"B",IF(HG50&gt;=6.5,"C+",IF(HG50&gt;=5.5,"C",IF(HG50&gt;=5,"D+",IF(HG50&gt;=4,"D","F")))))))</f>
        <v>B+</v>
      </c>
      <c r="HJ50" s="60">
        <f>IF(HI50="A",4,IF(HI50="B+",3.5,IF(HI50="B",3,IF(HI50="C+",2.5,IF(HI50="C",2,IF(HI50="D+",1.5,IF(HI50="D",1,0)))))))</f>
        <v>3.5</v>
      </c>
      <c r="HK50" s="53" t="str">
        <f>TEXT(HJ50,"0.0")</f>
        <v>3.5</v>
      </c>
      <c r="HL50" s="63">
        <v>3</v>
      </c>
      <c r="HM50" s="199">
        <v>3</v>
      </c>
      <c r="HN50" s="202">
        <v>9</v>
      </c>
      <c r="HO50" s="57">
        <v>8</v>
      </c>
      <c r="HP50" s="58"/>
      <c r="HQ50" s="66">
        <f t="shared" si="67"/>
        <v>8.4</v>
      </c>
      <c r="HR50" s="110">
        <f t="shared" si="68"/>
        <v>8.4</v>
      </c>
      <c r="HS50" s="67" t="str">
        <f t="shared" si="69"/>
        <v>8.4</v>
      </c>
      <c r="HT50" s="111" t="str">
        <f t="shared" si="70"/>
        <v>B+</v>
      </c>
      <c r="HU50" s="112">
        <f t="shared" si="71"/>
        <v>3.5</v>
      </c>
      <c r="HV50" s="113" t="str">
        <f t="shared" si="72"/>
        <v>3.5</v>
      </c>
      <c r="HW50" s="63">
        <v>1</v>
      </c>
      <c r="HX50" s="199">
        <v>1</v>
      </c>
      <c r="HY50" s="66">
        <f t="shared" si="240"/>
        <v>2.5</v>
      </c>
      <c r="HZ50" s="163">
        <f t="shared" si="240"/>
        <v>8.4</v>
      </c>
      <c r="IA50" s="53" t="str">
        <f t="shared" si="74"/>
        <v>8.4</v>
      </c>
      <c r="IB50" s="51" t="str">
        <f t="shared" si="75"/>
        <v>B+</v>
      </c>
      <c r="IC50" s="60">
        <f t="shared" si="76"/>
        <v>3.5</v>
      </c>
      <c r="ID50" s="53" t="str">
        <f t="shared" si="77"/>
        <v>3.5</v>
      </c>
      <c r="IE50" s="212">
        <v>4</v>
      </c>
      <c r="IF50" s="213">
        <v>4</v>
      </c>
      <c r="IG50" s="202">
        <v>8.6999999999999993</v>
      </c>
      <c r="IH50" s="57">
        <v>8</v>
      </c>
      <c r="II50" s="58"/>
      <c r="IJ50" s="66">
        <f>ROUND((IG50*0.4+IH50*0.6),1)</f>
        <v>8.3000000000000007</v>
      </c>
      <c r="IK50" s="67">
        <f>ROUND(MAX((IG50*0.4+IH50*0.6),(IG50*0.4+II50*0.6)),1)</f>
        <v>8.3000000000000007</v>
      </c>
      <c r="IL50" s="67" t="str">
        <f>TEXT(IK50,"0.0")</f>
        <v>8.3</v>
      </c>
      <c r="IM50" s="51" t="str">
        <f>IF(IK50&gt;=8.5,"A",IF(IK50&gt;=8,"B+",IF(IK50&gt;=7,"B",IF(IK50&gt;=6.5,"C+",IF(IK50&gt;=5.5,"C",IF(IK50&gt;=5,"D+",IF(IK50&gt;=4,"D","F")))))))</f>
        <v>B+</v>
      </c>
      <c r="IN50" s="60">
        <f>IF(IM50="A",4,IF(IM50="B+",3.5,IF(IM50="B",3,IF(IM50="C+",2.5,IF(IM50="C",2,IF(IM50="D+",1.5,IF(IM50="D",1,0)))))))</f>
        <v>3.5</v>
      </c>
      <c r="IO50" s="53" t="str">
        <f>TEXT(IN50,"0.0")</f>
        <v>3.5</v>
      </c>
      <c r="IP50" s="63">
        <v>2</v>
      </c>
      <c r="IQ50" s="199">
        <v>2</v>
      </c>
      <c r="IR50" s="202">
        <v>7.5</v>
      </c>
      <c r="IS50" s="57">
        <v>7</v>
      </c>
      <c r="IT50" s="58"/>
      <c r="IU50" s="66">
        <f t="shared" si="78"/>
        <v>7.2</v>
      </c>
      <c r="IV50" s="67">
        <f t="shared" si="79"/>
        <v>7.2</v>
      </c>
      <c r="IW50" s="67" t="str">
        <f t="shared" si="80"/>
        <v>7.2</v>
      </c>
      <c r="IX50" s="51" t="str">
        <f t="shared" si="81"/>
        <v>B</v>
      </c>
      <c r="IY50" s="60">
        <f t="shared" si="82"/>
        <v>3</v>
      </c>
      <c r="IZ50" s="53" t="str">
        <f t="shared" si="83"/>
        <v>3.0</v>
      </c>
      <c r="JA50" s="63">
        <v>3</v>
      </c>
      <c r="JB50" s="199">
        <v>3</v>
      </c>
      <c r="JC50" s="65">
        <v>7.6</v>
      </c>
      <c r="JD50" s="57">
        <v>9</v>
      </c>
      <c r="JE50" s="58"/>
      <c r="JF50" s="66">
        <f t="shared" si="84"/>
        <v>8.4</v>
      </c>
      <c r="JG50" s="67">
        <f t="shared" si="85"/>
        <v>8.4</v>
      </c>
      <c r="JH50" s="50" t="str">
        <f t="shared" si="86"/>
        <v>8.4</v>
      </c>
      <c r="JI50" s="51" t="str">
        <f t="shared" si="87"/>
        <v>B+</v>
      </c>
      <c r="JJ50" s="60">
        <f t="shared" si="88"/>
        <v>3.5</v>
      </c>
      <c r="JK50" s="53" t="str">
        <f t="shared" si="89"/>
        <v>3.5</v>
      </c>
      <c r="JL50" s="61">
        <v>2</v>
      </c>
      <c r="JM50" s="62">
        <v>2</v>
      </c>
      <c r="JN50" s="65">
        <v>8</v>
      </c>
      <c r="JO50" s="57">
        <v>7</v>
      </c>
      <c r="JP50" s="58"/>
      <c r="JQ50" s="66">
        <f t="shared" si="392"/>
        <v>7.4</v>
      </c>
      <c r="JR50" s="67">
        <f t="shared" si="393"/>
        <v>7.4</v>
      </c>
      <c r="JS50" s="50" t="str">
        <f t="shared" si="394"/>
        <v>7.4</v>
      </c>
      <c r="JT50" s="51" t="str">
        <f t="shared" si="395"/>
        <v>B</v>
      </c>
      <c r="JU50" s="60">
        <f t="shared" si="396"/>
        <v>3</v>
      </c>
      <c r="JV50" s="53" t="str">
        <f t="shared" si="397"/>
        <v>3.0</v>
      </c>
      <c r="JW50" s="61">
        <v>1</v>
      </c>
      <c r="JX50" s="62">
        <v>1</v>
      </c>
      <c r="JY50" s="65">
        <v>9</v>
      </c>
      <c r="JZ50" s="57">
        <v>7</v>
      </c>
      <c r="KA50" s="58"/>
      <c r="KB50" s="66">
        <f t="shared" si="398"/>
        <v>7.8</v>
      </c>
      <c r="KC50" s="67">
        <f t="shared" si="399"/>
        <v>7.8</v>
      </c>
      <c r="KD50" s="50" t="str">
        <f t="shared" si="400"/>
        <v>7.8</v>
      </c>
      <c r="KE50" s="51" t="str">
        <f t="shared" si="401"/>
        <v>B</v>
      </c>
      <c r="KF50" s="60">
        <f t="shared" si="402"/>
        <v>3</v>
      </c>
      <c r="KG50" s="53" t="str">
        <f t="shared" si="403"/>
        <v>3.0</v>
      </c>
      <c r="KH50" s="61">
        <v>2</v>
      </c>
      <c r="KI50" s="62">
        <v>2</v>
      </c>
      <c r="KJ50" s="202">
        <v>6</v>
      </c>
      <c r="KK50" s="133">
        <v>6.4</v>
      </c>
      <c r="KL50" s="58"/>
      <c r="KM50" s="66">
        <f t="shared" si="404"/>
        <v>6.2</v>
      </c>
      <c r="KN50" s="67">
        <f t="shared" si="405"/>
        <v>6.2</v>
      </c>
      <c r="KO50" s="67" t="str">
        <f t="shared" si="406"/>
        <v>6.2</v>
      </c>
      <c r="KP50" s="51" t="str">
        <f t="shared" si="407"/>
        <v>C</v>
      </c>
      <c r="KQ50" s="60">
        <f t="shared" si="408"/>
        <v>2</v>
      </c>
      <c r="KR50" s="53" t="str">
        <f t="shared" si="409"/>
        <v>2.0</v>
      </c>
      <c r="KS50" s="63">
        <v>1</v>
      </c>
      <c r="KT50" s="199">
        <v>1</v>
      </c>
      <c r="KU50" s="202">
        <v>8</v>
      </c>
      <c r="KV50" s="133">
        <v>8.6</v>
      </c>
      <c r="KW50" s="58"/>
      <c r="KX50" s="66">
        <f t="shared" si="410"/>
        <v>8.4</v>
      </c>
      <c r="KY50" s="67">
        <f t="shared" si="411"/>
        <v>8.4</v>
      </c>
      <c r="KZ50" s="67" t="str">
        <f t="shared" si="412"/>
        <v>8.4</v>
      </c>
      <c r="LA50" s="51" t="str">
        <f t="shared" si="413"/>
        <v>B+</v>
      </c>
      <c r="LB50" s="60">
        <f t="shared" si="414"/>
        <v>3.5</v>
      </c>
      <c r="LC50" s="53" t="str">
        <f t="shared" si="415"/>
        <v>3.5</v>
      </c>
      <c r="LD50" s="63">
        <v>1</v>
      </c>
      <c r="LE50" s="199">
        <v>1</v>
      </c>
      <c r="LF50" s="202">
        <v>7.5</v>
      </c>
      <c r="LG50" s="133">
        <v>6.5</v>
      </c>
      <c r="LH50" s="58"/>
      <c r="LI50" s="66">
        <f t="shared" si="416"/>
        <v>6.9</v>
      </c>
      <c r="LJ50" s="67">
        <f t="shared" si="417"/>
        <v>6.9</v>
      </c>
      <c r="LK50" s="67" t="str">
        <f t="shared" si="418"/>
        <v>6.9</v>
      </c>
      <c r="LL50" s="51" t="str">
        <f t="shared" si="419"/>
        <v>C+</v>
      </c>
      <c r="LM50" s="60">
        <f t="shared" si="420"/>
        <v>2.5</v>
      </c>
      <c r="LN50" s="53" t="str">
        <f t="shared" si="421"/>
        <v>2.5</v>
      </c>
      <c r="LO50" s="63">
        <v>2</v>
      </c>
      <c r="LP50" s="199">
        <v>2</v>
      </c>
      <c r="LQ50" s="202">
        <v>5</v>
      </c>
      <c r="LR50" s="133">
        <v>7.2</v>
      </c>
      <c r="LS50" s="58"/>
      <c r="LT50" s="66">
        <f t="shared" si="422"/>
        <v>6.3</v>
      </c>
      <c r="LU50" s="67">
        <f t="shared" si="423"/>
        <v>6.3</v>
      </c>
      <c r="LV50" s="67" t="str">
        <f t="shared" si="424"/>
        <v>6.3</v>
      </c>
      <c r="LW50" s="51" t="str">
        <f t="shared" si="425"/>
        <v>C</v>
      </c>
      <c r="LX50" s="60">
        <f t="shared" si="426"/>
        <v>2</v>
      </c>
      <c r="LY50" s="53" t="str">
        <f t="shared" si="427"/>
        <v>2.0</v>
      </c>
      <c r="LZ50" s="63">
        <v>1</v>
      </c>
      <c r="MA50" s="199">
        <v>1</v>
      </c>
      <c r="MB50" s="66">
        <f t="shared" si="428"/>
        <v>6.9</v>
      </c>
      <c r="MC50" s="163">
        <f t="shared" si="429"/>
        <v>6.9</v>
      </c>
      <c r="MD50" s="53" t="str">
        <f t="shared" si="430"/>
        <v>6.9</v>
      </c>
      <c r="ME50" s="51" t="str">
        <f t="shared" si="431"/>
        <v>C+</v>
      </c>
      <c r="MF50" s="60">
        <f t="shared" si="432"/>
        <v>2.5</v>
      </c>
      <c r="MG50" s="53" t="str">
        <f t="shared" si="433"/>
        <v>2.5</v>
      </c>
      <c r="MH50" s="212">
        <v>5</v>
      </c>
      <c r="MI50" s="213">
        <v>5</v>
      </c>
      <c r="MJ50" s="203">
        <f t="shared" si="434"/>
        <v>19</v>
      </c>
      <c r="MK50" s="153">
        <f t="shared" si="435"/>
        <v>7.700000000000002</v>
      </c>
      <c r="ML50" s="155">
        <f t="shared" si="436"/>
        <v>3.0789473684210527</v>
      </c>
      <c r="MM50" s="154" t="str">
        <f t="shared" si="437"/>
        <v>3.08</v>
      </c>
      <c r="MN50" s="5" t="str">
        <f t="shared" si="438"/>
        <v>Lên lớp</v>
      </c>
    </row>
    <row r="51" spans="1:352" s="8" customFormat="1" ht="18">
      <c r="A51" s="5">
        <v>2</v>
      </c>
      <c r="B51" s="9" t="s">
        <v>432</v>
      </c>
      <c r="C51" s="10" t="s">
        <v>436</v>
      </c>
      <c r="D51" s="11" t="s">
        <v>437</v>
      </c>
      <c r="E51" s="12" t="s">
        <v>277</v>
      </c>
      <c r="F51" s="87"/>
      <c r="G51" s="47" t="s">
        <v>662</v>
      </c>
      <c r="H51" s="141" t="s">
        <v>410</v>
      </c>
      <c r="I51" s="48" t="s">
        <v>684</v>
      </c>
      <c r="J51" s="48" t="s">
        <v>593</v>
      </c>
      <c r="K51" s="98"/>
      <c r="L51" s="67" t="str">
        <f t="shared" ref="L51:L67" si="439">TEXT(K51,"0.0")</f>
        <v>0.0</v>
      </c>
      <c r="M51" s="51" t="str">
        <f>IF(K51&gt;=8.5,"A",IF(K51&gt;=8,"B+",IF(K51&gt;=7,"B",IF(K51&gt;=6.5,"C+",IF(K51&gt;=5.5,"C",IF(K51&gt;=5,"D+",IF(K51&gt;=4,"D","F")))))))</f>
        <v>F</v>
      </c>
      <c r="N51" s="52">
        <f>IF(M51="A",4,IF(M51="B+",3.5,IF(M51="B",3,IF(M51="C+",2.5,IF(M51="C",2,IF(M51="D+",1.5,IF(M51="D",1,0)))))))</f>
        <v>0</v>
      </c>
      <c r="O51" s="53" t="str">
        <f t="shared" ref="O51:O66" si="440">TEXT(N51,"0.0")</f>
        <v>0.0</v>
      </c>
      <c r="P51" s="63"/>
      <c r="Q51" s="49">
        <v>6</v>
      </c>
      <c r="R51" s="67" t="str">
        <f t="shared" ref="R51:R67" si="441">TEXT(Q51,"0.0")</f>
        <v>6.0</v>
      </c>
      <c r="S51" s="51" t="str">
        <f>IF(Q51&gt;=8.5,"A",IF(Q51&gt;=8,"B+",IF(Q51&gt;=7,"B",IF(Q51&gt;=6.5,"C+",IF(Q51&gt;=5.5,"C",IF(Q51&gt;=5,"D+",IF(Q51&gt;=4,"D","F")))))))</f>
        <v>C</v>
      </c>
      <c r="T51" s="52">
        <f>IF(S51="A",4,IF(S51="B+",3.5,IF(S51="B",3,IF(S51="C+",2.5,IF(S51="C",2,IF(S51="D+",1.5,IF(S51="D",1,0)))))))</f>
        <v>2</v>
      </c>
      <c r="U51" s="53" t="str">
        <f t="shared" ref="U51:U66" si="442">TEXT(T51,"0.0")</f>
        <v>2.0</v>
      </c>
      <c r="V51" s="63">
        <v>3</v>
      </c>
      <c r="W51" s="105">
        <v>8</v>
      </c>
      <c r="X51" s="103">
        <v>8</v>
      </c>
      <c r="Y51" s="104"/>
      <c r="Z51" s="66">
        <f t="shared" si="291"/>
        <v>8</v>
      </c>
      <c r="AA51" s="67">
        <f t="shared" si="292"/>
        <v>8</v>
      </c>
      <c r="AB51" s="67" t="str">
        <f t="shared" ref="AB51:AB66" si="443">TEXT(AA51,"0.0")</f>
        <v>8.0</v>
      </c>
      <c r="AC51" s="51" t="str">
        <f t="shared" si="294"/>
        <v>B+</v>
      </c>
      <c r="AD51" s="60">
        <f>IF(AC51="A",4,IF(AC51="B+",3.5,IF(AC51="B",3,IF(AC51="C+",2.5,IF(AC51="C",2,IF(AC51="D+",1.5,IF(AC51="D",1,0)))))))</f>
        <v>3.5</v>
      </c>
      <c r="AE51" s="53" t="str">
        <f t="shared" ref="AE51:AE66" si="444">TEXT(AD51,"0.0")</f>
        <v>3.5</v>
      </c>
      <c r="AF51" s="63">
        <v>4</v>
      </c>
      <c r="AG51" s="199">
        <v>4</v>
      </c>
      <c r="AH51" s="105">
        <v>7</v>
      </c>
      <c r="AI51" s="103">
        <v>8</v>
      </c>
      <c r="AJ51" s="104"/>
      <c r="AK51" s="66">
        <f t="shared" si="297"/>
        <v>7.6</v>
      </c>
      <c r="AL51" s="67">
        <f t="shared" si="298"/>
        <v>7.6</v>
      </c>
      <c r="AM51" s="67" t="str">
        <f t="shared" ref="AM51:AM66" si="445">TEXT(AL51,"0.0")</f>
        <v>7.6</v>
      </c>
      <c r="AN51" s="51" t="str">
        <f>IF(AL51&gt;=8.5,"A",IF(AL51&gt;=8,"B+",IF(AL51&gt;=7,"B",IF(AL51&gt;=6.5,"C+",IF(AL51&gt;=5.5,"C",IF(AL51&gt;=5,"D+",IF(AL51&gt;=4,"D","F")))))))</f>
        <v>B</v>
      </c>
      <c r="AO51" s="60">
        <f>IF(AN51="A",4,IF(AN51="B+",3.5,IF(AN51="B",3,IF(AN51="C+",2.5,IF(AN51="C",2,IF(AN51="D+",1.5,IF(AN51="D",1,0)))))))</f>
        <v>3</v>
      </c>
      <c r="AP51" s="53" t="str">
        <f t="shared" ref="AP51:AP66" si="446">TEXT(AO51,"0.0")</f>
        <v>3.0</v>
      </c>
      <c r="AQ51" s="63">
        <v>2</v>
      </c>
      <c r="AR51" s="199">
        <v>2</v>
      </c>
      <c r="AS51" s="211">
        <v>6.6</v>
      </c>
      <c r="AT51" s="137">
        <v>5</v>
      </c>
      <c r="AU51" s="138"/>
      <c r="AV51" s="66">
        <f t="shared" ref="AV51:AV66" si="447">ROUND((AS51*0.4+AT51*0.6),1)</f>
        <v>5.6</v>
      </c>
      <c r="AW51" s="67">
        <f t="shared" ref="AW51:AW66" si="448">ROUND(MAX((AS51*0.4+AT51*0.6),(AS51*0.4+AU51*0.6)),1)</f>
        <v>5.6</v>
      </c>
      <c r="AX51" s="67" t="str">
        <f t="shared" ref="AX51:AX66" si="449">TEXT(AW51,"0.0")</f>
        <v>5.6</v>
      </c>
      <c r="AY51" s="51" t="str">
        <f t="shared" ref="AY51:AY66" si="450">IF(AW51&gt;=8.5,"A",IF(AW51&gt;=8,"B+",IF(AW51&gt;=7,"B",IF(AW51&gt;=6.5,"C+",IF(AW51&gt;=5.5,"C",IF(AW51&gt;=5,"D+",IF(AW51&gt;=4,"D","F")))))))</f>
        <v>C</v>
      </c>
      <c r="AZ51" s="60">
        <f>IF(AY51="A",4,IF(AY51="B+",3.5,IF(AY51="B",3,IF(AY51="C+",2.5,IF(AY51="C",2,IF(AY51="D+",1.5,IF(AY51="D",1,0)))))))</f>
        <v>2</v>
      </c>
      <c r="BA51" s="53" t="str">
        <f t="shared" ref="BA51:BA66" si="451">TEXT(AZ51,"0.0")</f>
        <v>2.0</v>
      </c>
      <c r="BB51" s="63">
        <v>3</v>
      </c>
      <c r="BC51" s="199">
        <v>3</v>
      </c>
      <c r="BD51" s="105">
        <v>6</v>
      </c>
      <c r="BE51" s="103">
        <v>6</v>
      </c>
      <c r="BF51" s="104"/>
      <c r="BG51" s="66">
        <f>ROUND((BD51*0.4+BE51*0.6),1)</f>
        <v>6</v>
      </c>
      <c r="BH51" s="67">
        <f>ROUND(MAX((BD51*0.4+BE51*0.6),(BD51*0.4+BF51*0.6)),1)</f>
        <v>6</v>
      </c>
      <c r="BI51" s="67" t="str">
        <f t="shared" ref="BI51:BI66" si="452">TEXT(BH51,"0.0")</f>
        <v>6.0</v>
      </c>
      <c r="BJ51" s="51" t="str">
        <f>IF(BH51&gt;=8.5,"A",IF(BH51&gt;=8,"B+",IF(BH51&gt;=7,"B",IF(BH51&gt;=6.5,"C+",IF(BH51&gt;=5.5,"C",IF(BH51&gt;=5,"D+",IF(BH51&gt;=4,"D","F")))))))</f>
        <v>C</v>
      </c>
      <c r="BK51" s="60">
        <f>IF(BJ51="A",4,IF(BJ51="B+",3.5,IF(BJ51="B",3,IF(BJ51="C+",2.5,IF(BJ51="C",2,IF(BJ51="D+",1.5,IF(BJ51="D",1,0)))))))</f>
        <v>2</v>
      </c>
      <c r="BL51" s="53" t="str">
        <f t="shared" ref="BL51:BL66" si="453">TEXT(BK51,"0.0")</f>
        <v>2.0</v>
      </c>
      <c r="BM51" s="63">
        <v>3</v>
      </c>
      <c r="BN51" s="199">
        <v>3</v>
      </c>
      <c r="BO51" s="105">
        <v>7</v>
      </c>
      <c r="BP51" s="103">
        <v>7</v>
      </c>
      <c r="BQ51" s="104"/>
      <c r="BR51" s="66">
        <f t="shared" si="315"/>
        <v>7</v>
      </c>
      <c r="BS51" s="67">
        <f t="shared" si="316"/>
        <v>7</v>
      </c>
      <c r="BT51" s="67" t="str">
        <f t="shared" ref="BT51:BT66" si="454">TEXT(BS51,"0.0")</f>
        <v>7.0</v>
      </c>
      <c r="BU51" s="51" t="str">
        <f t="shared" si="318"/>
        <v>B</v>
      </c>
      <c r="BV51" s="68">
        <f t="shared" si="319"/>
        <v>3</v>
      </c>
      <c r="BW51" s="53" t="str">
        <f t="shared" ref="BW51:BW66" si="455">TEXT(BV51,"0.0")</f>
        <v>3.0</v>
      </c>
      <c r="BX51" s="63">
        <v>2</v>
      </c>
      <c r="BY51" s="199">
        <v>2</v>
      </c>
      <c r="BZ51" s="105">
        <v>7</v>
      </c>
      <c r="CA51" s="103">
        <v>8</v>
      </c>
      <c r="CB51" s="104"/>
      <c r="CC51" s="105"/>
      <c r="CD51" s="67">
        <f>ROUND(MAX((BZ51*0.4+CA51*0.6),(BZ51*0.4+CB51*0.6)),1)</f>
        <v>7.6</v>
      </c>
      <c r="CE51" s="67" t="str">
        <f t="shared" ref="CE51:CE66" si="456">TEXT(CD51,"0.0")</f>
        <v>7.6</v>
      </c>
      <c r="CF51" s="51" t="str">
        <f>IF(CD51&gt;=8.5,"A",IF(CD51&gt;=8,"B+",IF(CD51&gt;=7,"B",IF(CD51&gt;=6.5,"C+",IF(CD51&gt;=5.5,"C",IF(CD51&gt;=5,"D+",IF(CD51&gt;=4,"D","F")))))))</f>
        <v>B</v>
      </c>
      <c r="CG51" s="60">
        <f>IF(CF51="A",4,IF(CF51="B+",3.5,IF(CF51="B",3,IF(CF51="C+",2.5,IF(CF51="C",2,IF(CF51="D+",1.5,IF(CF51="D",1,0)))))))</f>
        <v>3</v>
      </c>
      <c r="CH51" s="53" t="str">
        <f t="shared" ref="CH51:CH66" si="457">TEXT(CG51,"0.0")</f>
        <v>3.0</v>
      </c>
      <c r="CI51" s="63">
        <v>3</v>
      </c>
      <c r="CJ51" s="199">
        <v>3</v>
      </c>
      <c r="CK51" s="200">
        <f t="shared" ref="CK51:CK66" si="458">AQ51+BB51+BM51+BX51+CI51+AF51</f>
        <v>17</v>
      </c>
      <c r="CL51" s="72">
        <f t="shared" si="327"/>
        <v>6.9882352941176471</v>
      </c>
      <c r="CM51" s="93" t="str">
        <f t="shared" ref="CM51:CM66" si="459">TEXT(CL51,"0.00")</f>
        <v>6.99</v>
      </c>
      <c r="CN51" s="72">
        <f t="shared" si="329"/>
        <v>2.7647058823529411</v>
      </c>
      <c r="CO51" s="93" t="str">
        <f t="shared" ref="CO51:CO66" si="460">TEXT(CN51,"0.00")</f>
        <v>2.76</v>
      </c>
      <c r="CP51" s="258" t="str">
        <f t="shared" ref="CP51:CP66" si="461">IF(AND(CN51&lt;0.8),"Cảnh báo KQHT","Lên lớp")</f>
        <v>Lên lớp</v>
      </c>
      <c r="CQ51" s="258">
        <f t="shared" si="332"/>
        <v>17</v>
      </c>
      <c r="CR51" s="72">
        <f t="shared" si="333"/>
        <v>6.9882352941176471</v>
      </c>
      <c r="CS51" s="258" t="str">
        <f t="shared" ref="CS51:CS66" si="462">TEXT(CR51,"0.00")</f>
        <v>6.99</v>
      </c>
      <c r="CT51" s="72">
        <f t="shared" si="335"/>
        <v>2.7647058823529411</v>
      </c>
      <c r="CU51" s="258" t="str">
        <f t="shared" ref="CU51:CU66" si="463">TEXT(CT51,"0.00")</f>
        <v>2.76</v>
      </c>
      <c r="CV51" s="258" t="str">
        <f t="shared" si="337"/>
        <v>Lên lớp</v>
      </c>
      <c r="CW51" s="66">
        <v>6.2</v>
      </c>
      <c r="CX51" s="66">
        <v>4</v>
      </c>
      <c r="CY51" s="258"/>
      <c r="CZ51" s="66">
        <f t="shared" si="338"/>
        <v>4.9000000000000004</v>
      </c>
      <c r="DA51" s="67">
        <f t="shared" si="339"/>
        <v>4.9000000000000004</v>
      </c>
      <c r="DB51" s="60" t="str">
        <f t="shared" si="340"/>
        <v>4.9</v>
      </c>
      <c r="DC51" s="51" t="str">
        <f t="shared" si="341"/>
        <v>D</v>
      </c>
      <c r="DD51" s="60">
        <f t="shared" si="342"/>
        <v>1</v>
      </c>
      <c r="DE51" s="60" t="str">
        <f t="shared" si="343"/>
        <v>1.0</v>
      </c>
      <c r="DF51" s="63"/>
      <c r="DG51" s="201"/>
      <c r="DH51" s="105">
        <v>7</v>
      </c>
      <c r="DI51" s="126">
        <v>7</v>
      </c>
      <c r="DJ51" s="126"/>
      <c r="DK51" s="66">
        <f t="shared" si="344"/>
        <v>7</v>
      </c>
      <c r="DL51" s="67">
        <f t="shared" si="345"/>
        <v>7</v>
      </c>
      <c r="DM51" s="60" t="str">
        <f t="shared" si="346"/>
        <v>7.0</v>
      </c>
      <c r="DN51" s="51" t="str">
        <f t="shared" si="347"/>
        <v>B</v>
      </c>
      <c r="DO51" s="60">
        <f t="shared" si="348"/>
        <v>3</v>
      </c>
      <c r="DP51" s="60" t="str">
        <f t="shared" si="349"/>
        <v>3.0</v>
      </c>
      <c r="DQ51" s="63"/>
      <c r="DR51" s="201"/>
      <c r="DS51" s="67">
        <f t="shared" si="350"/>
        <v>5.95</v>
      </c>
      <c r="DT51" s="60" t="str">
        <f t="shared" si="351"/>
        <v>6.0</v>
      </c>
      <c r="DU51" s="51" t="str">
        <f t="shared" si="352"/>
        <v>C</v>
      </c>
      <c r="DV51" s="60">
        <f t="shared" si="353"/>
        <v>2</v>
      </c>
      <c r="DW51" s="60" t="str">
        <f t="shared" si="354"/>
        <v>2.0</v>
      </c>
      <c r="DX51" s="63">
        <v>3</v>
      </c>
      <c r="DY51" s="201">
        <v>3</v>
      </c>
      <c r="DZ51" s="146">
        <v>1</v>
      </c>
      <c r="EA51" s="70"/>
      <c r="EB51" s="121"/>
      <c r="EC51" s="66">
        <f t="shared" si="355"/>
        <v>0.4</v>
      </c>
      <c r="ED51" s="67">
        <f t="shared" si="356"/>
        <v>0.4</v>
      </c>
      <c r="EE51" s="67" t="str">
        <f t="shared" si="357"/>
        <v>0.4</v>
      </c>
      <c r="EF51" s="51" t="str">
        <f t="shared" si="358"/>
        <v>F</v>
      </c>
      <c r="EG51" s="68">
        <f t="shared" si="359"/>
        <v>0</v>
      </c>
      <c r="EH51" s="53" t="str">
        <f t="shared" si="360"/>
        <v>0.0</v>
      </c>
      <c r="EI51" s="63">
        <v>3</v>
      </c>
      <c r="EJ51" s="199"/>
      <c r="EK51" s="202">
        <v>6.2</v>
      </c>
      <c r="EL51" s="57">
        <v>7</v>
      </c>
      <c r="EM51" s="58"/>
      <c r="EN51" s="66">
        <f t="shared" ref="EN51:EN67" si="464">ROUND((EK51*0.4+EL51*0.6),1)</f>
        <v>6.7</v>
      </c>
      <c r="EO51" s="67">
        <f t="shared" ref="EO51:EO67" si="465">ROUND(MAX((EK51*0.4+EL51*0.6),(EK51*0.4+EM51*0.6)),1)</f>
        <v>6.7</v>
      </c>
      <c r="EP51" s="67" t="str">
        <f t="shared" ref="EP51:EP67" si="466">TEXT(EO51,"0.0")</f>
        <v>6.7</v>
      </c>
      <c r="EQ51" s="51" t="str">
        <f t="shared" ref="EQ51:EQ67" si="467">IF(EO51&gt;=8.5,"A",IF(EO51&gt;=8,"B+",IF(EO51&gt;=7,"B",IF(EO51&gt;=6.5,"C+",IF(EO51&gt;=5.5,"C",IF(EO51&gt;=5,"D+",IF(EO51&gt;=4,"D","F")))))))</f>
        <v>C+</v>
      </c>
      <c r="ER51" s="60">
        <f t="shared" ref="ER51:ER67" si="468">IF(EQ51="A",4,IF(EQ51="B+",3.5,IF(EQ51="B",3,IF(EQ51="C+",2.5,IF(EQ51="C",2,IF(EQ51="D+",1.5,IF(EQ51="D",1,0)))))))</f>
        <v>2.5</v>
      </c>
      <c r="ES51" s="53" t="str">
        <f t="shared" ref="ES51:ES67" si="469">TEXT(ER51,"0.0")</f>
        <v>2.5</v>
      </c>
      <c r="ET51" s="63">
        <v>3</v>
      </c>
      <c r="EU51" s="199">
        <v>3</v>
      </c>
      <c r="EV51" s="146">
        <v>0</v>
      </c>
      <c r="EW51" s="70"/>
      <c r="EX51" s="121"/>
      <c r="EY51" s="66">
        <f t="shared" si="45"/>
        <v>0</v>
      </c>
      <c r="EZ51" s="67">
        <f t="shared" si="46"/>
        <v>0</v>
      </c>
      <c r="FA51" s="67" t="str">
        <f t="shared" si="47"/>
        <v>0.0</v>
      </c>
      <c r="FB51" s="51" t="str">
        <f t="shared" si="48"/>
        <v>F</v>
      </c>
      <c r="FC51" s="60">
        <f t="shared" si="49"/>
        <v>0</v>
      </c>
      <c r="FD51" s="53" t="str">
        <f t="shared" si="50"/>
        <v>0.0</v>
      </c>
      <c r="FE51" s="63">
        <v>2</v>
      </c>
      <c r="FF51" s="199"/>
      <c r="FG51" s="146"/>
      <c r="FH51" s="70"/>
      <c r="FI51" s="121"/>
      <c r="FJ51" s="146">
        <f t="shared" si="51"/>
        <v>0</v>
      </c>
      <c r="FK51" s="67">
        <f t="shared" si="52"/>
        <v>0</v>
      </c>
      <c r="FL51" s="67" t="str">
        <f t="shared" si="53"/>
        <v>0.0</v>
      </c>
      <c r="FM51" s="51" t="str">
        <f t="shared" si="54"/>
        <v>F</v>
      </c>
      <c r="FN51" s="60">
        <f t="shared" si="55"/>
        <v>0</v>
      </c>
      <c r="FO51" s="53" t="str">
        <f t="shared" si="56"/>
        <v>0.0</v>
      </c>
      <c r="FP51" s="63">
        <v>2</v>
      </c>
      <c r="FQ51" s="199"/>
      <c r="FR51" s="146">
        <v>0</v>
      </c>
      <c r="FS51" s="70"/>
      <c r="FT51" s="121"/>
      <c r="FU51" s="146"/>
      <c r="FV51" s="67">
        <f t="shared" si="57"/>
        <v>0</v>
      </c>
      <c r="FW51" s="67" t="str">
        <f t="shared" si="58"/>
        <v>0.0</v>
      </c>
      <c r="FX51" s="51" t="str">
        <f t="shared" si="59"/>
        <v>F</v>
      </c>
      <c r="FY51" s="60">
        <f t="shared" si="60"/>
        <v>0</v>
      </c>
      <c r="FZ51" s="53" t="str">
        <f t="shared" si="61"/>
        <v>0.0</v>
      </c>
      <c r="GA51" s="63">
        <v>2</v>
      </c>
      <c r="GB51" s="199"/>
      <c r="GC51" s="146">
        <v>4.4000000000000004</v>
      </c>
      <c r="GD51" s="70"/>
      <c r="GE51" s="121"/>
      <c r="GF51" s="146"/>
      <c r="GG51" s="67">
        <f t="shared" ref="GG51:GG67" si="470">ROUND(MAX((GC51*0.4+GD51*0.6),(GC51*0.4+GE51*0.6)),1)</f>
        <v>1.8</v>
      </c>
      <c r="GH51" s="67" t="str">
        <f t="shared" ref="GH51:GH67" si="471">TEXT(GG51,"0.0")</f>
        <v>1.8</v>
      </c>
      <c r="GI51" s="51" t="str">
        <f t="shared" ref="GI51:GI67" si="472">IF(GG51&gt;=8.5,"A",IF(GG51&gt;=8,"B+",IF(GG51&gt;=7,"B",IF(GG51&gt;=6.5,"C+",IF(GG51&gt;=5.5,"C",IF(GG51&gt;=5,"D+",IF(GG51&gt;=4,"D","F")))))))</f>
        <v>F</v>
      </c>
      <c r="GJ51" s="60">
        <f t="shared" ref="GJ51:GJ67" si="473">IF(GI51="A",4,IF(GI51="B+",3.5,IF(GI51="B",3,IF(GI51="C+",2.5,IF(GI51="C",2,IF(GI51="D+",1.5,IF(GI51="D",1,0)))))))</f>
        <v>0</v>
      </c>
      <c r="GK51" s="53" t="str">
        <f t="shared" ref="GK51:GK67" si="474">TEXT(GJ51,"0.0")</f>
        <v>0.0</v>
      </c>
      <c r="GL51" s="63">
        <v>3</v>
      </c>
      <c r="GM51" s="199"/>
      <c r="GN51" s="203">
        <f t="shared" ref="GN51:GN67" si="475">DX51+EI51+ET51+FE51+FP51+GA51+GL51</f>
        <v>18</v>
      </c>
      <c r="GO51" s="153">
        <f t="shared" ref="GO51:GO67" si="476">(DS51*DX51+ED51*EI51+EO51*ET51+EZ51*FE51+FK51*FP51+FV51*GA51+GG51*GL51)/GN51</f>
        <v>2.4750000000000001</v>
      </c>
      <c r="GP51" s="155">
        <f t="shared" ref="GP51:GP67" si="477">(DV51*DX51+EG51*EI51+ER51*ET51+FC51*FE51+FN51*FP51+FY51*GA51+GJ51*GL51)/GN51</f>
        <v>0.75</v>
      </c>
      <c r="GQ51" s="154" t="str">
        <f t="shared" si="62"/>
        <v>0.75</v>
      </c>
      <c r="GR51" s="5" t="str">
        <f t="shared" si="63"/>
        <v>Cảnh báo KQHT</v>
      </c>
      <c r="GS51" s="5" t="s">
        <v>898</v>
      </c>
      <c r="GT51" s="204">
        <f t="shared" ref="GT51:GT67" si="478">DY51+EJ51+EU51+FF51+FQ51+GB51+GM51</f>
        <v>6</v>
      </c>
      <c r="GU51" s="205">
        <f t="shared" si="64"/>
        <v>6.3250000000000002</v>
      </c>
      <c r="GV51" s="206">
        <f t="shared" ref="GV51:GV67" si="479" xml:space="preserve"> (DV51*DY51+EG51*EJ51+ER51*EU51+FC51*FF51+FN51*FQ51+FY51*GB51+GJ51*GM51)/GT51</f>
        <v>2.25</v>
      </c>
      <c r="GW51" s="207">
        <f t="shared" ref="GW51:GW67" si="480">CK51+GN51</f>
        <v>35</v>
      </c>
      <c r="GX51" s="203">
        <f t="shared" ref="GX51:GX67" si="481">CQ51+GT51</f>
        <v>23</v>
      </c>
      <c r="GY51" s="154">
        <f t="shared" ref="GY51:GY67" si="482">(CQ51*CR51+GU51*GT51)/GX51</f>
        <v>6.8152173913043477</v>
      </c>
      <c r="GZ51" s="155">
        <f t="shared" ref="GZ51:GZ67" si="483">(CT51*CQ51+GV51*GT51)/GX51</f>
        <v>2.6304347826086958</v>
      </c>
      <c r="HA51" s="154" t="str">
        <f t="shared" si="65"/>
        <v>2.63</v>
      </c>
      <c r="HB51" s="5" t="str">
        <f t="shared" si="66"/>
        <v>Lên lớp</v>
      </c>
      <c r="HC51" s="146">
        <v>2.2999999999999998</v>
      </c>
      <c r="HD51" s="70"/>
      <c r="HE51" s="121"/>
      <c r="HF51" s="146"/>
      <c r="HG51" s="67">
        <f t="shared" ref="HG51:HG67" si="484">ROUND(MAX((HC51*0.4+HD51*0.6),(HC51*0.4+HE51*0.6)),1)</f>
        <v>0.9</v>
      </c>
      <c r="HH51" s="67" t="str">
        <f t="shared" ref="HH51:HH67" si="485">TEXT(HG51,"0.0")</f>
        <v>0.9</v>
      </c>
      <c r="HI51" s="51" t="str">
        <f t="shared" ref="HI51:HI67" si="486">IF(HG51&gt;=8.5,"A",IF(HG51&gt;=8,"B+",IF(HG51&gt;=7,"B",IF(HG51&gt;=6.5,"C+",IF(HG51&gt;=5.5,"C",IF(HG51&gt;=5,"D+",IF(HG51&gt;=4,"D","F")))))))</f>
        <v>F</v>
      </c>
      <c r="HJ51" s="60">
        <f t="shared" ref="HJ51:HJ67" si="487">IF(HI51="A",4,IF(HI51="B+",3.5,IF(HI51="B",3,IF(HI51="C+",2.5,IF(HI51="C",2,IF(HI51="D+",1.5,IF(HI51="D",1,0)))))))</f>
        <v>0</v>
      </c>
      <c r="HK51" s="53" t="str">
        <f t="shared" ref="HK51:HK67" si="488">TEXT(HJ51,"0.0")</f>
        <v>0.0</v>
      </c>
      <c r="HL51" s="63">
        <v>3</v>
      </c>
      <c r="HM51" s="199">
        <v>3</v>
      </c>
      <c r="HN51" s="146">
        <v>0</v>
      </c>
      <c r="HO51" s="70"/>
      <c r="HP51" s="121"/>
      <c r="HQ51" s="146">
        <f t="shared" si="67"/>
        <v>0</v>
      </c>
      <c r="HR51" s="110">
        <f t="shared" si="68"/>
        <v>0</v>
      </c>
      <c r="HS51" s="67" t="str">
        <f t="shared" si="69"/>
        <v>0.0</v>
      </c>
      <c r="HT51" s="111" t="str">
        <f t="shared" si="70"/>
        <v>F</v>
      </c>
      <c r="HU51" s="112">
        <f t="shared" si="71"/>
        <v>0</v>
      </c>
      <c r="HV51" s="113" t="str">
        <f t="shared" si="72"/>
        <v>0.0</v>
      </c>
      <c r="HW51" s="63">
        <v>1</v>
      </c>
      <c r="HX51" s="199">
        <v>1</v>
      </c>
      <c r="HY51" s="66">
        <f t="shared" si="240"/>
        <v>0</v>
      </c>
      <c r="HZ51" s="163">
        <f t="shared" si="240"/>
        <v>0.6</v>
      </c>
      <c r="IA51" s="53" t="str">
        <f t="shared" si="74"/>
        <v>0.6</v>
      </c>
      <c r="IB51" s="51" t="str">
        <f t="shared" si="75"/>
        <v>F</v>
      </c>
      <c r="IC51" s="60">
        <f t="shared" si="76"/>
        <v>0</v>
      </c>
      <c r="ID51" s="53" t="str">
        <f t="shared" si="77"/>
        <v>0.0</v>
      </c>
      <c r="IE51" s="212">
        <v>4</v>
      </c>
      <c r="IF51" s="213">
        <v>4</v>
      </c>
      <c r="IG51" s="202">
        <v>5</v>
      </c>
      <c r="IH51" s="57">
        <v>6</v>
      </c>
      <c r="II51" s="58"/>
      <c r="IJ51" s="66">
        <f t="shared" ref="IJ51:IJ67" si="489">ROUND((IG51*0.4+IH51*0.6),1)</f>
        <v>5.6</v>
      </c>
      <c r="IK51" s="67">
        <f t="shared" ref="IK51:IK67" si="490">ROUND(MAX((IG51*0.4+IH51*0.6),(IG51*0.4+II51*0.6)),1)</f>
        <v>5.6</v>
      </c>
      <c r="IL51" s="67" t="str">
        <f t="shared" ref="IL51:IL67" si="491">TEXT(IK51,"0.0")</f>
        <v>5.6</v>
      </c>
      <c r="IM51" s="51" t="str">
        <f t="shared" ref="IM51:IM67" si="492">IF(IK51&gt;=8.5,"A",IF(IK51&gt;=8,"B+",IF(IK51&gt;=7,"B",IF(IK51&gt;=6.5,"C+",IF(IK51&gt;=5.5,"C",IF(IK51&gt;=5,"D+",IF(IK51&gt;=4,"D","F")))))))</f>
        <v>C</v>
      </c>
      <c r="IN51" s="60">
        <f t="shared" ref="IN51:IN67" si="493">IF(IM51="A",4,IF(IM51="B+",3.5,IF(IM51="B",3,IF(IM51="C+",2.5,IF(IM51="C",2,IF(IM51="D+",1.5,IF(IM51="D",1,0)))))))</f>
        <v>2</v>
      </c>
      <c r="IO51" s="53" t="str">
        <f t="shared" ref="IO51:IO67" si="494">TEXT(IN51,"0.0")</f>
        <v>2.0</v>
      </c>
      <c r="IP51" s="63">
        <v>2</v>
      </c>
      <c r="IQ51" s="199">
        <v>2</v>
      </c>
      <c r="IR51" s="146">
        <v>4.8</v>
      </c>
      <c r="IS51" s="70"/>
      <c r="IT51" s="121"/>
      <c r="IU51" s="146">
        <f t="shared" si="78"/>
        <v>1.9</v>
      </c>
      <c r="IV51" s="67">
        <f t="shared" si="79"/>
        <v>1.9</v>
      </c>
      <c r="IW51" s="67" t="str">
        <f t="shared" si="80"/>
        <v>1.9</v>
      </c>
      <c r="IX51" s="51" t="str">
        <f t="shared" si="81"/>
        <v>F</v>
      </c>
      <c r="IY51" s="60">
        <f t="shared" si="82"/>
        <v>0</v>
      </c>
      <c r="IZ51" s="53" t="str">
        <f t="shared" si="83"/>
        <v>0.0</v>
      </c>
      <c r="JA51" s="63">
        <v>3</v>
      </c>
      <c r="JB51" s="199">
        <v>3</v>
      </c>
      <c r="JC51" s="65">
        <v>5.4</v>
      </c>
      <c r="JD51" s="57">
        <v>4</v>
      </c>
      <c r="JE51" s="58"/>
      <c r="JF51" s="66">
        <f t="shared" si="84"/>
        <v>4.5999999999999996</v>
      </c>
      <c r="JG51" s="67">
        <f t="shared" si="85"/>
        <v>4.5999999999999996</v>
      </c>
      <c r="JH51" s="50" t="str">
        <f t="shared" si="86"/>
        <v>4.6</v>
      </c>
      <c r="JI51" s="51" t="str">
        <f t="shared" si="87"/>
        <v>D</v>
      </c>
      <c r="JJ51" s="60">
        <f t="shared" si="88"/>
        <v>1</v>
      </c>
      <c r="JK51" s="53" t="str">
        <f t="shared" si="89"/>
        <v>1.0</v>
      </c>
      <c r="JL51" s="61">
        <v>2</v>
      </c>
      <c r="JM51" s="62">
        <v>2</v>
      </c>
      <c r="JN51" s="65">
        <v>6.2</v>
      </c>
      <c r="JO51" s="57">
        <v>5</v>
      </c>
      <c r="JP51" s="58"/>
      <c r="JQ51" s="66">
        <f t="shared" si="392"/>
        <v>5.5</v>
      </c>
      <c r="JR51" s="67">
        <f t="shared" si="393"/>
        <v>5.5</v>
      </c>
      <c r="JS51" s="50" t="str">
        <f t="shared" si="394"/>
        <v>5.5</v>
      </c>
      <c r="JT51" s="51" t="str">
        <f t="shared" si="395"/>
        <v>C</v>
      </c>
      <c r="JU51" s="60">
        <f t="shared" si="396"/>
        <v>2</v>
      </c>
      <c r="JV51" s="53" t="str">
        <f t="shared" si="397"/>
        <v>2.0</v>
      </c>
      <c r="JW51" s="61">
        <v>1</v>
      </c>
      <c r="JX51" s="62">
        <v>1</v>
      </c>
      <c r="JY51" s="65">
        <v>7</v>
      </c>
      <c r="JZ51" s="57">
        <v>6</v>
      </c>
      <c r="KA51" s="58"/>
      <c r="KB51" s="66">
        <f t="shared" si="398"/>
        <v>6.4</v>
      </c>
      <c r="KC51" s="67">
        <f t="shared" si="399"/>
        <v>6.4</v>
      </c>
      <c r="KD51" s="50" t="str">
        <f t="shared" si="400"/>
        <v>6.4</v>
      </c>
      <c r="KE51" s="51" t="str">
        <f t="shared" si="401"/>
        <v>C</v>
      </c>
      <c r="KF51" s="60">
        <f t="shared" si="402"/>
        <v>2</v>
      </c>
      <c r="KG51" s="53" t="str">
        <f t="shared" si="403"/>
        <v>2.0</v>
      </c>
      <c r="KH51" s="61">
        <v>2</v>
      </c>
      <c r="KI51" s="62">
        <v>2</v>
      </c>
      <c r="KJ51" s="202">
        <v>8</v>
      </c>
      <c r="KK51" s="133">
        <v>8.4</v>
      </c>
      <c r="KL51" s="58"/>
      <c r="KM51" s="66">
        <f t="shared" si="404"/>
        <v>8.1999999999999993</v>
      </c>
      <c r="KN51" s="67">
        <f t="shared" si="405"/>
        <v>8.1999999999999993</v>
      </c>
      <c r="KO51" s="67" t="str">
        <f t="shared" si="406"/>
        <v>8.2</v>
      </c>
      <c r="KP51" s="51" t="str">
        <f t="shared" si="407"/>
        <v>B+</v>
      </c>
      <c r="KQ51" s="60">
        <f t="shared" si="408"/>
        <v>3.5</v>
      </c>
      <c r="KR51" s="53" t="str">
        <f t="shared" si="409"/>
        <v>3.5</v>
      </c>
      <c r="KS51" s="63">
        <v>1</v>
      </c>
      <c r="KT51" s="199">
        <v>1</v>
      </c>
      <c r="KU51" s="202">
        <v>6</v>
      </c>
      <c r="KV51" s="133">
        <v>8.3000000000000007</v>
      </c>
      <c r="KW51" s="58"/>
      <c r="KX51" s="66">
        <f t="shared" si="410"/>
        <v>7.4</v>
      </c>
      <c r="KY51" s="67">
        <f t="shared" si="411"/>
        <v>7.4</v>
      </c>
      <c r="KZ51" s="67" t="str">
        <f t="shared" si="412"/>
        <v>7.4</v>
      </c>
      <c r="LA51" s="51" t="str">
        <f t="shared" si="413"/>
        <v>B</v>
      </c>
      <c r="LB51" s="60">
        <f t="shared" si="414"/>
        <v>3</v>
      </c>
      <c r="LC51" s="53" t="str">
        <f t="shared" si="415"/>
        <v>3.0</v>
      </c>
      <c r="LD51" s="63">
        <v>1</v>
      </c>
      <c r="LE51" s="199">
        <v>1</v>
      </c>
      <c r="LF51" s="202">
        <v>8</v>
      </c>
      <c r="LG51" s="133">
        <v>6</v>
      </c>
      <c r="LH51" s="58"/>
      <c r="LI51" s="66">
        <f t="shared" si="416"/>
        <v>6.8</v>
      </c>
      <c r="LJ51" s="67">
        <f t="shared" si="417"/>
        <v>6.8</v>
      </c>
      <c r="LK51" s="67" t="str">
        <f t="shared" si="418"/>
        <v>6.8</v>
      </c>
      <c r="LL51" s="51" t="str">
        <f t="shared" si="419"/>
        <v>C+</v>
      </c>
      <c r="LM51" s="60">
        <f t="shared" si="420"/>
        <v>2.5</v>
      </c>
      <c r="LN51" s="53" t="str">
        <f t="shared" si="421"/>
        <v>2.5</v>
      </c>
      <c r="LO51" s="63">
        <v>2</v>
      </c>
      <c r="LP51" s="199">
        <v>2</v>
      </c>
      <c r="LQ51" s="202">
        <v>8</v>
      </c>
      <c r="LR51" s="133">
        <v>6.7</v>
      </c>
      <c r="LS51" s="58"/>
      <c r="LT51" s="66">
        <f t="shared" si="422"/>
        <v>7.2</v>
      </c>
      <c r="LU51" s="67">
        <f t="shared" si="423"/>
        <v>7.2</v>
      </c>
      <c r="LV51" s="67" t="str">
        <f t="shared" si="424"/>
        <v>7.2</v>
      </c>
      <c r="LW51" s="51" t="str">
        <f t="shared" si="425"/>
        <v>B</v>
      </c>
      <c r="LX51" s="60">
        <f t="shared" si="426"/>
        <v>3</v>
      </c>
      <c r="LY51" s="53" t="str">
        <f t="shared" si="427"/>
        <v>3.0</v>
      </c>
      <c r="LZ51" s="63">
        <v>1</v>
      </c>
      <c r="MA51" s="199">
        <v>1</v>
      </c>
      <c r="MB51" s="66">
        <f t="shared" si="428"/>
        <v>7.3</v>
      </c>
      <c r="MC51" s="163">
        <f t="shared" si="429"/>
        <v>7.3</v>
      </c>
      <c r="MD51" s="53" t="str">
        <f t="shared" si="430"/>
        <v>7.3</v>
      </c>
      <c r="ME51" s="51" t="str">
        <f t="shared" si="431"/>
        <v>B</v>
      </c>
      <c r="MF51" s="60">
        <f t="shared" si="432"/>
        <v>3</v>
      </c>
      <c r="MG51" s="53" t="str">
        <f t="shared" si="433"/>
        <v>3.0</v>
      </c>
      <c r="MH51" s="212">
        <v>5</v>
      </c>
      <c r="MI51" s="213">
        <v>5</v>
      </c>
      <c r="MJ51" s="203">
        <f t="shared" si="434"/>
        <v>19</v>
      </c>
      <c r="MK51" s="153">
        <f t="shared" si="435"/>
        <v>4.3947368421052628</v>
      </c>
      <c r="ML51" s="155">
        <f t="shared" si="436"/>
        <v>1.3947368421052631</v>
      </c>
      <c r="MM51" s="154" t="str">
        <f t="shared" si="437"/>
        <v>1.39</v>
      </c>
      <c r="MN51" s="5" t="str">
        <f t="shared" si="438"/>
        <v>Lên lớp</v>
      </c>
    </row>
    <row r="52" spans="1:352" s="8" customFormat="1" ht="18">
      <c r="A52" s="5">
        <v>3</v>
      </c>
      <c r="B52" s="9" t="s">
        <v>432</v>
      </c>
      <c r="C52" s="10" t="s">
        <v>438</v>
      </c>
      <c r="D52" s="11" t="s">
        <v>439</v>
      </c>
      <c r="E52" s="12" t="s">
        <v>289</v>
      </c>
      <c r="F52" s="87"/>
      <c r="G52" s="47" t="s">
        <v>625</v>
      </c>
      <c r="H52" s="141" t="s">
        <v>410</v>
      </c>
      <c r="I52" s="48" t="s">
        <v>685</v>
      </c>
      <c r="J52" s="48" t="s">
        <v>599</v>
      </c>
      <c r="K52" s="98">
        <v>7</v>
      </c>
      <c r="L52" s="67" t="str">
        <f t="shared" si="439"/>
        <v>7.0</v>
      </c>
      <c r="M52" s="51" t="str">
        <f t="shared" ref="M52:M66" si="495">IF(K52&gt;=8.5,"A",IF(K52&gt;=8,"B+",IF(K52&gt;=7,"B",IF(K52&gt;=6.5,"C+",IF(K52&gt;=5.5,"C",IF(K52&gt;=5,"D+",IF(K52&gt;=4,"D","F")))))))</f>
        <v>B</v>
      </c>
      <c r="N52" s="52">
        <f t="shared" ref="N52:N66" si="496">IF(M52="A",4,IF(M52="B+",3.5,IF(M52="B",3,IF(M52="C+",2.5,IF(M52="C",2,IF(M52="D+",1.5,IF(M52="D",1,0)))))))</f>
        <v>3</v>
      </c>
      <c r="O52" s="53" t="str">
        <f t="shared" si="440"/>
        <v>3.0</v>
      </c>
      <c r="P52" s="63">
        <v>2</v>
      </c>
      <c r="Q52" s="49">
        <v>7</v>
      </c>
      <c r="R52" s="67" t="str">
        <f t="shared" si="441"/>
        <v>7.0</v>
      </c>
      <c r="S52" s="51" t="str">
        <f t="shared" ref="S52:S66" si="497">IF(Q52&gt;=8.5,"A",IF(Q52&gt;=8,"B+",IF(Q52&gt;=7,"B",IF(Q52&gt;=6.5,"C+",IF(Q52&gt;=5.5,"C",IF(Q52&gt;=5,"D+",IF(Q52&gt;=4,"D","F")))))))</f>
        <v>B</v>
      </c>
      <c r="T52" s="52">
        <f t="shared" ref="T52:T66" si="498">IF(S52="A",4,IF(S52="B+",3.5,IF(S52="B",3,IF(S52="C+",2.5,IF(S52="C",2,IF(S52="D+",1.5,IF(S52="D",1,0)))))))</f>
        <v>3</v>
      </c>
      <c r="U52" s="53" t="str">
        <f t="shared" si="442"/>
        <v>3.0</v>
      </c>
      <c r="V52" s="63">
        <v>3</v>
      </c>
      <c r="W52" s="105">
        <v>9.1999999999999993</v>
      </c>
      <c r="X52" s="103">
        <v>10</v>
      </c>
      <c r="Y52" s="104"/>
      <c r="Z52" s="66">
        <f t="shared" si="291"/>
        <v>9.6999999999999993</v>
      </c>
      <c r="AA52" s="67">
        <f t="shared" si="292"/>
        <v>9.6999999999999993</v>
      </c>
      <c r="AB52" s="67" t="str">
        <f t="shared" si="443"/>
        <v>9.7</v>
      </c>
      <c r="AC52" s="51" t="str">
        <f t="shared" si="294"/>
        <v>A</v>
      </c>
      <c r="AD52" s="60">
        <f t="shared" ref="AD52:AD66" si="499">IF(AC52="A",4,IF(AC52="B+",3.5,IF(AC52="B",3,IF(AC52="C+",2.5,IF(AC52="C",2,IF(AC52="D+",1.5,IF(AC52="D",1,0)))))))</f>
        <v>4</v>
      </c>
      <c r="AE52" s="53" t="str">
        <f t="shared" si="444"/>
        <v>4.0</v>
      </c>
      <c r="AF52" s="63">
        <v>4</v>
      </c>
      <c r="AG52" s="199">
        <v>4</v>
      </c>
      <c r="AH52" s="105">
        <v>8.3000000000000007</v>
      </c>
      <c r="AI52" s="103">
        <v>9</v>
      </c>
      <c r="AJ52" s="104"/>
      <c r="AK52" s="66">
        <f t="shared" si="297"/>
        <v>8.6999999999999993</v>
      </c>
      <c r="AL52" s="67">
        <f t="shared" si="298"/>
        <v>8.6999999999999993</v>
      </c>
      <c r="AM52" s="67" t="str">
        <f t="shared" si="445"/>
        <v>8.7</v>
      </c>
      <c r="AN52" s="51" t="str">
        <f t="shared" ref="AN52:AN66" si="500">IF(AL52&gt;=8.5,"A",IF(AL52&gt;=8,"B+",IF(AL52&gt;=7,"B",IF(AL52&gt;=6.5,"C+",IF(AL52&gt;=5.5,"C",IF(AL52&gt;=5,"D+",IF(AL52&gt;=4,"D","F")))))))</f>
        <v>A</v>
      </c>
      <c r="AO52" s="60">
        <f t="shared" ref="AO52:AO66" si="501">IF(AN52="A",4,IF(AN52="B+",3.5,IF(AN52="B",3,IF(AN52="C+",2.5,IF(AN52="C",2,IF(AN52="D+",1.5,IF(AN52="D",1,0)))))))</f>
        <v>4</v>
      </c>
      <c r="AP52" s="53" t="str">
        <f t="shared" si="446"/>
        <v>4.0</v>
      </c>
      <c r="AQ52" s="63">
        <v>2</v>
      </c>
      <c r="AR52" s="199">
        <v>2</v>
      </c>
      <c r="AS52" s="105">
        <v>6.9</v>
      </c>
      <c r="AT52" s="103">
        <v>10</v>
      </c>
      <c r="AU52" s="104"/>
      <c r="AV52" s="66">
        <f t="shared" si="447"/>
        <v>8.8000000000000007</v>
      </c>
      <c r="AW52" s="67">
        <f t="shared" si="448"/>
        <v>8.8000000000000007</v>
      </c>
      <c r="AX52" s="67" t="str">
        <f t="shared" si="449"/>
        <v>8.8</v>
      </c>
      <c r="AY52" s="51" t="str">
        <f t="shared" si="450"/>
        <v>A</v>
      </c>
      <c r="AZ52" s="60">
        <f t="shared" ref="AZ52:AZ66" si="502">IF(AY52="A",4,IF(AY52="B+",3.5,IF(AY52="B",3,IF(AY52="C+",2.5,IF(AY52="C",2,IF(AY52="D+",1.5,IF(AY52="D",1,0)))))))</f>
        <v>4</v>
      </c>
      <c r="BA52" s="53" t="str">
        <f t="shared" si="451"/>
        <v>4.0</v>
      </c>
      <c r="BB52" s="63">
        <v>3</v>
      </c>
      <c r="BC52" s="199">
        <v>3</v>
      </c>
      <c r="BD52" s="105">
        <v>7</v>
      </c>
      <c r="BE52" s="103">
        <v>8</v>
      </c>
      <c r="BF52" s="104"/>
      <c r="BG52" s="66">
        <f t="shared" ref="BG52:BG66" si="503">ROUND((BD52*0.4+BE52*0.6),1)</f>
        <v>7.6</v>
      </c>
      <c r="BH52" s="67">
        <f t="shared" ref="BH52:BH66" si="504">ROUND(MAX((BD52*0.4+BE52*0.6),(BD52*0.4+BF52*0.6)),1)</f>
        <v>7.6</v>
      </c>
      <c r="BI52" s="67" t="str">
        <f t="shared" si="452"/>
        <v>7.6</v>
      </c>
      <c r="BJ52" s="51" t="str">
        <f t="shared" ref="BJ52:BJ66" si="505">IF(BH52&gt;=8.5,"A",IF(BH52&gt;=8,"B+",IF(BH52&gt;=7,"B",IF(BH52&gt;=6.5,"C+",IF(BH52&gt;=5.5,"C",IF(BH52&gt;=5,"D+",IF(BH52&gt;=4,"D","F")))))))</f>
        <v>B</v>
      </c>
      <c r="BK52" s="60">
        <f t="shared" ref="BK52:BK66" si="506">IF(BJ52="A",4,IF(BJ52="B+",3.5,IF(BJ52="B",3,IF(BJ52="C+",2.5,IF(BJ52="C",2,IF(BJ52="D+",1.5,IF(BJ52="D",1,0)))))))</f>
        <v>3</v>
      </c>
      <c r="BL52" s="53" t="str">
        <f t="shared" si="453"/>
        <v>3.0</v>
      </c>
      <c r="BM52" s="63">
        <v>3</v>
      </c>
      <c r="BN52" s="199">
        <v>3</v>
      </c>
      <c r="BO52" s="105">
        <v>8.4</v>
      </c>
      <c r="BP52" s="103">
        <v>9</v>
      </c>
      <c r="BQ52" s="104"/>
      <c r="BR52" s="66">
        <f t="shared" si="315"/>
        <v>8.8000000000000007</v>
      </c>
      <c r="BS52" s="67">
        <f t="shared" si="316"/>
        <v>8.8000000000000007</v>
      </c>
      <c r="BT52" s="67" t="str">
        <f t="shared" si="454"/>
        <v>8.8</v>
      </c>
      <c r="BU52" s="51" t="str">
        <f t="shared" si="318"/>
        <v>A</v>
      </c>
      <c r="BV52" s="68">
        <f t="shared" si="319"/>
        <v>4</v>
      </c>
      <c r="BW52" s="53" t="str">
        <f t="shared" si="455"/>
        <v>4.0</v>
      </c>
      <c r="BX52" s="63">
        <v>2</v>
      </c>
      <c r="BY52" s="199">
        <v>2</v>
      </c>
      <c r="BZ52" s="105">
        <v>8.5</v>
      </c>
      <c r="CA52" s="103">
        <v>9</v>
      </c>
      <c r="CB52" s="104"/>
      <c r="CC52" s="105"/>
      <c r="CD52" s="67">
        <f t="shared" ref="CD52:CD66" si="507">ROUND(MAX((BZ52*0.4+CA52*0.6),(BZ52*0.4+CB52*0.6)),1)</f>
        <v>8.8000000000000007</v>
      </c>
      <c r="CE52" s="67" t="str">
        <f t="shared" si="456"/>
        <v>8.8</v>
      </c>
      <c r="CF52" s="51" t="str">
        <f t="shared" ref="CF52:CF66" si="508">IF(CD52&gt;=8.5,"A",IF(CD52&gt;=8,"B+",IF(CD52&gt;=7,"B",IF(CD52&gt;=6.5,"C+",IF(CD52&gt;=5.5,"C",IF(CD52&gt;=5,"D+",IF(CD52&gt;=4,"D","F")))))))</f>
        <v>A</v>
      </c>
      <c r="CG52" s="60">
        <f t="shared" ref="CG52:CG66" si="509">IF(CF52="A",4,IF(CF52="B+",3.5,IF(CF52="B",3,IF(CF52="C+",2.5,IF(CF52="C",2,IF(CF52="D+",1.5,IF(CF52="D",1,0)))))))</f>
        <v>4</v>
      </c>
      <c r="CH52" s="53" t="str">
        <f t="shared" si="457"/>
        <v>4.0</v>
      </c>
      <c r="CI52" s="63">
        <v>3</v>
      </c>
      <c r="CJ52" s="199">
        <v>3</v>
      </c>
      <c r="CK52" s="200">
        <f t="shared" si="458"/>
        <v>17</v>
      </c>
      <c r="CL52" s="72">
        <f t="shared" si="327"/>
        <v>8.7882352941176478</v>
      </c>
      <c r="CM52" s="93" t="str">
        <f t="shared" si="459"/>
        <v>8.79</v>
      </c>
      <c r="CN52" s="72">
        <f t="shared" si="329"/>
        <v>3.8235294117647061</v>
      </c>
      <c r="CO52" s="93" t="str">
        <f t="shared" si="460"/>
        <v>3.82</v>
      </c>
      <c r="CP52" s="258" t="str">
        <f t="shared" si="461"/>
        <v>Lên lớp</v>
      </c>
      <c r="CQ52" s="258">
        <f t="shared" si="332"/>
        <v>17</v>
      </c>
      <c r="CR52" s="72">
        <f t="shared" si="333"/>
        <v>8.7882352941176478</v>
      </c>
      <c r="CS52" s="258" t="str">
        <f t="shared" si="462"/>
        <v>8.79</v>
      </c>
      <c r="CT52" s="72">
        <f t="shared" si="335"/>
        <v>3.8235294117647061</v>
      </c>
      <c r="CU52" s="258" t="str">
        <f t="shared" si="463"/>
        <v>3.82</v>
      </c>
      <c r="CV52" s="258" t="str">
        <f>IF(AND(CT52&lt;1.2),"Cảnh báo KQHT","Lên lớp")</f>
        <v>Lên lớp</v>
      </c>
      <c r="CW52" s="66">
        <v>8.6</v>
      </c>
      <c r="CX52" s="66">
        <v>9</v>
      </c>
      <c r="CY52" s="258"/>
      <c r="CZ52" s="66">
        <f t="shared" si="338"/>
        <v>8.8000000000000007</v>
      </c>
      <c r="DA52" s="67">
        <f t="shared" si="339"/>
        <v>8.8000000000000007</v>
      </c>
      <c r="DB52" s="60" t="str">
        <f t="shared" si="340"/>
        <v>8.8</v>
      </c>
      <c r="DC52" s="51" t="str">
        <f t="shared" si="341"/>
        <v>A</v>
      </c>
      <c r="DD52" s="60">
        <f t="shared" si="342"/>
        <v>4</v>
      </c>
      <c r="DE52" s="60" t="str">
        <f t="shared" si="343"/>
        <v>4.0</v>
      </c>
      <c r="DF52" s="63"/>
      <c r="DG52" s="201"/>
      <c r="DH52" s="105">
        <v>6.8</v>
      </c>
      <c r="DI52" s="126">
        <v>9</v>
      </c>
      <c r="DJ52" s="126"/>
      <c r="DK52" s="66">
        <f t="shared" si="344"/>
        <v>8.1</v>
      </c>
      <c r="DL52" s="67">
        <f t="shared" si="345"/>
        <v>8.1</v>
      </c>
      <c r="DM52" s="60" t="str">
        <f t="shared" si="346"/>
        <v>8.1</v>
      </c>
      <c r="DN52" s="51" t="str">
        <f t="shared" si="347"/>
        <v>B+</v>
      </c>
      <c r="DO52" s="60">
        <f t="shared" si="348"/>
        <v>3.5</v>
      </c>
      <c r="DP52" s="60" t="str">
        <f t="shared" si="349"/>
        <v>3.5</v>
      </c>
      <c r="DQ52" s="63"/>
      <c r="DR52" s="201"/>
      <c r="DS52" s="67">
        <f t="shared" si="350"/>
        <v>8.4499999999999993</v>
      </c>
      <c r="DT52" s="60" t="str">
        <f t="shared" si="351"/>
        <v>8.5</v>
      </c>
      <c r="DU52" s="51" t="str">
        <f t="shared" si="352"/>
        <v>B+</v>
      </c>
      <c r="DV52" s="60">
        <f t="shared" si="353"/>
        <v>3.5</v>
      </c>
      <c r="DW52" s="60" t="str">
        <f t="shared" si="354"/>
        <v>3.5</v>
      </c>
      <c r="DX52" s="63">
        <v>3</v>
      </c>
      <c r="DY52" s="201">
        <v>3</v>
      </c>
      <c r="DZ52" s="202">
        <v>6.6</v>
      </c>
      <c r="EA52" s="57">
        <v>3</v>
      </c>
      <c r="EB52" s="58"/>
      <c r="EC52" s="66">
        <f t="shared" si="355"/>
        <v>4.4000000000000004</v>
      </c>
      <c r="ED52" s="67">
        <f t="shared" si="356"/>
        <v>4.4000000000000004</v>
      </c>
      <c r="EE52" s="67" t="str">
        <f t="shared" si="357"/>
        <v>4.4</v>
      </c>
      <c r="EF52" s="51" t="str">
        <f t="shared" si="358"/>
        <v>D</v>
      </c>
      <c r="EG52" s="68">
        <f t="shared" si="359"/>
        <v>1</v>
      </c>
      <c r="EH52" s="53" t="str">
        <f t="shared" si="360"/>
        <v>1.0</v>
      </c>
      <c r="EI52" s="63">
        <v>3</v>
      </c>
      <c r="EJ52" s="199">
        <v>3</v>
      </c>
      <c r="EK52" s="202">
        <v>8</v>
      </c>
      <c r="EL52" s="57">
        <v>6</v>
      </c>
      <c r="EM52" s="58"/>
      <c r="EN52" s="66">
        <f t="shared" si="464"/>
        <v>6.8</v>
      </c>
      <c r="EO52" s="67">
        <f t="shared" si="465"/>
        <v>6.8</v>
      </c>
      <c r="EP52" s="67" t="str">
        <f t="shared" si="466"/>
        <v>6.8</v>
      </c>
      <c r="EQ52" s="51" t="str">
        <f t="shared" si="467"/>
        <v>C+</v>
      </c>
      <c r="ER52" s="60">
        <f t="shared" si="468"/>
        <v>2.5</v>
      </c>
      <c r="ES52" s="53" t="str">
        <f t="shared" si="469"/>
        <v>2.5</v>
      </c>
      <c r="ET52" s="63">
        <v>3</v>
      </c>
      <c r="EU52" s="199">
        <v>3</v>
      </c>
      <c r="EV52" s="166">
        <v>7.3</v>
      </c>
      <c r="EW52" s="122">
        <v>1</v>
      </c>
      <c r="EX52" s="123">
        <v>7</v>
      </c>
      <c r="EY52" s="66">
        <f t="shared" si="45"/>
        <v>3.5</v>
      </c>
      <c r="EZ52" s="67">
        <f t="shared" si="46"/>
        <v>7.1</v>
      </c>
      <c r="FA52" s="67" t="str">
        <f t="shared" si="47"/>
        <v>7.1</v>
      </c>
      <c r="FB52" s="51" t="str">
        <f t="shared" si="48"/>
        <v>B</v>
      </c>
      <c r="FC52" s="60">
        <f t="shared" si="49"/>
        <v>3</v>
      </c>
      <c r="FD52" s="53" t="str">
        <f t="shared" si="50"/>
        <v>3.0</v>
      </c>
      <c r="FE52" s="63">
        <v>2</v>
      </c>
      <c r="FF52" s="199">
        <v>2</v>
      </c>
      <c r="FG52" s="105">
        <v>9</v>
      </c>
      <c r="FH52" s="103">
        <v>8</v>
      </c>
      <c r="FI52" s="104"/>
      <c r="FJ52" s="66">
        <f t="shared" si="51"/>
        <v>8.4</v>
      </c>
      <c r="FK52" s="67">
        <f t="shared" si="52"/>
        <v>8.4</v>
      </c>
      <c r="FL52" s="67" t="str">
        <f t="shared" si="53"/>
        <v>8.4</v>
      </c>
      <c r="FM52" s="51" t="str">
        <f t="shared" si="54"/>
        <v>B+</v>
      </c>
      <c r="FN52" s="60">
        <f t="shared" si="55"/>
        <v>3.5</v>
      </c>
      <c r="FO52" s="53" t="str">
        <f t="shared" si="56"/>
        <v>3.5</v>
      </c>
      <c r="FP52" s="63">
        <v>2</v>
      </c>
      <c r="FQ52" s="199">
        <v>2</v>
      </c>
      <c r="FR52" s="105">
        <v>7.4</v>
      </c>
      <c r="FS52" s="103">
        <v>6</v>
      </c>
      <c r="FT52" s="104"/>
      <c r="FU52" s="66"/>
      <c r="FV52" s="67">
        <f t="shared" si="57"/>
        <v>6.6</v>
      </c>
      <c r="FW52" s="67" t="str">
        <f t="shared" si="58"/>
        <v>6.6</v>
      </c>
      <c r="FX52" s="51" t="str">
        <f t="shared" si="59"/>
        <v>C+</v>
      </c>
      <c r="FY52" s="60">
        <f t="shared" si="60"/>
        <v>2.5</v>
      </c>
      <c r="FZ52" s="53" t="str">
        <f t="shared" si="61"/>
        <v>2.5</v>
      </c>
      <c r="GA52" s="63">
        <v>2</v>
      </c>
      <c r="GB52" s="199">
        <v>2</v>
      </c>
      <c r="GC52" s="105">
        <v>7.7</v>
      </c>
      <c r="GD52" s="103">
        <v>7</v>
      </c>
      <c r="GE52" s="104"/>
      <c r="GF52" s="105"/>
      <c r="GG52" s="67">
        <f t="shared" si="470"/>
        <v>7.3</v>
      </c>
      <c r="GH52" s="67" t="str">
        <f t="shared" si="471"/>
        <v>7.3</v>
      </c>
      <c r="GI52" s="51" t="str">
        <f t="shared" si="472"/>
        <v>B</v>
      </c>
      <c r="GJ52" s="60">
        <f t="shared" si="473"/>
        <v>3</v>
      </c>
      <c r="GK52" s="53" t="str">
        <f t="shared" si="474"/>
        <v>3.0</v>
      </c>
      <c r="GL52" s="63">
        <v>3</v>
      </c>
      <c r="GM52" s="199">
        <v>3</v>
      </c>
      <c r="GN52" s="203">
        <f t="shared" si="475"/>
        <v>18</v>
      </c>
      <c r="GO52" s="153">
        <f t="shared" si="476"/>
        <v>6.9472222222222211</v>
      </c>
      <c r="GP52" s="155">
        <f t="shared" si="477"/>
        <v>2.6666666666666665</v>
      </c>
      <c r="GQ52" s="154" t="str">
        <f t="shared" si="62"/>
        <v>2.67</v>
      </c>
      <c r="GR52" s="5" t="str">
        <f t="shared" si="63"/>
        <v>Lên lớp</v>
      </c>
      <c r="GS52" s="5"/>
      <c r="GT52" s="204">
        <f t="shared" si="478"/>
        <v>18</v>
      </c>
      <c r="GU52" s="205">
        <f t="shared" si="64"/>
        <v>6.9472222222222211</v>
      </c>
      <c r="GV52" s="206">
        <f t="shared" si="479"/>
        <v>2.6666666666666665</v>
      </c>
      <c r="GW52" s="207">
        <f t="shared" si="480"/>
        <v>35</v>
      </c>
      <c r="GX52" s="203">
        <f t="shared" si="481"/>
        <v>35</v>
      </c>
      <c r="GY52" s="154">
        <f t="shared" si="482"/>
        <v>7.8414285714285707</v>
      </c>
      <c r="GZ52" s="155">
        <f t="shared" si="483"/>
        <v>3.2285714285714286</v>
      </c>
      <c r="HA52" s="154" t="str">
        <f t="shared" si="65"/>
        <v>3.23</v>
      </c>
      <c r="HB52" s="5" t="str">
        <f t="shared" si="66"/>
        <v>Lên lớp</v>
      </c>
      <c r="HC52" s="105">
        <v>7.4</v>
      </c>
      <c r="HD52" s="103">
        <v>7</v>
      </c>
      <c r="HE52" s="104"/>
      <c r="HF52" s="105"/>
      <c r="HG52" s="67">
        <f t="shared" si="484"/>
        <v>7.2</v>
      </c>
      <c r="HH52" s="67" t="str">
        <f t="shared" si="485"/>
        <v>7.2</v>
      </c>
      <c r="HI52" s="51" t="str">
        <f t="shared" si="486"/>
        <v>B</v>
      </c>
      <c r="HJ52" s="60">
        <f t="shared" si="487"/>
        <v>3</v>
      </c>
      <c r="HK52" s="53" t="str">
        <f t="shared" si="488"/>
        <v>3.0</v>
      </c>
      <c r="HL52" s="63">
        <v>3</v>
      </c>
      <c r="HM52" s="199">
        <v>3</v>
      </c>
      <c r="HN52" s="202">
        <v>7.3</v>
      </c>
      <c r="HO52" s="57">
        <v>6</v>
      </c>
      <c r="HP52" s="58"/>
      <c r="HQ52" s="66">
        <f t="shared" si="67"/>
        <v>6.5</v>
      </c>
      <c r="HR52" s="110">
        <f t="shared" si="68"/>
        <v>6.5</v>
      </c>
      <c r="HS52" s="67" t="str">
        <f t="shared" si="69"/>
        <v>6.5</v>
      </c>
      <c r="HT52" s="111" t="str">
        <f t="shared" si="70"/>
        <v>C+</v>
      </c>
      <c r="HU52" s="112">
        <f t="shared" si="71"/>
        <v>2.5</v>
      </c>
      <c r="HV52" s="113" t="str">
        <f t="shared" si="72"/>
        <v>2.5</v>
      </c>
      <c r="HW52" s="63">
        <v>1</v>
      </c>
      <c r="HX52" s="199">
        <v>1</v>
      </c>
      <c r="HY52" s="66">
        <f t="shared" si="240"/>
        <v>2</v>
      </c>
      <c r="HZ52" s="163">
        <f t="shared" si="240"/>
        <v>7</v>
      </c>
      <c r="IA52" s="53" t="str">
        <f t="shared" si="74"/>
        <v>7.0</v>
      </c>
      <c r="IB52" s="51" t="str">
        <f t="shared" si="75"/>
        <v>B</v>
      </c>
      <c r="IC52" s="60">
        <f t="shared" si="76"/>
        <v>3</v>
      </c>
      <c r="ID52" s="53" t="str">
        <f t="shared" si="77"/>
        <v>3.0</v>
      </c>
      <c r="IE52" s="212">
        <v>4</v>
      </c>
      <c r="IF52" s="213">
        <v>4</v>
      </c>
      <c r="IG52" s="202">
        <v>7.3</v>
      </c>
      <c r="IH52" s="57">
        <v>8</v>
      </c>
      <c r="II52" s="58"/>
      <c r="IJ52" s="66">
        <f t="shared" si="489"/>
        <v>7.7</v>
      </c>
      <c r="IK52" s="67">
        <f t="shared" si="490"/>
        <v>7.7</v>
      </c>
      <c r="IL52" s="67" t="str">
        <f t="shared" si="491"/>
        <v>7.7</v>
      </c>
      <c r="IM52" s="51" t="str">
        <f t="shared" si="492"/>
        <v>B</v>
      </c>
      <c r="IN52" s="60">
        <f t="shared" si="493"/>
        <v>3</v>
      </c>
      <c r="IO52" s="53" t="str">
        <f t="shared" si="494"/>
        <v>3.0</v>
      </c>
      <c r="IP52" s="63">
        <v>2</v>
      </c>
      <c r="IQ52" s="199">
        <v>2</v>
      </c>
      <c r="IR52" s="202">
        <v>6.8</v>
      </c>
      <c r="IS52" s="57">
        <v>7</v>
      </c>
      <c r="IT52" s="58"/>
      <c r="IU52" s="66">
        <f t="shared" si="78"/>
        <v>6.9</v>
      </c>
      <c r="IV52" s="67">
        <f t="shared" si="79"/>
        <v>6.9</v>
      </c>
      <c r="IW52" s="67" t="str">
        <f t="shared" si="80"/>
        <v>6.9</v>
      </c>
      <c r="IX52" s="51" t="str">
        <f t="shared" si="81"/>
        <v>C+</v>
      </c>
      <c r="IY52" s="60">
        <f t="shared" si="82"/>
        <v>2.5</v>
      </c>
      <c r="IZ52" s="53" t="str">
        <f t="shared" si="83"/>
        <v>2.5</v>
      </c>
      <c r="JA52" s="63">
        <v>3</v>
      </c>
      <c r="JB52" s="199">
        <v>3</v>
      </c>
      <c r="JC52" s="65">
        <v>6.2</v>
      </c>
      <c r="JD52" s="57">
        <v>7</v>
      </c>
      <c r="JE52" s="58"/>
      <c r="JF52" s="66">
        <f t="shared" si="84"/>
        <v>6.7</v>
      </c>
      <c r="JG52" s="67">
        <f t="shared" si="85"/>
        <v>6.7</v>
      </c>
      <c r="JH52" s="50" t="str">
        <f t="shared" si="86"/>
        <v>6.7</v>
      </c>
      <c r="JI52" s="51" t="str">
        <f t="shared" si="87"/>
        <v>C+</v>
      </c>
      <c r="JJ52" s="60">
        <f t="shared" si="88"/>
        <v>2.5</v>
      </c>
      <c r="JK52" s="53" t="str">
        <f t="shared" si="89"/>
        <v>2.5</v>
      </c>
      <c r="JL52" s="61">
        <v>2</v>
      </c>
      <c r="JM52" s="62">
        <v>2</v>
      </c>
      <c r="JN52" s="65">
        <v>7.4</v>
      </c>
      <c r="JO52" s="57">
        <v>4</v>
      </c>
      <c r="JP52" s="58"/>
      <c r="JQ52" s="66">
        <f t="shared" si="392"/>
        <v>5.4</v>
      </c>
      <c r="JR52" s="67">
        <f t="shared" si="393"/>
        <v>5.4</v>
      </c>
      <c r="JS52" s="50" t="str">
        <f t="shared" si="394"/>
        <v>5.4</v>
      </c>
      <c r="JT52" s="51" t="str">
        <f t="shared" si="395"/>
        <v>D+</v>
      </c>
      <c r="JU52" s="60">
        <f t="shared" si="396"/>
        <v>1.5</v>
      </c>
      <c r="JV52" s="53" t="str">
        <f t="shared" si="397"/>
        <v>1.5</v>
      </c>
      <c r="JW52" s="61">
        <v>1</v>
      </c>
      <c r="JX52" s="62">
        <v>1</v>
      </c>
      <c r="JY52" s="65">
        <v>9.3000000000000007</v>
      </c>
      <c r="JZ52" s="57">
        <v>8</v>
      </c>
      <c r="KA52" s="58"/>
      <c r="KB52" s="66">
        <f t="shared" si="398"/>
        <v>8.5</v>
      </c>
      <c r="KC52" s="67">
        <f t="shared" si="399"/>
        <v>8.5</v>
      </c>
      <c r="KD52" s="50" t="str">
        <f t="shared" si="400"/>
        <v>8.5</v>
      </c>
      <c r="KE52" s="51" t="str">
        <f t="shared" si="401"/>
        <v>A</v>
      </c>
      <c r="KF52" s="60">
        <f t="shared" si="402"/>
        <v>4</v>
      </c>
      <c r="KG52" s="53" t="str">
        <f t="shared" si="403"/>
        <v>4.0</v>
      </c>
      <c r="KH52" s="61">
        <v>2</v>
      </c>
      <c r="KI52" s="62">
        <v>2</v>
      </c>
      <c r="KJ52" s="202">
        <v>8</v>
      </c>
      <c r="KK52" s="133">
        <v>6.3</v>
      </c>
      <c r="KL52" s="58"/>
      <c r="KM52" s="66">
        <f t="shared" si="404"/>
        <v>7</v>
      </c>
      <c r="KN52" s="67">
        <f t="shared" si="405"/>
        <v>7</v>
      </c>
      <c r="KO52" s="67" t="str">
        <f t="shared" si="406"/>
        <v>7.0</v>
      </c>
      <c r="KP52" s="51" t="str">
        <f t="shared" si="407"/>
        <v>B</v>
      </c>
      <c r="KQ52" s="60">
        <f t="shared" si="408"/>
        <v>3</v>
      </c>
      <c r="KR52" s="53" t="str">
        <f t="shared" si="409"/>
        <v>3.0</v>
      </c>
      <c r="KS52" s="63">
        <v>1</v>
      </c>
      <c r="KT52" s="199">
        <v>1</v>
      </c>
      <c r="KU52" s="202">
        <v>8</v>
      </c>
      <c r="KV52" s="133">
        <v>8.6</v>
      </c>
      <c r="KW52" s="58"/>
      <c r="KX52" s="66">
        <f t="shared" si="410"/>
        <v>8.4</v>
      </c>
      <c r="KY52" s="67">
        <f t="shared" si="411"/>
        <v>8.4</v>
      </c>
      <c r="KZ52" s="67" t="str">
        <f t="shared" si="412"/>
        <v>8.4</v>
      </c>
      <c r="LA52" s="51" t="str">
        <f t="shared" si="413"/>
        <v>B+</v>
      </c>
      <c r="LB52" s="60">
        <f t="shared" si="414"/>
        <v>3.5</v>
      </c>
      <c r="LC52" s="53" t="str">
        <f t="shared" si="415"/>
        <v>3.5</v>
      </c>
      <c r="LD52" s="63">
        <v>1</v>
      </c>
      <c r="LE52" s="199">
        <v>1</v>
      </c>
      <c r="LF52" s="202">
        <v>8</v>
      </c>
      <c r="LG52" s="133">
        <v>6.8</v>
      </c>
      <c r="LH52" s="58"/>
      <c r="LI52" s="66">
        <f t="shared" si="416"/>
        <v>7.3</v>
      </c>
      <c r="LJ52" s="67">
        <f t="shared" si="417"/>
        <v>7.3</v>
      </c>
      <c r="LK52" s="67" t="str">
        <f t="shared" si="418"/>
        <v>7.3</v>
      </c>
      <c r="LL52" s="51" t="str">
        <f t="shared" si="419"/>
        <v>B</v>
      </c>
      <c r="LM52" s="60">
        <f t="shared" si="420"/>
        <v>3</v>
      </c>
      <c r="LN52" s="53" t="str">
        <f t="shared" si="421"/>
        <v>3.0</v>
      </c>
      <c r="LO52" s="63">
        <v>2</v>
      </c>
      <c r="LP52" s="199">
        <v>2</v>
      </c>
      <c r="LQ52" s="202">
        <v>8</v>
      </c>
      <c r="LR52" s="133">
        <v>6.4</v>
      </c>
      <c r="LS52" s="58"/>
      <c r="LT52" s="66">
        <f t="shared" si="422"/>
        <v>7</v>
      </c>
      <c r="LU52" s="67">
        <f t="shared" si="423"/>
        <v>7</v>
      </c>
      <c r="LV52" s="67" t="str">
        <f t="shared" si="424"/>
        <v>7.0</v>
      </c>
      <c r="LW52" s="51" t="str">
        <f t="shared" si="425"/>
        <v>B</v>
      </c>
      <c r="LX52" s="60">
        <f t="shared" si="426"/>
        <v>3</v>
      </c>
      <c r="LY52" s="53" t="str">
        <f t="shared" si="427"/>
        <v>3.0</v>
      </c>
      <c r="LZ52" s="63">
        <v>1</v>
      </c>
      <c r="MA52" s="199">
        <v>1</v>
      </c>
      <c r="MB52" s="66">
        <f t="shared" si="428"/>
        <v>7.4</v>
      </c>
      <c r="MC52" s="163">
        <f t="shared" si="429"/>
        <v>7.4</v>
      </c>
      <c r="MD52" s="53" t="str">
        <f t="shared" si="430"/>
        <v>7.4</v>
      </c>
      <c r="ME52" s="51" t="str">
        <f t="shared" si="431"/>
        <v>B</v>
      </c>
      <c r="MF52" s="60">
        <f t="shared" si="432"/>
        <v>3</v>
      </c>
      <c r="MG52" s="53" t="str">
        <f t="shared" si="433"/>
        <v>3.0</v>
      </c>
      <c r="MH52" s="212">
        <v>5</v>
      </c>
      <c r="MI52" s="213">
        <v>5</v>
      </c>
      <c r="MJ52" s="203">
        <f t="shared" si="434"/>
        <v>19</v>
      </c>
      <c r="MK52" s="153">
        <f t="shared" si="435"/>
        <v>7.2105263157894752</v>
      </c>
      <c r="ML52" s="155">
        <f t="shared" si="436"/>
        <v>2.8947368421052633</v>
      </c>
      <c r="MM52" s="154" t="str">
        <f t="shared" si="437"/>
        <v>2.89</v>
      </c>
      <c r="MN52" s="5" t="str">
        <f t="shared" si="438"/>
        <v>Lên lớp</v>
      </c>
    </row>
    <row r="53" spans="1:352" s="8" customFormat="1" ht="18">
      <c r="A53" s="5">
        <v>4</v>
      </c>
      <c r="B53" s="9" t="s">
        <v>432</v>
      </c>
      <c r="C53" s="10" t="s">
        <v>443</v>
      </c>
      <c r="D53" s="11" t="s">
        <v>444</v>
      </c>
      <c r="E53" s="12" t="s">
        <v>211</v>
      </c>
      <c r="G53" s="47" t="s">
        <v>608</v>
      </c>
      <c r="H53" s="141" t="s">
        <v>410</v>
      </c>
      <c r="I53" s="48" t="s">
        <v>686</v>
      </c>
      <c r="J53" s="48" t="s">
        <v>596</v>
      </c>
      <c r="K53" s="98">
        <v>7.8</v>
      </c>
      <c r="L53" s="67" t="str">
        <f t="shared" si="439"/>
        <v>7.8</v>
      </c>
      <c r="M53" s="51" t="str">
        <f t="shared" si="495"/>
        <v>B</v>
      </c>
      <c r="N53" s="52">
        <f t="shared" si="496"/>
        <v>3</v>
      </c>
      <c r="O53" s="53" t="str">
        <f t="shared" si="440"/>
        <v>3.0</v>
      </c>
      <c r="P53" s="63">
        <v>2</v>
      </c>
      <c r="Q53" s="49">
        <v>7</v>
      </c>
      <c r="R53" s="67" t="str">
        <f t="shared" si="441"/>
        <v>7.0</v>
      </c>
      <c r="S53" s="51" t="str">
        <f t="shared" si="497"/>
        <v>B</v>
      </c>
      <c r="T53" s="52">
        <f t="shared" si="498"/>
        <v>3</v>
      </c>
      <c r="U53" s="53" t="str">
        <f t="shared" si="442"/>
        <v>3.0</v>
      </c>
      <c r="V53" s="63">
        <v>3</v>
      </c>
      <c r="W53" s="105">
        <v>7.8</v>
      </c>
      <c r="X53" s="103">
        <v>8</v>
      </c>
      <c r="Y53" s="104"/>
      <c r="Z53" s="66">
        <f t="shared" si="291"/>
        <v>7.9</v>
      </c>
      <c r="AA53" s="67">
        <f t="shared" si="292"/>
        <v>7.9</v>
      </c>
      <c r="AB53" s="67" t="str">
        <f t="shared" si="443"/>
        <v>7.9</v>
      </c>
      <c r="AC53" s="51" t="str">
        <f t="shared" si="294"/>
        <v>B</v>
      </c>
      <c r="AD53" s="60">
        <f t="shared" si="499"/>
        <v>3</v>
      </c>
      <c r="AE53" s="53" t="str">
        <f t="shared" si="444"/>
        <v>3.0</v>
      </c>
      <c r="AF53" s="63">
        <v>4</v>
      </c>
      <c r="AG53" s="199">
        <v>4</v>
      </c>
      <c r="AH53" s="105">
        <v>8</v>
      </c>
      <c r="AI53" s="103">
        <v>8</v>
      </c>
      <c r="AJ53" s="104"/>
      <c r="AK53" s="66">
        <f t="shared" si="297"/>
        <v>8</v>
      </c>
      <c r="AL53" s="67">
        <f t="shared" si="298"/>
        <v>8</v>
      </c>
      <c r="AM53" s="67" t="str">
        <f t="shared" si="445"/>
        <v>8.0</v>
      </c>
      <c r="AN53" s="51" t="str">
        <f t="shared" si="500"/>
        <v>B+</v>
      </c>
      <c r="AO53" s="60">
        <f t="shared" si="501"/>
        <v>3.5</v>
      </c>
      <c r="AP53" s="53" t="str">
        <f t="shared" si="446"/>
        <v>3.5</v>
      </c>
      <c r="AQ53" s="63">
        <v>2</v>
      </c>
      <c r="AR53" s="199">
        <v>2</v>
      </c>
      <c r="AS53" s="105">
        <v>7.1</v>
      </c>
      <c r="AT53" s="103">
        <v>5</v>
      </c>
      <c r="AU53" s="104"/>
      <c r="AV53" s="66">
        <f t="shared" si="447"/>
        <v>5.8</v>
      </c>
      <c r="AW53" s="67">
        <f t="shared" si="448"/>
        <v>5.8</v>
      </c>
      <c r="AX53" s="67" t="str">
        <f t="shared" si="449"/>
        <v>5.8</v>
      </c>
      <c r="AY53" s="51" t="str">
        <f t="shared" si="450"/>
        <v>C</v>
      </c>
      <c r="AZ53" s="60">
        <f t="shared" si="502"/>
        <v>2</v>
      </c>
      <c r="BA53" s="53" t="str">
        <f t="shared" si="451"/>
        <v>2.0</v>
      </c>
      <c r="BB53" s="63">
        <v>3</v>
      </c>
      <c r="BC53" s="199">
        <v>3</v>
      </c>
      <c r="BD53" s="105">
        <v>7.8</v>
      </c>
      <c r="BE53" s="103">
        <v>9</v>
      </c>
      <c r="BF53" s="104"/>
      <c r="BG53" s="66">
        <f t="shared" si="503"/>
        <v>8.5</v>
      </c>
      <c r="BH53" s="67">
        <f t="shared" si="504"/>
        <v>8.5</v>
      </c>
      <c r="BI53" s="67" t="str">
        <f t="shared" si="452"/>
        <v>8.5</v>
      </c>
      <c r="BJ53" s="51" t="str">
        <f t="shared" si="505"/>
        <v>A</v>
      </c>
      <c r="BK53" s="60">
        <f t="shared" si="506"/>
        <v>4</v>
      </c>
      <c r="BL53" s="53" t="str">
        <f t="shared" si="453"/>
        <v>4.0</v>
      </c>
      <c r="BM53" s="63">
        <v>3</v>
      </c>
      <c r="BN53" s="199">
        <v>3</v>
      </c>
      <c r="BO53" s="105">
        <v>7.3</v>
      </c>
      <c r="BP53" s="103">
        <v>7</v>
      </c>
      <c r="BQ53" s="104"/>
      <c r="BR53" s="66">
        <f t="shared" si="315"/>
        <v>7.1</v>
      </c>
      <c r="BS53" s="67">
        <f t="shared" si="316"/>
        <v>7.1</v>
      </c>
      <c r="BT53" s="67" t="str">
        <f t="shared" si="454"/>
        <v>7.1</v>
      </c>
      <c r="BU53" s="51" t="str">
        <f t="shared" si="318"/>
        <v>B</v>
      </c>
      <c r="BV53" s="68">
        <f t="shared" si="319"/>
        <v>3</v>
      </c>
      <c r="BW53" s="53" t="str">
        <f t="shared" si="455"/>
        <v>3.0</v>
      </c>
      <c r="BX53" s="63">
        <v>2</v>
      </c>
      <c r="BY53" s="199">
        <v>2</v>
      </c>
      <c r="BZ53" s="105">
        <v>6.2</v>
      </c>
      <c r="CA53" s="103">
        <v>8</v>
      </c>
      <c r="CB53" s="104"/>
      <c r="CC53" s="105"/>
      <c r="CD53" s="67">
        <f t="shared" si="507"/>
        <v>7.3</v>
      </c>
      <c r="CE53" s="67" t="str">
        <f t="shared" si="456"/>
        <v>7.3</v>
      </c>
      <c r="CF53" s="51" t="str">
        <f t="shared" si="508"/>
        <v>B</v>
      </c>
      <c r="CG53" s="60">
        <f t="shared" si="509"/>
        <v>3</v>
      </c>
      <c r="CH53" s="53" t="str">
        <f t="shared" si="457"/>
        <v>3.0</v>
      </c>
      <c r="CI53" s="63">
        <v>3</v>
      </c>
      <c r="CJ53" s="199">
        <v>3</v>
      </c>
      <c r="CK53" s="200">
        <f t="shared" si="458"/>
        <v>17</v>
      </c>
      <c r="CL53" s="72">
        <f t="shared" si="327"/>
        <v>7.4470588235294111</v>
      </c>
      <c r="CM53" s="93" t="str">
        <f t="shared" si="459"/>
        <v>7.45</v>
      </c>
      <c r="CN53" s="72">
        <f t="shared" si="329"/>
        <v>3.0588235294117645</v>
      </c>
      <c r="CO53" s="93" t="str">
        <f t="shared" si="460"/>
        <v>3.06</v>
      </c>
      <c r="CP53" s="258" t="str">
        <f t="shared" si="461"/>
        <v>Lên lớp</v>
      </c>
      <c r="CQ53" s="258">
        <f t="shared" si="332"/>
        <v>17</v>
      </c>
      <c r="CR53" s="72">
        <f t="shared" si="333"/>
        <v>7.4470588235294111</v>
      </c>
      <c r="CS53" s="258" t="str">
        <f t="shared" si="462"/>
        <v>7.45</v>
      </c>
      <c r="CT53" s="72">
        <f t="shared" si="335"/>
        <v>3.0588235294117645</v>
      </c>
      <c r="CU53" s="258" t="str">
        <f t="shared" si="463"/>
        <v>3.06</v>
      </c>
      <c r="CV53" s="258" t="str">
        <f t="shared" ref="CV53:CV66" si="510">IF(AND(CT53&lt;1.2),"Cảnh báo KQHT","Lên lớp")</f>
        <v>Lên lớp</v>
      </c>
      <c r="CW53" s="66">
        <v>7.6</v>
      </c>
      <c r="CX53" s="66">
        <v>9</v>
      </c>
      <c r="CY53" s="258"/>
      <c r="CZ53" s="66">
        <f t="shared" si="338"/>
        <v>8.4</v>
      </c>
      <c r="DA53" s="67">
        <f t="shared" si="339"/>
        <v>8.4</v>
      </c>
      <c r="DB53" s="60" t="str">
        <f t="shared" si="340"/>
        <v>8.4</v>
      </c>
      <c r="DC53" s="51" t="str">
        <f t="shared" si="341"/>
        <v>B+</v>
      </c>
      <c r="DD53" s="60">
        <f t="shared" si="342"/>
        <v>3.5</v>
      </c>
      <c r="DE53" s="60" t="str">
        <f t="shared" si="343"/>
        <v>3.5</v>
      </c>
      <c r="DF53" s="63"/>
      <c r="DG53" s="201"/>
      <c r="DH53" s="105">
        <v>6.8</v>
      </c>
      <c r="DI53" s="126">
        <v>8</v>
      </c>
      <c r="DJ53" s="126"/>
      <c r="DK53" s="66">
        <f t="shared" si="344"/>
        <v>7.5</v>
      </c>
      <c r="DL53" s="67">
        <f t="shared" si="345"/>
        <v>7.5</v>
      </c>
      <c r="DM53" s="60" t="str">
        <f t="shared" si="346"/>
        <v>7.5</v>
      </c>
      <c r="DN53" s="51" t="str">
        <f t="shared" si="347"/>
        <v>B</v>
      </c>
      <c r="DO53" s="60">
        <f t="shared" si="348"/>
        <v>3</v>
      </c>
      <c r="DP53" s="60" t="str">
        <f t="shared" si="349"/>
        <v>3.0</v>
      </c>
      <c r="DQ53" s="63"/>
      <c r="DR53" s="201"/>
      <c r="DS53" s="67">
        <f t="shared" si="350"/>
        <v>7.95</v>
      </c>
      <c r="DT53" s="60" t="str">
        <f t="shared" si="351"/>
        <v>8.0</v>
      </c>
      <c r="DU53" s="51" t="str">
        <f t="shared" si="352"/>
        <v>B</v>
      </c>
      <c r="DV53" s="60">
        <f t="shared" si="353"/>
        <v>3</v>
      </c>
      <c r="DW53" s="60" t="str">
        <f t="shared" si="354"/>
        <v>3.0</v>
      </c>
      <c r="DX53" s="63">
        <v>3</v>
      </c>
      <c r="DY53" s="201">
        <v>3</v>
      </c>
      <c r="DZ53" s="202">
        <v>8</v>
      </c>
      <c r="EA53" s="57">
        <v>7</v>
      </c>
      <c r="EB53" s="58"/>
      <c r="EC53" s="66">
        <f t="shared" si="355"/>
        <v>7.4</v>
      </c>
      <c r="ED53" s="67">
        <f t="shared" si="356"/>
        <v>7.4</v>
      </c>
      <c r="EE53" s="67" t="str">
        <f t="shared" si="357"/>
        <v>7.4</v>
      </c>
      <c r="EF53" s="51" t="str">
        <f t="shared" si="358"/>
        <v>B</v>
      </c>
      <c r="EG53" s="68">
        <f t="shared" si="359"/>
        <v>3</v>
      </c>
      <c r="EH53" s="53" t="str">
        <f t="shared" si="360"/>
        <v>3.0</v>
      </c>
      <c r="EI53" s="63">
        <v>3</v>
      </c>
      <c r="EJ53" s="199">
        <v>3</v>
      </c>
      <c r="EK53" s="202">
        <v>5.2</v>
      </c>
      <c r="EL53" s="57">
        <v>4</v>
      </c>
      <c r="EM53" s="58"/>
      <c r="EN53" s="66">
        <f t="shared" si="464"/>
        <v>4.5</v>
      </c>
      <c r="EO53" s="67">
        <f t="shared" si="465"/>
        <v>4.5</v>
      </c>
      <c r="EP53" s="67" t="str">
        <f t="shared" si="466"/>
        <v>4.5</v>
      </c>
      <c r="EQ53" s="51" t="str">
        <f t="shared" si="467"/>
        <v>D</v>
      </c>
      <c r="ER53" s="60">
        <f t="shared" si="468"/>
        <v>1</v>
      </c>
      <c r="ES53" s="53" t="str">
        <f t="shared" si="469"/>
        <v>1.0</v>
      </c>
      <c r="ET53" s="63">
        <v>3</v>
      </c>
      <c r="EU53" s="199">
        <v>3</v>
      </c>
      <c r="EV53" s="166">
        <v>8</v>
      </c>
      <c r="EW53" s="122">
        <v>1</v>
      </c>
      <c r="EX53" s="123">
        <v>5</v>
      </c>
      <c r="EY53" s="66">
        <f t="shared" si="45"/>
        <v>3.8</v>
      </c>
      <c r="EZ53" s="67">
        <f t="shared" si="46"/>
        <v>6.2</v>
      </c>
      <c r="FA53" s="67" t="str">
        <f t="shared" si="47"/>
        <v>6.2</v>
      </c>
      <c r="FB53" s="51" t="str">
        <f t="shared" si="48"/>
        <v>C</v>
      </c>
      <c r="FC53" s="60">
        <f t="shared" si="49"/>
        <v>2</v>
      </c>
      <c r="FD53" s="53" t="str">
        <f t="shared" si="50"/>
        <v>2.0</v>
      </c>
      <c r="FE53" s="63">
        <v>2</v>
      </c>
      <c r="FF53" s="199">
        <v>2</v>
      </c>
      <c r="FG53" s="105">
        <v>8.3000000000000007</v>
      </c>
      <c r="FH53" s="103">
        <v>8</v>
      </c>
      <c r="FI53" s="104"/>
      <c r="FJ53" s="66">
        <f t="shared" si="51"/>
        <v>8.1</v>
      </c>
      <c r="FK53" s="67">
        <f t="shared" si="52"/>
        <v>8.1</v>
      </c>
      <c r="FL53" s="67" t="str">
        <f t="shared" si="53"/>
        <v>8.1</v>
      </c>
      <c r="FM53" s="51" t="str">
        <f t="shared" si="54"/>
        <v>B+</v>
      </c>
      <c r="FN53" s="60">
        <f t="shared" si="55"/>
        <v>3.5</v>
      </c>
      <c r="FO53" s="53" t="str">
        <f t="shared" si="56"/>
        <v>3.5</v>
      </c>
      <c r="FP53" s="63">
        <v>2</v>
      </c>
      <c r="FQ53" s="199">
        <v>2</v>
      </c>
      <c r="FR53" s="105">
        <v>6</v>
      </c>
      <c r="FS53" s="103">
        <v>5</v>
      </c>
      <c r="FT53" s="104"/>
      <c r="FU53" s="66"/>
      <c r="FV53" s="67">
        <f t="shared" si="57"/>
        <v>5.4</v>
      </c>
      <c r="FW53" s="67" t="str">
        <f t="shared" si="58"/>
        <v>5.4</v>
      </c>
      <c r="FX53" s="51" t="str">
        <f t="shared" si="59"/>
        <v>D+</v>
      </c>
      <c r="FY53" s="60">
        <f t="shared" si="60"/>
        <v>1.5</v>
      </c>
      <c r="FZ53" s="53" t="str">
        <f t="shared" si="61"/>
        <v>1.5</v>
      </c>
      <c r="GA53" s="63">
        <v>2</v>
      </c>
      <c r="GB53" s="199">
        <v>2</v>
      </c>
      <c r="GC53" s="105">
        <v>5.9</v>
      </c>
      <c r="GD53" s="103">
        <v>4</v>
      </c>
      <c r="GE53" s="104"/>
      <c r="GF53" s="105"/>
      <c r="GG53" s="67">
        <f t="shared" si="470"/>
        <v>4.8</v>
      </c>
      <c r="GH53" s="67" t="str">
        <f t="shared" si="471"/>
        <v>4.8</v>
      </c>
      <c r="GI53" s="51" t="str">
        <f t="shared" si="472"/>
        <v>D</v>
      </c>
      <c r="GJ53" s="60">
        <f t="shared" si="473"/>
        <v>1</v>
      </c>
      <c r="GK53" s="53" t="str">
        <f t="shared" si="474"/>
        <v>1.0</v>
      </c>
      <c r="GL53" s="63">
        <v>3</v>
      </c>
      <c r="GM53" s="199">
        <v>3</v>
      </c>
      <c r="GN53" s="203">
        <f t="shared" si="475"/>
        <v>18</v>
      </c>
      <c r="GO53" s="153">
        <f t="shared" si="476"/>
        <v>6.2972222222222216</v>
      </c>
      <c r="GP53" s="155">
        <f t="shared" si="477"/>
        <v>2.1111111111111112</v>
      </c>
      <c r="GQ53" s="154" t="str">
        <f t="shared" si="62"/>
        <v>2.11</v>
      </c>
      <c r="GR53" s="5" t="str">
        <f t="shared" si="63"/>
        <v>Lên lớp</v>
      </c>
      <c r="GS53" s="5"/>
      <c r="GT53" s="204">
        <f t="shared" si="478"/>
        <v>18</v>
      </c>
      <c r="GU53" s="205">
        <f t="shared" si="64"/>
        <v>6.2972222222222216</v>
      </c>
      <c r="GV53" s="206">
        <f t="shared" si="479"/>
        <v>2.1111111111111112</v>
      </c>
      <c r="GW53" s="207">
        <f t="shared" si="480"/>
        <v>35</v>
      </c>
      <c r="GX53" s="203">
        <f t="shared" si="481"/>
        <v>35</v>
      </c>
      <c r="GY53" s="154">
        <f t="shared" si="482"/>
        <v>6.855714285714285</v>
      </c>
      <c r="GZ53" s="155">
        <f t="shared" si="483"/>
        <v>2.5714285714285716</v>
      </c>
      <c r="HA53" s="154" t="str">
        <f t="shared" si="65"/>
        <v>2.57</v>
      </c>
      <c r="HB53" s="5" t="str">
        <f t="shared" si="66"/>
        <v>Lên lớp</v>
      </c>
      <c r="HC53" s="105">
        <v>6.6</v>
      </c>
      <c r="HD53" s="103">
        <v>3</v>
      </c>
      <c r="HE53" s="104"/>
      <c r="HF53" s="105"/>
      <c r="HG53" s="67">
        <f t="shared" si="484"/>
        <v>4.4000000000000004</v>
      </c>
      <c r="HH53" s="67" t="str">
        <f t="shared" si="485"/>
        <v>4.4</v>
      </c>
      <c r="HI53" s="51" t="str">
        <f t="shared" si="486"/>
        <v>D</v>
      </c>
      <c r="HJ53" s="60">
        <f t="shared" si="487"/>
        <v>1</v>
      </c>
      <c r="HK53" s="53" t="str">
        <f t="shared" si="488"/>
        <v>1.0</v>
      </c>
      <c r="HL53" s="63">
        <v>3</v>
      </c>
      <c r="HM53" s="199">
        <v>3</v>
      </c>
      <c r="HN53" s="202">
        <v>7.3</v>
      </c>
      <c r="HO53" s="57">
        <v>7</v>
      </c>
      <c r="HP53" s="58"/>
      <c r="HQ53" s="66">
        <f t="shared" si="67"/>
        <v>7.1</v>
      </c>
      <c r="HR53" s="110">
        <f t="shared" si="68"/>
        <v>7.1</v>
      </c>
      <c r="HS53" s="67" t="str">
        <f t="shared" si="69"/>
        <v>7.1</v>
      </c>
      <c r="HT53" s="111" t="str">
        <f t="shared" si="70"/>
        <v>B</v>
      </c>
      <c r="HU53" s="112">
        <f t="shared" si="71"/>
        <v>3</v>
      </c>
      <c r="HV53" s="113" t="str">
        <f t="shared" si="72"/>
        <v>3.0</v>
      </c>
      <c r="HW53" s="63">
        <v>1</v>
      </c>
      <c r="HX53" s="199">
        <v>1</v>
      </c>
      <c r="HY53" s="66">
        <f t="shared" si="240"/>
        <v>2.1</v>
      </c>
      <c r="HZ53" s="163">
        <f t="shared" si="240"/>
        <v>5.2</v>
      </c>
      <c r="IA53" s="53" t="str">
        <f t="shared" si="74"/>
        <v>5.2</v>
      </c>
      <c r="IB53" s="51" t="str">
        <f t="shared" si="75"/>
        <v>D+</v>
      </c>
      <c r="IC53" s="60">
        <f t="shared" si="76"/>
        <v>1.5</v>
      </c>
      <c r="ID53" s="53" t="str">
        <f t="shared" si="77"/>
        <v>1.5</v>
      </c>
      <c r="IE53" s="212">
        <v>4</v>
      </c>
      <c r="IF53" s="213">
        <v>4</v>
      </c>
      <c r="IG53" s="202">
        <v>7.3</v>
      </c>
      <c r="IH53" s="57">
        <v>6</v>
      </c>
      <c r="II53" s="58"/>
      <c r="IJ53" s="66">
        <f t="shared" si="489"/>
        <v>6.5</v>
      </c>
      <c r="IK53" s="67">
        <f t="shared" si="490"/>
        <v>6.5</v>
      </c>
      <c r="IL53" s="67" t="str">
        <f t="shared" si="491"/>
        <v>6.5</v>
      </c>
      <c r="IM53" s="51" t="str">
        <f t="shared" si="492"/>
        <v>C+</v>
      </c>
      <c r="IN53" s="60">
        <f t="shared" si="493"/>
        <v>2.5</v>
      </c>
      <c r="IO53" s="53" t="str">
        <f t="shared" si="494"/>
        <v>2.5</v>
      </c>
      <c r="IP53" s="63">
        <v>2</v>
      </c>
      <c r="IQ53" s="199">
        <v>2</v>
      </c>
      <c r="IR53" s="202">
        <v>7.3</v>
      </c>
      <c r="IS53" s="57">
        <v>5</v>
      </c>
      <c r="IT53" s="58"/>
      <c r="IU53" s="66">
        <f t="shared" si="78"/>
        <v>5.9</v>
      </c>
      <c r="IV53" s="67">
        <f t="shared" si="79"/>
        <v>5.9</v>
      </c>
      <c r="IW53" s="67" t="str">
        <f t="shared" si="80"/>
        <v>5.9</v>
      </c>
      <c r="IX53" s="51" t="str">
        <f t="shared" si="81"/>
        <v>C</v>
      </c>
      <c r="IY53" s="60">
        <f t="shared" si="82"/>
        <v>2</v>
      </c>
      <c r="IZ53" s="53" t="str">
        <f t="shared" si="83"/>
        <v>2.0</v>
      </c>
      <c r="JA53" s="63">
        <v>3</v>
      </c>
      <c r="JB53" s="199">
        <v>3</v>
      </c>
      <c r="JC53" s="65">
        <v>6.6</v>
      </c>
      <c r="JD53" s="57">
        <v>7</v>
      </c>
      <c r="JE53" s="58"/>
      <c r="JF53" s="66">
        <f t="shared" si="84"/>
        <v>6.8</v>
      </c>
      <c r="JG53" s="67">
        <f t="shared" si="85"/>
        <v>6.8</v>
      </c>
      <c r="JH53" s="50" t="str">
        <f t="shared" si="86"/>
        <v>6.8</v>
      </c>
      <c r="JI53" s="51" t="str">
        <f t="shared" si="87"/>
        <v>C+</v>
      </c>
      <c r="JJ53" s="60">
        <f t="shared" si="88"/>
        <v>2.5</v>
      </c>
      <c r="JK53" s="53" t="str">
        <f t="shared" si="89"/>
        <v>2.5</v>
      </c>
      <c r="JL53" s="61">
        <v>2</v>
      </c>
      <c r="JM53" s="62">
        <v>2</v>
      </c>
      <c r="JN53" s="65">
        <v>6.8</v>
      </c>
      <c r="JO53" s="57">
        <v>4</v>
      </c>
      <c r="JP53" s="58"/>
      <c r="JQ53" s="66">
        <f t="shared" si="392"/>
        <v>5.0999999999999996</v>
      </c>
      <c r="JR53" s="67">
        <f t="shared" si="393"/>
        <v>5.0999999999999996</v>
      </c>
      <c r="JS53" s="50" t="str">
        <f t="shared" si="394"/>
        <v>5.1</v>
      </c>
      <c r="JT53" s="51" t="str">
        <f t="shared" si="395"/>
        <v>D+</v>
      </c>
      <c r="JU53" s="60">
        <f t="shared" si="396"/>
        <v>1.5</v>
      </c>
      <c r="JV53" s="53" t="str">
        <f t="shared" si="397"/>
        <v>1.5</v>
      </c>
      <c r="JW53" s="61">
        <v>1</v>
      </c>
      <c r="JX53" s="62">
        <v>1</v>
      </c>
      <c r="JY53" s="65">
        <v>6.3</v>
      </c>
      <c r="JZ53" s="57">
        <v>7</v>
      </c>
      <c r="KA53" s="58"/>
      <c r="KB53" s="66">
        <f t="shared" si="398"/>
        <v>6.7</v>
      </c>
      <c r="KC53" s="67">
        <f t="shared" si="399"/>
        <v>6.7</v>
      </c>
      <c r="KD53" s="50" t="str">
        <f t="shared" si="400"/>
        <v>6.7</v>
      </c>
      <c r="KE53" s="51" t="str">
        <f t="shared" si="401"/>
        <v>C+</v>
      </c>
      <c r="KF53" s="60">
        <f t="shared" si="402"/>
        <v>2.5</v>
      </c>
      <c r="KG53" s="53" t="str">
        <f t="shared" si="403"/>
        <v>2.5</v>
      </c>
      <c r="KH53" s="61">
        <v>2</v>
      </c>
      <c r="KI53" s="62">
        <v>2</v>
      </c>
      <c r="KJ53" s="202">
        <v>6</v>
      </c>
      <c r="KK53" s="133">
        <v>7.5</v>
      </c>
      <c r="KL53" s="58"/>
      <c r="KM53" s="66">
        <f t="shared" si="404"/>
        <v>6.9</v>
      </c>
      <c r="KN53" s="67">
        <f t="shared" si="405"/>
        <v>6.9</v>
      </c>
      <c r="KO53" s="67" t="str">
        <f t="shared" si="406"/>
        <v>6.9</v>
      </c>
      <c r="KP53" s="51" t="str">
        <f t="shared" si="407"/>
        <v>C+</v>
      </c>
      <c r="KQ53" s="60">
        <f t="shared" si="408"/>
        <v>2.5</v>
      </c>
      <c r="KR53" s="53" t="str">
        <f t="shared" si="409"/>
        <v>2.5</v>
      </c>
      <c r="KS53" s="63">
        <v>1</v>
      </c>
      <c r="KT53" s="199">
        <v>1</v>
      </c>
      <c r="KU53" s="202">
        <v>9</v>
      </c>
      <c r="KV53" s="133">
        <v>8.6</v>
      </c>
      <c r="KW53" s="58"/>
      <c r="KX53" s="66">
        <f t="shared" si="410"/>
        <v>8.8000000000000007</v>
      </c>
      <c r="KY53" s="67">
        <f t="shared" si="411"/>
        <v>8.8000000000000007</v>
      </c>
      <c r="KZ53" s="67" t="str">
        <f t="shared" si="412"/>
        <v>8.8</v>
      </c>
      <c r="LA53" s="51" t="str">
        <f t="shared" si="413"/>
        <v>A</v>
      </c>
      <c r="LB53" s="60">
        <f t="shared" si="414"/>
        <v>4</v>
      </c>
      <c r="LC53" s="53" t="str">
        <f t="shared" si="415"/>
        <v>4.0</v>
      </c>
      <c r="LD53" s="63">
        <v>1</v>
      </c>
      <c r="LE53" s="199">
        <v>1</v>
      </c>
      <c r="LF53" s="202">
        <v>8</v>
      </c>
      <c r="LG53" s="133">
        <v>5.6</v>
      </c>
      <c r="LH53" s="58"/>
      <c r="LI53" s="66">
        <f t="shared" si="416"/>
        <v>6.6</v>
      </c>
      <c r="LJ53" s="67">
        <f t="shared" si="417"/>
        <v>6.6</v>
      </c>
      <c r="LK53" s="67" t="str">
        <f t="shared" si="418"/>
        <v>6.6</v>
      </c>
      <c r="LL53" s="51" t="str">
        <f t="shared" si="419"/>
        <v>C+</v>
      </c>
      <c r="LM53" s="60">
        <f t="shared" si="420"/>
        <v>2.5</v>
      </c>
      <c r="LN53" s="53" t="str">
        <f t="shared" si="421"/>
        <v>2.5</v>
      </c>
      <c r="LO53" s="63">
        <v>2</v>
      </c>
      <c r="LP53" s="199">
        <v>2</v>
      </c>
      <c r="LQ53" s="202">
        <v>8</v>
      </c>
      <c r="LR53" s="133">
        <v>8</v>
      </c>
      <c r="LS53" s="58"/>
      <c r="LT53" s="66">
        <f t="shared" si="422"/>
        <v>8</v>
      </c>
      <c r="LU53" s="67">
        <f t="shared" si="423"/>
        <v>8</v>
      </c>
      <c r="LV53" s="67" t="str">
        <f t="shared" si="424"/>
        <v>8.0</v>
      </c>
      <c r="LW53" s="51" t="str">
        <f t="shared" si="425"/>
        <v>B+</v>
      </c>
      <c r="LX53" s="60">
        <f t="shared" si="426"/>
        <v>3.5</v>
      </c>
      <c r="LY53" s="53" t="str">
        <f t="shared" si="427"/>
        <v>3.5</v>
      </c>
      <c r="LZ53" s="63">
        <v>1</v>
      </c>
      <c r="MA53" s="199">
        <v>1</v>
      </c>
      <c r="MB53" s="66">
        <f t="shared" si="428"/>
        <v>7.4</v>
      </c>
      <c r="MC53" s="163">
        <f t="shared" si="429"/>
        <v>7.4</v>
      </c>
      <c r="MD53" s="53" t="str">
        <f t="shared" si="430"/>
        <v>7.4</v>
      </c>
      <c r="ME53" s="51" t="str">
        <f t="shared" si="431"/>
        <v>B</v>
      </c>
      <c r="MF53" s="60">
        <f t="shared" si="432"/>
        <v>3</v>
      </c>
      <c r="MG53" s="53" t="str">
        <f t="shared" si="433"/>
        <v>3.0</v>
      </c>
      <c r="MH53" s="212">
        <v>5</v>
      </c>
      <c r="MI53" s="213">
        <v>5</v>
      </c>
      <c r="MJ53" s="203">
        <f t="shared" si="434"/>
        <v>19</v>
      </c>
      <c r="MK53" s="153">
        <f t="shared" si="435"/>
        <v>6.3157894736842106</v>
      </c>
      <c r="ML53" s="155">
        <f t="shared" si="436"/>
        <v>2.2894736842105261</v>
      </c>
      <c r="MM53" s="154" t="str">
        <f t="shared" si="437"/>
        <v>2.29</v>
      </c>
      <c r="MN53" s="5" t="str">
        <f t="shared" si="438"/>
        <v>Lên lớp</v>
      </c>
    </row>
    <row r="54" spans="1:352" s="8" customFormat="1" ht="18">
      <c r="A54" s="5">
        <v>5</v>
      </c>
      <c r="B54" s="9" t="s">
        <v>432</v>
      </c>
      <c r="C54" s="10" t="s">
        <v>447</v>
      </c>
      <c r="D54" s="11" t="s">
        <v>448</v>
      </c>
      <c r="E54" s="12" t="s">
        <v>424</v>
      </c>
      <c r="G54" s="47" t="s">
        <v>665</v>
      </c>
      <c r="H54" s="141" t="s">
        <v>410</v>
      </c>
      <c r="I54" s="48" t="s">
        <v>635</v>
      </c>
      <c r="J54" s="48" t="s">
        <v>599</v>
      </c>
      <c r="K54" s="98">
        <v>2</v>
      </c>
      <c r="L54" s="67" t="str">
        <f t="shared" si="439"/>
        <v>2.0</v>
      </c>
      <c r="M54" s="51" t="str">
        <f t="shared" si="495"/>
        <v>F</v>
      </c>
      <c r="N54" s="52">
        <f t="shared" si="496"/>
        <v>0</v>
      </c>
      <c r="O54" s="53" t="str">
        <f t="shared" si="440"/>
        <v>0.0</v>
      </c>
      <c r="P54" s="63"/>
      <c r="Q54" s="49">
        <v>7</v>
      </c>
      <c r="R54" s="67" t="str">
        <f t="shared" si="441"/>
        <v>7.0</v>
      </c>
      <c r="S54" s="51" t="str">
        <f t="shared" si="497"/>
        <v>B</v>
      </c>
      <c r="T54" s="52">
        <f t="shared" si="498"/>
        <v>3</v>
      </c>
      <c r="U54" s="53" t="str">
        <f t="shared" si="442"/>
        <v>3.0</v>
      </c>
      <c r="V54" s="63">
        <v>3</v>
      </c>
      <c r="W54" s="105">
        <v>8.3000000000000007</v>
      </c>
      <c r="X54" s="103">
        <v>7</v>
      </c>
      <c r="Y54" s="104"/>
      <c r="Z54" s="66">
        <f t="shared" si="291"/>
        <v>7.5</v>
      </c>
      <c r="AA54" s="67">
        <f t="shared" si="292"/>
        <v>7.5</v>
      </c>
      <c r="AB54" s="67" t="str">
        <f t="shared" si="443"/>
        <v>7.5</v>
      </c>
      <c r="AC54" s="51" t="str">
        <f t="shared" si="294"/>
        <v>B</v>
      </c>
      <c r="AD54" s="60">
        <f t="shared" si="499"/>
        <v>3</v>
      </c>
      <c r="AE54" s="53" t="str">
        <f t="shared" si="444"/>
        <v>3.0</v>
      </c>
      <c r="AF54" s="63">
        <v>4</v>
      </c>
      <c r="AG54" s="199">
        <v>4</v>
      </c>
      <c r="AH54" s="105">
        <v>7.3</v>
      </c>
      <c r="AI54" s="103">
        <v>6</v>
      </c>
      <c r="AJ54" s="104"/>
      <c r="AK54" s="66">
        <f t="shared" si="297"/>
        <v>6.5</v>
      </c>
      <c r="AL54" s="67">
        <f t="shared" si="298"/>
        <v>6.5</v>
      </c>
      <c r="AM54" s="67" t="str">
        <f t="shared" si="445"/>
        <v>6.5</v>
      </c>
      <c r="AN54" s="51" t="str">
        <f t="shared" si="500"/>
        <v>C+</v>
      </c>
      <c r="AO54" s="60">
        <f t="shared" si="501"/>
        <v>2.5</v>
      </c>
      <c r="AP54" s="53" t="str">
        <f t="shared" si="446"/>
        <v>2.5</v>
      </c>
      <c r="AQ54" s="63">
        <v>2</v>
      </c>
      <c r="AR54" s="199">
        <v>2</v>
      </c>
      <c r="AS54" s="105">
        <v>6.3</v>
      </c>
      <c r="AT54" s="103">
        <v>2</v>
      </c>
      <c r="AU54" s="104">
        <v>7</v>
      </c>
      <c r="AV54" s="66">
        <f t="shared" si="447"/>
        <v>3.7</v>
      </c>
      <c r="AW54" s="67">
        <f t="shared" si="448"/>
        <v>6.7</v>
      </c>
      <c r="AX54" s="67" t="str">
        <f t="shared" si="449"/>
        <v>6.7</v>
      </c>
      <c r="AY54" s="51" t="str">
        <f t="shared" si="450"/>
        <v>C+</v>
      </c>
      <c r="AZ54" s="60">
        <f t="shared" si="502"/>
        <v>2.5</v>
      </c>
      <c r="BA54" s="53" t="str">
        <f t="shared" si="451"/>
        <v>2.5</v>
      </c>
      <c r="BB54" s="63">
        <v>3</v>
      </c>
      <c r="BC54" s="199">
        <v>3</v>
      </c>
      <c r="BD54" s="105">
        <v>6</v>
      </c>
      <c r="BE54" s="103">
        <v>3</v>
      </c>
      <c r="BF54" s="104"/>
      <c r="BG54" s="66">
        <f t="shared" si="503"/>
        <v>4.2</v>
      </c>
      <c r="BH54" s="67">
        <f t="shared" si="504"/>
        <v>4.2</v>
      </c>
      <c r="BI54" s="67" t="str">
        <f t="shared" si="452"/>
        <v>4.2</v>
      </c>
      <c r="BJ54" s="51" t="str">
        <f t="shared" si="505"/>
        <v>D</v>
      </c>
      <c r="BK54" s="60">
        <f t="shared" si="506"/>
        <v>1</v>
      </c>
      <c r="BL54" s="53" t="str">
        <f t="shared" si="453"/>
        <v>1.0</v>
      </c>
      <c r="BM54" s="63">
        <v>3</v>
      </c>
      <c r="BN54" s="199">
        <v>3</v>
      </c>
      <c r="BO54" s="105">
        <v>6.8</v>
      </c>
      <c r="BP54" s="103">
        <v>7</v>
      </c>
      <c r="BQ54" s="104"/>
      <c r="BR54" s="66">
        <f t="shared" si="315"/>
        <v>6.9</v>
      </c>
      <c r="BS54" s="67">
        <f t="shared" si="316"/>
        <v>6.9</v>
      </c>
      <c r="BT54" s="67" t="str">
        <f t="shared" si="454"/>
        <v>6.9</v>
      </c>
      <c r="BU54" s="51" t="str">
        <f t="shared" si="318"/>
        <v>C+</v>
      </c>
      <c r="BV54" s="68">
        <f t="shared" si="319"/>
        <v>2.5</v>
      </c>
      <c r="BW54" s="53" t="str">
        <f t="shared" si="455"/>
        <v>2.5</v>
      </c>
      <c r="BX54" s="63">
        <v>2</v>
      </c>
      <c r="BY54" s="199">
        <v>2</v>
      </c>
      <c r="BZ54" s="105">
        <v>7.5</v>
      </c>
      <c r="CA54" s="103">
        <v>9</v>
      </c>
      <c r="CB54" s="104"/>
      <c r="CC54" s="105"/>
      <c r="CD54" s="67">
        <f t="shared" si="507"/>
        <v>8.4</v>
      </c>
      <c r="CE54" s="67" t="str">
        <f t="shared" si="456"/>
        <v>8.4</v>
      </c>
      <c r="CF54" s="51" t="str">
        <f t="shared" si="508"/>
        <v>B+</v>
      </c>
      <c r="CG54" s="60">
        <f t="shared" si="509"/>
        <v>3.5</v>
      </c>
      <c r="CH54" s="53" t="str">
        <f t="shared" si="457"/>
        <v>3.5</v>
      </c>
      <c r="CI54" s="63">
        <v>3</v>
      </c>
      <c r="CJ54" s="199">
        <v>3</v>
      </c>
      <c r="CK54" s="200">
        <f t="shared" si="458"/>
        <v>17</v>
      </c>
      <c r="CL54" s="72">
        <f t="shared" si="327"/>
        <v>6.7470588235294118</v>
      </c>
      <c r="CM54" s="93" t="str">
        <f t="shared" si="459"/>
        <v>6.75</v>
      </c>
      <c r="CN54" s="72">
        <f t="shared" si="329"/>
        <v>2.5294117647058822</v>
      </c>
      <c r="CO54" s="93" t="str">
        <f t="shared" si="460"/>
        <v>2.53</v>
      </c>
      <c r="CP54" s="258" t="str">
        <f t="shared" si="461"/>
        <v>Lên lớp</v>
      </c>
      <c r="CQ54" s="258">
        <f t="shared" si="332"/>
        <v>17</v>
      </c>
      <c r="CR54" s="72">
        <f t="shared" si="333"/>
        <v>6.7470588235294118</v>
      </c>
      <c r="CS54" s="258" t="str">
        <f t="shared" si="462"/>
        <v>6.75</v>
      </c>
      <c r="CT54" s="72">
        <f t="shared" si="335"/>
        <v>2.5294117647058822</v>
      </c>
      <c r="CU54" s="258" t="str">
        <f t="shared" si="463"/>
        <v>2.53</v>
      </c>
      <c r="CV54" s="258" t="str">
        <f t="shared" si="510"/>
        <v>Lên lớp</v>
      </c>
      <c r="CW54" s="66">
        <v>6.2</v>
      </c>
      <c r="CX54" s="66">
        <v>6</v>
      </c>
      <c r="CY54" s="258"/>
      <c r="CZ54" s="66">
        <f t="shared" si="338"/>
        <v>6.1</v>
      </c>
      <c r="DA54" s="67">
        <f t="shared" si="339"/>
        <v>6.1</v>
      </c>
      <c r="DB54" s="60" t="str">
        <f t="shared" si="340"/>
        <v>6.1</v>
      </c>
      <c r="DC54" s="51" t="str">
        <f t="shared" si="341"/>
        <v>C</v>
      </c>
      <c r="DD54" s="60">
        <f t="shared" si="342"/>
        <v>2</v>
      </c>
      <c r="DE54" s="60" t="str">
        <f t="shared" si="343"/>
        <v>2.0</v>
      </c>
      <c r="DF54" s="63"/>
      <c r="DG54" s="201"/>
      <c r="DH54" s="105">
        <v>6.2</v>
      </c>
      <c r="DI54" s="126">
        <v>7</v>
      </c>
      <c r="DJ54" s="126"/>
      <c r="DK54" s="66">
        <f t="shared" si="344"/>
        <v>6.7</v>
      </c>
      <c r="DL54" s="67">
        <f t="shared" si="345"/>
        <v>6.7</v>
      </c>
      <c r="DM54" s="60" t="str">
        <f t="shared" si="346"/>
        <v>6.7</v>
      </c>
      <c r="DN54" s="51" t="str">
        <f t="shared" si="347"/>
        <v>C+</v>
      </c>
      <c r="DO54" s="60">
        <f t="shared" si="348"/>
        <v>2.5</v>
      </c>
      <c r="DP54" s="60" t="str">
        <f t="shared" si="349"/>
        <v>2.5</v>
      </c>
      <c r="DQ54" s="63"/>
      <c r="DR54" s="201"/>
      <c r="DS54" s="67">
        <f t="shared" si="350"/>
        <v>6.4</v>
      </c>
      <c r="DT54" s="60" t="str">
        <f t="shared" si="351"/>
        <v>6.4</v>
      </c>
      <c r="DU54" s="51" t="str">
        <f t="shared" si="352"/>
        <v>C</v>
      </c>
      <c r="DV54" s="60">
        <f t="shared" si="353"/>
        <v>2</v>
      </c>
      <c r="DW54" s="60" t="str">
        <f t="shared" si="354"/>
        <v>2.0</v>
      </c>
      <c r="DX54" s="63">
        <v>3</v>
      </c>
      <c r="DY54" s="201">
        <v>3</v>
      </c>
      <c r="DZ54" s="202">
        <v>5.8</v>
      </c>
      <c r="EA54" s="57">
        <v>4</v>
      </c>
      <c r="EB54" s="58"/>
      <c r="EC54" s="66">
        <f t="shared" si="355"/>
        <v>4.7</v>
      </c>
      <c r="ED54" s="67">
        <f t="shared" si="356"/>
        <v>4.7</v>
      </c>
      <c r="EE54" s="67" t="str">
        <f t="shared" si="357"/>
        <v>4.7</v>
      </c>
      <c r="EF54" s="51" t="str">
        <f t="shared" si="358"/>
        <v>D</v>
      </c>
      <c r="EG54" s="68">
        <f t="shared" si="359"/>
        <v>1</v>
      </c>
      <c r="EH54" s="53" t="str">
        <f t="shared" si="360"/>
        <v>1.0</v>
      </c>
      <c r="EI54" s="63">
        <v>3</v>
      </c>
      <c r="EJ54" s="199">
        <v>3</v>
      </c>
      <c r="EK54" s="202">
        <v>5.4</v>
      </c>
      <c r="EL54" s="57">
        <v>3</v>
      </c>
      <c r="EM54" s="58"/>
      <c r="EN54" s="66">
        <f t="shared" si="464"/>
        <v>4</v>
      </c>
      <c r="EO54" s="67">
        <f t="shared" si="465"/>
        <v>4</v>
      </c>
      <c r="EP54" s="67" t="str">
        <f t="shared" si="466"/>
        <v>4.0</v>
      </c>
      <c r="EQ54" s="51" t="str">
        <f t="shared" si="467"/>
        <v>D</v>
      </c>
      <c r="ER54" s="60">
        <f t="shared" si="468"/>
        <v>1</v>
      </c>
      <c r="ES54" s="53" t="str">
        <f t="shared" si="469"/>
        <v>1.0</v>
      </c>
      <c r="ET54" s="63">
        <v>3</v>
      </c>
      <c r="EU54" s="199">
        <v>3</v>
      </c>
      <c r="EV54" s="166">
        <v>7.3</v>
      </c>
      <c r="EW54" s="122">
        <v>1</v>
      </c>
      <c r="EX54" s="123">
        <v>4</v>
      </c>
      <c r="EY54" s="66">
        <f t="shared" si="45"/>
        <v>3.5</v>
      </c>
      <c r="EZ54" s="67">
        <f t="shared" si="46"/>
        <v>5.3</v>
      </c>
      <c r="FA54" s="67" t="str">
        <f t="shared" si="47"/>
        <v>5.3</v>
      </c>
      <c r="FB54" s="51" t="str">
        <f t="shared" si="48"/>
        <v>D+</v>
      </c>
      <c r="FC54" s="60">
        <f t="shared" si="49"/>
        <v>1.5</v>
      </c>
      <c r="FD54" s="53" t="str">
        <f t="shared" si="50"/>
        <v>1.5</v>
      </c>
      <c r="FE54" s="63">
        <v>2</v>
      </c>
      <c r="FF54" s="199">
        <v>2</v>
      </c>
      <c r="FG54" s="105">
        <v>8</v>
      </c>
      <c r="FH54" s="103">
        <v>7</v>
      </c>
      <c r="FI54" s="104"/>
      <c r="FJ54" s="66">
        <f t="shared" si="51"/>
        <v>7.4</v>
      </c>
      <c r="FK54" s="67">
        <f t="shared" si="52"/>
        <v>7.4</v>
      </c>
      <c r="FL54" s="67" t="str">
        <f t="shared" si="53"/>
        <v>7.4</v>
      </c>
      <c r="FM54" s="51" t="str">
        <f t="shared" si="54"/>
        <v>B</v>
      </c>
      <c r="FN54" s="60">
        <f t="shared" si="55"/>
        <v>3</v>
      </c>
      <c r="FO54" s="53" t="str">
        <f t="shared" si="56"/>
        <v>3.0</v>
      </c>
      <c r="FP54" s="63">
        <v>2</v>
      </c>
      <c r="FQ54" s="199">
        <v>2</v>
      </c>
      <c r="FR54" s="105">
        <v>7.4</v>
      </c>
      <c r="FS54" s="103">
        <v>8</v>
      </c>
      <c r="FT54" s="104"/>
      <c r="FU54" s="66"/>
      <c r="FV54" s="67">
        <f t="shared" si="57"/>
        <v>7.8</v>
      </c>
      <c r="FW54" s="67" t="str">
        <f t="shared" si="58"/>
        <v>7.8</v>
      </c>
      <c r="FX54" s="51" t="str">
        <f t="shared" si="59"/>
        <v>B</v>
      </c>
      <c r="FY54" s="60">
        <f t="shared" si="60"/>
        <v>3</v>
      </c>
      <c r="FZ54" s="53" t="str">
        <f t="shared" si="61"/>
        <v>3.0</v>
      </c>
      <c r="GA54" s="63">
        <v>2</v>
      </c>
      <c r="GB54" s="199">
        <v>2</v>
      </c>
      <c r="GC54" s="208">
        <v>7</v>
      </c>
      <c r="GD54" s="168">
        <v>7</v>
      </c>
      <c r="GE54" s="169"/>
      <c r="GF54" s="105"/>
      <c r="GG54" s="67">
        <f t="shared" si="470"/>
        <v>7</v>
      </c>
      <c r="GH54" s="67" t="str">
        <f t="shared" si="471"/>
        <v>7.0</v>
      </c>
      <c r="GI54" s="51" t="str">
        <f t="shared" si="472"/>
        <v>B</v>
      </c>
      <c r="GJ54" s="60">
        <f t="shared" si="473"/>
        <v>3</v>
      </c>
      <c r="GK54" s="53" t="str">
        <f t="shared" si="474"/>
        <v>3.0</v>
      </c>
      <c r="GL54" s="63">
        <v>3</v>
      </c>
      <c r="GM54" s="199">
        <v>3</v>
      </c>
      <c r="GN54" s="203">
        <f t="shared" si="475"/>
        <v>18</v>
      </c>
      <c r="GO54" s="153">
        <f t="shared" si="476"/>
        <v>5.9611111111111112</v>
      </c>
      <c r="GP54" s="155">
        <f t="shared" si="477"/>
        <v>2</v>
      </c>
      <c r="GQ54" s="154" t="str">
        <f t="shared" si="62"/>
        <v>2.00</v>
      </c>
      <c r="GR54" s="5" t="str">
        <f t="shared" si="63"/>
        <v>Lên lớp</v>
      </c>
      <c r="GS54" s="5"/>
      <c r="GT54" s="204">
        <f t="shared" si="478"/>
        <v>18</v>
      </c>
      <c r="GU54" s="205">
        <f t="shared" si="64"/>
        <v>5.9611111111111112</v>
      </c>
      <c r="GV54" s="206">
        <f t="shared" si="479"/>
        <v>2</v>
      </c>
      <c r="GW54" s="207">
        <f t="shared" si="480"/>
        <v>35</v>
      </c>
      <c r="GX54" s="203">
        <f t="shared" si="481"/>
        <v>35</v>
      </c>
      <c r="GY54" s="154">
        <f t="shared" si="482"/>
        <v>6.3428571428571425</v>
      </c>
      <c r="GZ54" s="155">
        <f t="shared" si="483"/>
        <v>2.2571428571428571</v>
      </c>
      <c r="HA54" s="154" t="str">
        <f t="shared" si="65"/>
        <v>2.26</v>
      </c>
      <c r="HB54" s="5" t="str">
        <f t="shared" si="66"/>
        <v>Lên lớp</v>
      </c>
      <c r="HC54" s="105">
        <v>5.6</v>
      </c>
      <c r="HD54" s="103">
        <v>5</v>
      </c>
      <c r="HE54" s="104"/>
      <c r="HF54" s="105"/>
      <c r="HG54" s="67">
        <f t="shared" si="484"/>
        <v>5.2</v>
      </c>
      <c r="HH54" s="67" t="str">
        <f t="shared" si="485"/>
        <v>5.2</v>
      </c>
      <c r="HI54" s="51" t="str">
        <f t="shared" si="486"/>
        <v>D+</v>
      </c>
      <c r="HJ54" s="60">
        <f t="shared" si="487"/>
        <v>1.5</v>
      </c>
      <c r="HK54" s="53" t="str">
        <f t="shared" si="488"/>
        <v>1.5</v>
      </c>
      <c r="HL54" s="63">
        <v>3</v>
      </c>
      <c r="HM54" s="199">
        <v>3</v>
      </c>
      <c r="HN54" s="202">
        <v>7.3</v>
      </c>
      <c r="HO54" s="57">
        <v>8</v>
      </c>
      <c r="HP54" s="58"/>
      <c r="HQ54" s="66">
        <f t="shared" si="67"/>
        <v>7.7</v>
      </c>
      <c r="HR54" s="110">
        <f t="shared" si="68"/>
        <v>7.7</v>
      </c>
      <c r="HS54" s="67" t="str">
        <f t="shared" si="69"/>
        <v>7.7</v>
      </c>
      <c r="HT54" s="111" t="str">
        <f t="shared" si="70"/>
        <v>B</v>
      </c>
      <c r="HU54" s="112">
        <f t="shared" si="71"/>
        <v>3</v>
      </c>
      <c r="HV54" s="113" t="str">
        <f t="shared" si="72"/>
        <v>3.0</v>
      </c>
      <c r="HW54" s="63">
        <v>1</v>
      </c>
      <c r="HX54" s="199">
        <v>1</v>
      </c>
      <c r="HY54" s="66">
        <f t="shared" si="240"/>
        <v>2.2999999999999998</v>
      </c>
      <c r="HZ54" s="163">
        <f t="shared" si="240"/>
        <v>6</v>
      </c>
      <c r="IA54" s="53" t="str">
        <f t="shared" si="74"/>
        <v>6.0</v>
      </c>
      <c r="IB54" s="51" t="str">
        <f t="shared" si="75"/>
        <v>C</v>
      </c>
      <c r="IC54" s="60">
        <f t="shared" si="76"/>
        <v>2</v>
      </c>
      <c r="ID54" s="53" t="str">
        <f t="shared" si="77"/>
        <v>2.0</v>
      </c>
      <c r="IE54" s="212">
        <v>4</v>
      </c>
      <c r="IF54" s="213">
        <v>4</v>
      </c>
      <c r="IG54" s="202">
        <v>6.7</v>
      </c>
      <c r="IH54" s="57">
        <v>4</v>
      </c>
      <c r="II54" s="58"/>
      <c r="IJ54" s="66">
        <f t="shared" si="489"/>
        <v>5.0999999999999996</v>
      </c>
      <c r="IK54" s="67">
        <f t="shared" si="490"/>
        <v>5.0999999999999996</v>
      </c>
      <c r="IL54" s="67" t="str">
        <f t="shared" si="491"/>
        <v>5.1</v>
      </c>
      <c r="IM54" s="51" t="str">
        <f t="shared" si="492"/>
        <v>D+</v>
      </c>
      <c r="IN54" s="60">
        <f t="shared" si="493"/>
        <v>1.5</v>
      </c>
      <c r="IO54" s="53" t="str">
        <f t="shared" si="494"/>
        <v>1.5</v>
      </c>
      <c r="IP54" s="63">
        <v>2</v>
      </c>
      <c r="IQ54" s="199">
        <v>2</v>
      </c>
      <c r="IR54" s="202">
        <v>6.4</v>
      </c>
      <c r="IS54" s="57">
        <v>6</v>
      </c>
      <c r="IT54" s="58"/>
      <c r="IU54" s="66">
        <f t="shared" si="78"/>
        <v>6.2</v>
      </c>
      <c r="IV54" s="67">
        <f t="shared" si="79"/>
        <v>6.2</v>
      </c>
      <c r="IW54" s="67" t="str">
        <f t="shared" si="80"/>
        <v>6.2</v>
      </c>
      <c r="IX54" s="51" t="str">
        <f t="shared" si="81"/>
        <v>C</v>
      </c>
      <c r="IY54" s="60">
        <f t="shared" si="82"/>
        <v>2</v>
      </c>
      <c r="IZ54" s="53" t="str">
        <f t="shared" si="83"/>
        <v>2.0</v>
      </c>
      <c r="JA54" s="63">
        <v>3</v>
      </c>
      <c r="JB54" s="199">
        <v>3</v>
      </c>
      <c r="JC54" s="65">
        <v>5.2</v>
      </c>
      <c r="JD54" s="57">
        <v>6</v>
      </c>
      <c r="JE54" s="58"/>
      <c r="JF54" s="66">
        <f t="shared" si="84"/>
        <v>5.7</v>
      </c>
      <c r="JG54" s="67">
        <f t="shared" si="85"/>
        <v>5.7</v>
      </c>
      <c r="JH54" s="50" t="str">
        <f t="shared" si="86"/>
        <v>5.7</v>
      </c>
      <c r="JI54" s="51" t="str">
        <f t="shared" si="87"/>
        <v>C</v>
      </c>
      <c r="JJ54" s="60">
        <f t="shared" si="88"/>
        <v>2</v>
      </c>
      <c r="JK54" s="53" t="str">
        <f t="shared" si="89"/>
        <v>2.0</v>
      </c>
      <c r="JL54" s="61">
        <v>2</v>
      </c>
      <c r="JM54" s="62">
        <v>2</v>
      </c>
      <c r="JN54" s="65">
        <v>6.4</v>
      </c>
      <c r="JO54" s="57">
        <v>4</v>
      </c>
      <c r="JP54" s="58"/>
      <c r="JQ54" s="66">
        <f t="shared" si="392"/>
        <v>5</v>
      </c>
      <c r="JR54" s="67">
        <f t="shared" si="393"/>
        <v>5</v>
      </c>
      <c r="JS54" s="50" t="str">
        <f t="shared" si="394"/>
        <v>5.0</v>
      </c>
      <c r="JT54" s="51" t="str">
        <f t="shared" si="395"/>
        <v>D+</v>
      </c>
      <c r="JU54" s="60">
        <f t="shared" si="396"/>
        <v>1.5</v>
      </c>
      <c r="JV54" s="53" t="str">
        <f t="shared" si="397"/>
        <v>1.5</v>
      </c>
      <c r="JW54" s="61">
        <v>1</v>
      </c>
      <c r="JX54" s="62">
        <v>1</v>
      </c>
      <c r="JY54" s="245">
        <v>5</v>
      </c>
      <c r="JZ54" s="122">
        <v>3</v>
      </c>
      <c r="KA54" s="123">
        <v>4</v>
      </c>
      <c r="KB54" s="166">
        <f t="shared" si="398"/>
        <v>3.8</v>
      </c>
      <c r="KC54" s="67">
        <f t="shared" si="399"/>
        <v>4.4000000000000004</v>
      </c>
      <c r="KD54" s="50" t="str">
        <f t="shared" si="400"/>
        <v>4.4</v>
      </c>
      <c r="KE54" s="51" t="str">
        <f t="shared" si="401"/>
        <v>D</v>
      </c>
      <c r="KF54" s="60">
        <f t="shared" si="402"/>
        <v>1</v>
      </c>
      <c r="KG54" s="53" t="str">
        <f t="shared" si="403"/>
        <v>1.0</v>
      </c>
      <c r="KH54" s="61">
        <v>2</v>
      </c>
      <c r="KI54" s="62">
        <v>2</v>
      </c>
      <c r="KJ54" s="202">
        <v>5</v>
      </c>
      <c r="KK54" s="133">
        <v>5.6</v>
      </c>
      <c r="KL54" s="58"/>
      <c r="KM54" s="66">
        <f t="shared" si="404"/>
        <v>5.4</v>
      </c>
      <c r="KN54" s="67">
        <f t="shared" si="405"/>
        <v>5.4</v>
      </c>
      <c r="KO54" s="67" t="str">
        <f t="shared" si="406"/>
        <v>5.4</v>
      </c>
      <c r="KP54" s="51" t="str">
        <f t="shared" si="407"/>
        <v>D+</v>
      </c>
      <c r="KQ54" s="60">
        <f t="shared" si="408"/>
        <v>1.5</v>
      </c>
      <c r="KR54" s="53" t="str">
        <f t="shared" si="409"/>
        <v>1.5</v>
      </c>
      <c r="KS54" s="63">
        <v>1</v>
      </c>
      <c r="KT54" s="199">
        <v>1</v>
      </c>
      <c r="KU54" s="202">
        <v>8</v>
      </c>
      <c r="KV54" s="133">
        <v>7.8</v>
      </c>
      <c r="KW54" s="58"/>
      <c r="KX54" s="66">
        <f t="shared" si="410"/>
        <v>7.9</v>
      </c>
      <c r="KY54" s="67">
        <f t="shared" si="411"/>
        <v>7.9</v>
      </c>
      <c r="KZ54" s="67" t="str">
        <f t="shared" si="412"/>
        <v>7.9</v>
      </c>
      <c r="LA54" s="51" t="str">
        <f t="shared" si="413"/>
        <v>B</v>
      </c>
      <c r="LB54" s="60">
        <f t="shared" si="414"/>
        <v>3</v>
      </c>
      <c r="LC54" s="53" t="str">
        <f t="shared" si="415"/>
        <v>3.0</v>
      </c>
      <c r="LD54" s="63">
        <v>1</v>
      </c>
      <c r="LE54" s="199">
        <v>1</v>
      </c>
      <c r="LF54" s="202">
        <v>7</v>
      </c>
      <c r="LG54" s="133">
        <v>6.5</v>
      </c>
      <c r="LH54" s="58"/>
      <c r="LI54" s="66">
        <f t="shared" si="416"/>
        <v>6.7</v>
      </c>
      <c r="LJ54" s="67">
        <f t="shared" si="417"/>
        <v>6.7</v>
      </c>
      <c r="LK54" s="67" t="str">
        <f t="shared" si="418"/>
        <v>6.7</v>
      </c>
      <c r="LL54" s="51" t="str">
        <f t="shared" si="419"/>
        <v>C+</v>
      </c>
      <c r="LM54" s="60">
        <f t="shared" si="420"/>
        <v>2.5</v>
      </c>
      <c r="LN54" s="53" t="str">
        <f t="shared" si="421"/>
        <v>2.5</v>
      </c>
      <c r="LO54" s="63">
        <v>2</v>
      </c>
      <c r="LP54" s="199">
        <v>2</v>
      </c>
      <c r="LQ54" s="202">
        <v>8</v>
      </c>
      <c r="LR54" s="133">
        <v>7.5</v>
      </c>
      <c r="LS54" s="58"/>
      <c r="LT54" s="66">
        <f t="shared" si="422"/>
        <v>7.7</v>
      </c>
      <c r="LU54" s="67">
        <f t="shared" si="423"/>
        <v>7.7</v>
      </c>
      <c r="LV54" s="67" t="str">
        <f t="shared" si="424"/>
        <v>7.7</v>
      </c>
      <c r="LW54" s="51" t="str">
        <f t="shared" si="425"/>
        <v>B</v>
      </c>
      <c r="LX54" s="60">
        <f t="shared" si="426"/>
        <v>3</v>
      </c>
      <c r="LY54" s="53" t="str">
        <f t="shared" si="427"/>
        <v>3.0</v>
      </c>
      <c r="LZ54" s="63">
        <v>1</v>
      </c>
      <c r="MA54" s="199">
        <v>1</v>
      </c>
      <c r="MB54" s="66">
        <f t="shared" si="428"/>
        <v>6.9</v>
      </c>
      <c r="MC54" s="163">
        <f t="shared" si="429"/>
        <v>6.9</v>
      </c>
      <c r="MD54" s="53" t="str">
        <f t="shared" si="430"/>
        <v>6.9</v>
      </c>
      <c r="ME54" s="51" t="str">
        <f t="shared" si="431"/>
        <v>C+</v>
      </c>
      <c r="MF54" s="60">
        <f t="shared" si="432"/>
        <v>2.5</v>
      </c>
      <c r="MG54" s="53" t="str">
        <f t="shared" si="433"/>
        <v>2.5</v>
      </c>
      <c r="MH54" s="212">
        <v>5</v>
      </c>
      <c r="MI54" s="213">
        <v>5</v>
      </c>
      <c r="MJ54" s="203">
        <f t="shared" si="434"/>
        <v>19</v>
      </c>
      <c r="MK54" s="153">
        <f t="shared" si="435"/>
        <v>5.8789473684210538</v>
      </c>
      <c r="ML54" s="155">
        <f t="shared" si="436"/>
        <v>1.9210526315789473</v>
      </c>
      <c r="MM54" s="154" t="str">
        <f t="shared" si="437"/>
        <v>1.92</v>
      </c>
      <c r="MN54" s="5" t="str">
        <f t="shared" si="438"/>
        <v>Lên lớp</v>
      </c>
    </row>
    <row r="55" spans="1:352" s="8" customFormat="1" ht="18">
      <c r="A55" s="5">
        <v>6</v>
      </c>
      <c r="B55" s="9" t="s">
        <v>432</v>
      </c>
      <c r="C55" s="10" t="s">
        <v>452</v>
      </c>
      <c r="D55" s="11" t="s">
        <v>453</v>
      </c>
      <c r="E55" s="12" t="s">
        <v>454</v>
      </c>
      <c r="G55" s="47" t="s">
        <v>667</v>
      </c>
      <c r="H55" s="141" t="s">
        <v>410</v>
      </c>
      <c r="I55" s="48" t="s">
        <v>689</v>
      </c>
      <c r="J55" s="48" t="s">
        <v>698</v>
      </c>
      <c r="K55" s="98">
        <v>9</v>
      </c>
      <c r="L55" s="67" t="str">
        <f t="shared" si="439"/>
        <v>9.0</v>
      </c>
      <c r="M55" s="51" t="str">
        <f t="shared" si="495"/>
        <v>A</v>
      </c>
      <c r="N55" s="52">
        <f t="shared" si="496"/>
        <v>4</v>
      </c>
      <c r="O55" s="53" t="str">
        <f t="shared" si="440"/>
        <v>4.0</v>
      </c>
      <c r="P55" s="63">
        <v>2</v>
      </c>
      <c r="Q55" s="49"/>
      <c r="R55" s="67" t="str">
        <f t="shared" si="441"/>
        <v>0.0</v>
      </c>
      <c r="S55" s="51" t="str">
        <f t="shared" si="497"/>
        <v>F</v>
      </c>
      <c r="T55" s="52">
        <f t="shared" si="498"/>
        <v>0</v>
      </c>
      <c r="U55" s="53" t="str">
        <f t="shared" si="442"/>
        <v>0.0</v>
      </c>
      <c r="V55" s="63"/>
      <c r="W55" s="105">
        <v>8.8000000000000007</v>
      </c>
      <c r="X55" s="103">
        <v>9</v>
      </c>
      <c r="Y55" s="104"/>
      <c r="Z55" s="66">
        <f t="shared" si="291"/>
        <v>8.9</v>
      </c>
      <c r="AA55" s="67">
        <f t="shared" si="292"/>
        <v>8.9</v>
      </c>
      <c r="AB55" s="67" t="str">
        <f t="shared" si="443"/>
        <v>8.9</v>
      </c>
      <c r="AC55" s="51" t="str">
        <f t="shared" si="294"/>
        <v>A</v>
      </c>
      <c r="AD55" s="60">
        <f t="shared" si="499"/>
        <v>4</v>
      </c>
      <c r="AE55" s="53" t="str">
        <f t="shared" si="444"/>
        <v>4.0</v>
      </c>
      <c r="AF55" s="63">
        <v>4</v>
      </c>
      <c r="AG55" s="199">
        <v>4</v>
      </c>
      <c r="AH55" s="105">
        <v>8.3000000000000007</v>
      </c>
      <c r="AI55" s="103">
        <v>9</v>
      </c>
      <c r="AJ55" s="104"/>
      <c r="AK55" s="66">
        <f t="shared" si="297"/>
        <v>8.6999999999999993</v>
      </c>
      <c r="AL55" s="67">
        <f t="shared" si="298"/>
        <v>8.6999999999999993</v>
      </c>
      <c r="AM55" s="67" t="str">
        <f t="shared" si="445"/>
        <v>8.7</v>
      </c>
      <c r="AN55" s="51" t="str">
        <f t="shared" si="500"/>
        <v>A</v>
      </c>
      <c r="AO55" s="60">
        <f t="shared" si="501"/>
        <v>4</v>
      </c>
      <c r="AP55" s="53" t="str">
        <f t="shared" si="446"/>
        <v>4.0</v>
      </c>
      <c r="AQ55" s="63">
        <v>2</v>
      </c>
      <c r="AR55" s="199">
        <v>2</v>
      </c>
      <c r="AS55" s="105">
        <v>7.4</v>
      </c>
      <c r="AT55" s="103">
        <v>9</v>
      </c>
      <c r="AU55" s="104"/>
      <c r="AV55" s="66">
        <f t="shared" si="447"/>
        <v>8.4</v>
      </c>
      <c r="AW55" s="67">
        <f t="shared" si="448"/>
        <v>8.4</v>
      </c>
      <c r="AX55" s="67" t="str">
        <f t="shared" si="449"/>
        <v>8.4</v>
      </c>
      <c r="AY55" s="51" t="str">
        <f t="shared" si="450"/>
        <v>B+</v>
      </c>
      <c r="AZ55" s="60">
        <f t="shared" si="502"/>
        <v>3.5</v>
      </c>
      <c r="BA55" s="53" t="str">
        <f t="shared" si="451"/>
        <v>3.5</v>
      </c>
      <c r="BB55" s="63">
        <v>3</v>
      </c>
      <c r="BC55" s="199">
        <v>3</v>
      </c>
      <c r="BD55" s="105">
        <v>7.4</v>
      </c>
      <c r="BE55" s="103">
        <v>9</v>
      </c>
      <c r="BF55" s="104"/>
      <c r="BG55" s="66">
        <f t="shared" si="503"/>
        <v>8.4</v>
      </c>
      <c r="BH55" s="67">
        <f t="shared" si="504"/>
        <v>8.4</v>
      </c>
      <c r="BI55" s="67" t="str">
        <f t="shared" si="452"/>
        <v>8.4</v>
      </c>
      <c r="BJ55" s="51" t="str">
        <f t="shared" si="505"/>
        <v>B+</v>
      </c>
      <c r="BK55" s="60">
        <f t="shared" si="506"/>
        <v>3.5</v>
      </c>
      <c r="BL55" s="53" t="str">
        <f t="shared" si="453"/>
        <v>3.5</v>
      </c>
      <c r="BM55" s="63">
        <v>3</v>
      </c>
      <c r="BN55" s="199">
        <v>3</v>
      </c>
      <c r="BO55" s="105">
        <v>8.1999999999999993</v>
      </c>
      <c r="BP55" s="103">
        <v>9</v>
      </c>
      <c r="BQ55" s="104"/>
      <c r="BR55" s="66">
        <f t="shared" si="315"/>
        <v>8.6999999999999993</v>
      </c>
      <c r="BS55" s="67">
        <f t="shared" si="316"/>
        <v>8.6999999999999993</v>
      </c>
      <c r="BT55" s="67" t="str">
        <f t="shared" si="454"/>
        <v>8.7</v>
      </c>
      <c r="BU55" s="51" t="str">
        <f t="shared" si="318"/>
        <v>A</v>
      </c>
      <c r="BV55" s="68">
        <f t="shared" si="319"/>
        <v>4</v>
      </c>
      <c r="BW55" s="53" t="str">
        <f t="shared" si="455"/>
        <v>4.0</v>
      </c>
      <c r="BX55" s="63">
        <v>2</v>
      </c>
      <c r="BY55" s="199">
        <v>2</v>
      </c>
      <c r="BZ55" s="105">
        <v>8.6999999999999993</v>
      </c>
      <c r="CA55" s="103">
        <v>10</v>
      </c>
      <c r="CB55" s="104"/>
      <c r="CC55" s="105"/>
      <c r="CD55" s="67">
        <f t="shared" si="507"/>
        <v>9.5</v>
      </c>
      <c r="CE55" s="67" t="str">
        <f t="shared" si="456"/>
        <v>9.5</v>
      </c>
      <c r="CF55" s="51" t="str">
        <f t="shared" si="508"/>
        <v>A</v>
      </c>
      <c r="CG55" s="60">
        <f t="shared" si="509"/>
        <v>4</v>
      </c>
      <c r="CH55" s="53" t="str">
        <f t="shared" si="457"/>
        <v>4.0</v>
      </c>
      <c r="CI55" s="63">
        <v>3</v>
      </c>
      <c r="CJ55" s="199">
        <v>3</v>
      </c>
      <c r="CK55" s="200">
        <f t="shared" si="458"/>
        <v>17</v>
      </c>
      <c r="CL55" s="72">
        <f t="shared" si="327"/>
        <v>8.7823529411764714</v>
      </c>
      <c r="CM55" s="93" t="str">
        <f t="shared" si="459"/>
        <v>8.78</v>
      </c>
      <c r="CN55" s="72">
        <f t="shared" si="329"/>
        <v>3.8235294117647061</v>
      </c>
      <c r="CO55" s="93" t="str">
        <f t="shared" si="460"/>
        <v>3.82</v>
      </c>
      <c r="CP55" s="258" t="str">
        <f t="shared" si="461"/>
        <v>Lên lớp</v>
      </c>
      <c r="CQ55" s="258">
        <f t="shared" si="332"/>
        <v>17</v>
      </c>
      <c r="CR55" s="72">
        <f t="shared" si="333"/>
        <v>8.7823529411764714</v>
      </c>
      <c r="CS55" s="258" t="str">
        <f t="shared" si="462"/>
        <v>8.78</v>
      </c>
      <c r="CT55" s="72">
        <f t="shared" si="335"/>
        <v>3.8235294117647061</v>
      </c>
      <c r="CU55" s="258" t="str">
        <f t="shared" si="463"/>
        <v>3.82</v>
      </c>
      <c r="CV55" s="258" t="str">
        <f t="shared" si="510"/>
        <v>Lên lớp</v>
      </c>
      <c r="CW55" s="66">
        <v>8.1999999999999993</v>
      </c>
      <c r="CX55" s="66">
        <v>9</v>
      </c>
      <c r="CY55" s="258"/>
      <c r="CZ55" s="66">
        <f t="shared" si="338"/>
        <v>8.6999999999999993</v>
      </c>
      <c r="DA55" s="67">
        <f t="shared" si="339"/>
        <v>8.6999999999999993</v>
      </c>
      <c r="DB55" s="60" t="str">
        <f t="shared" si="340"/>
        <v>8.7</v>
      </c>
      <c r="DC55" s="51" t="str">
        <f t="shared" si="341"/>
        <v>A</v>
      </c>
      <c r="DD55" s="60">
        <f t="shared" si="342"/>
        <v>4</v>
      </c>
      <c r="DE55" s="60" t="str">
        <f t="shared" si="343"/>
        <v>4.0</v>
      </c>
      <c r="DF55" s="63"/>
      <c r="DG55" s="201"/>
      <c r="DH55" s="105">
        <v>7.4</v>
      </c>
      <c r="DI55" s="126">
        <v>9</v>
      </c>
      <c r="DJ55" s="126"/>
      <c r="DK55" s="66">
        <f t="shared" si="344"/>
        <v>8.4</v>
      </c>
      <c r="DL55" s="67">
        <f t="shared" si="345"/>
        <v>8.4</v>
      </c>
      <c r="DM55" s="60" t="str">
        <f t="shared" si="346"/>
        <v>8.4</v>
      </c>
      <c r="DN55" s="51" t="str">
        <f t="shared" si="347"/>
        <v>B+</v>
      </c>
      <c r="DO55" s="60">
        <f t="shared" si="348"/>
        <v>3.5</v>
      </c>
      <c r="DP55" s="60" t="str">
        <f t="shared" si="349"/>
        <v>3.5</v>
      </c>
      <c r="DQ55" s="63"/>
      <c r="DR55" s="201"/>
      <c r="DS55" s="67">
        <f t="shared" si="350"/>
        <v>8.5500000000000007</v>
      </c>
      <c r="DT55" s="60" t="str">
        <f t="shared" si="351"/>
        <v>8.6</v>
      </c>
      <c r="DU55" s="51" t="str">
        <f t="shared" si="352"/>
        <v>A</v>
      </c>
      <c r="DV55" s="60">
        <f t="shared" si="353"/>
        <v>4</v>
      </c>
      <c r="DW55" s="60" t="str">
        <f t="shared" si="354"/>
        <v>4.0</v>
      </c>
      <c r="DX55" s="63">
        <v>3</v>
      </c>
      <c r="DY55" s="201">
        <v>3</v>
      </c>
      <c r="DZ55" s="202">
        <v>6.8</v>
      </c>
      <c r="EA55" s="57">
        <v>8</v>
      </c>
      <c r="EB55" s="58"/>
      <c r="EC55" s="66">
        <f t="shared" si="355"/>
        <v>7.5</v>
      </c>
      <c r="ED55" s="67">
        <f t="shared" si="356"/>
        <v>7.5</v>
      </c>
      <c r="EE55" s="67" t="str">
        <f t="shared" si="357"/>
        <v>7.5</v>
      </c>
      <c r="EF55" s="51" t="str">
        <f t="shared" si="358"/>
        <v>B</v>
      </c>
      <c r="EG55" s="68">
        <f t="shared" si="359"/>
        <v>3</v>
      </c>
      <c r="EH55" s="53" t="str">
        <f t="shared" si="360"/>
        <v>3.0</v>
      </c>
      <c r="EI55" s="63">
        <v>3</v>
      </c>
      <c r="EJ55" s="199">
        <v>3</v>
      </c>
      <c r="EK55" s="202">
        <v>8.8000000000000007</v>
      </c>
      <c r="EL55" s="57">
        <v>8</v>
      </c>
      <c r="EM55" s="58"/>
      <c r="EN55" s="66">
        <f t="shared" si="464"/>
        <v>8.3000000000000007</v>
      </c>
      <c r="EO55" s="67">
        <f t="shared" si="465"/>
        <v>8.3000000000000007</v>
      </c>
      <c r="EP55" s="67" t="str">
        <f t="shared" si="466"/>
        <v>8.3</v>
      </c>
      <c r="EQ55" s="51" t="str">
        <f t="shared" si="467"/>
        <v>B+</v>
      </c>
      <c r="ER55" s="60">
        <f t="shared" si="468"/>
        <v>3.5</v>
      </c>
      <c r="ES55" s="53" t="str">
        <f t="shared" si="469"/>
        <v>3.5</v>
      </c>
      <c r="ET55" s="63">
        <v>3</v>
      </c>
      <c r="EU55" s="199">
        <v>3</v>
      </c>
      <c r="EV55" s="202">
        <v>8</v>
      </c>
      <c r="EW55" s="57">
        <v>8</v>
      </c>
      <c r="EX55" s="58"/>
      <c r="EY55" s="66">
        <f t="shared" si="45"/>
        <v>8</v>
      </c>
      <c r="EZ55" s="67">
        <f t="shared" si="46"/>
        <v>8</v>
      </c>
      <c r="FA55" s="67" t="str">
        <f t="shared" si="47"/>
        <v>8.0</v>
      </c>
      <c r="FB55" s="51" t="str">
        <f t="shared" si="48"/>
        <v>B+</v>
      </c>
      <c r="FC55" s="60">
        <f t="shared" si="49"/>
        <v>3.5</v>
      </c>
      <c r="FD55" s="53" t="str">
        <f t="shared" si="50"/>
        <v>3.5</v>
      </c>
      <c r="FE55" s="63">
        <v>2</v>
      </c>
      <c r="FF55" s="199">
        <v>2</v>
      </c>
      <c r="FG55" s="105">
        <v>9</v>
      </c>
      <c r="FH55" s="103">
        <v>9</v>
      </c>
      <c r="FI55" s="104"/>
      <c r="FJ55" s="66">
        <f t="shared" si="51"/>
        <v>9</v>
      </c>
      <c r="FK55" s="67">
        <f t="shared" si="52"/>
        <v>9</v>
      </c>
      <c r="FL55" s="67" t="str">
        <f t="shared" si="53"/>
        <v>9.0</v>
      </c>
      <c r="FM55" s="51" t="str">
        <f t="shared" si="54"/>
        <v>A</v>
      </c>
      <c r="FN55" s="60">
        <f t="shared" si="55"/>
        <v>4</v>
      </c>
      <c r="FO55" s="53" t="str">
        <f t="shared" si="56"/>
        <v>4.0</v>
      </c>
      <c r="FP55" s="63">
        <v>2</v>
      </c>
      <c r="FQ55" s="199">
        <v>2</v>
      </c>
      <c r="FR55" s="105">
        <v>8</v>
      </c>
      <c r="FS55" s="103">
        <v>9</v>
      </c>
      <c r="FT55" s="104"/>
      <c r="FU55" s="66"/>
      <c r="FV55" s="67">
        <f t="shared" si="57"/>
        <v>8.6</v>
      </c>
      <c r="FW55" s="67" t="str">
        <f t="shared" si="58"/>
        <v>8.6</v>
      </c>
      <c r="FX55" s="51" t="str">
        <f t="shared" si="59"/>
        <v>A</v>
      </c>
      <c r="FY55" s="60">
        <f t="shared" si="60"/>
        <v>4</v>
      </c>
      <c r="FZ55" s="53" t="str">
        <f t="shared" si="61"/>
        <v>4.0</v>
      </c>
      <c r="GA55" s="63">
        <v>2</v>
      </c>
      <c r="GB55" s="199">
        <v>2</v>
      </c>
      <c r="GC55" s="105">
        <v>8.6999999999999993</v>
      </c>
      <c r="GD55" s="103">
        <v>9</v>
      </c>
      <c r="GE55" s="104"/>
      <c r="GF55" s="105"/>
      <c r="GG55" s="67">
        <f t="shared" si="470"/>
        <v>8.9</v>
      </c>
      <c r="GH55" s="67" t="str">
        <f t="shared" si="471"/>
        <v>8.9</v>
      </c>
      <c r="GI55" s="51" t="str">
        <f t="shared" si="472"/>
        <v>A</v>
      </c>
      <c r="GJ55" s="60">
        <f t="shared" si="473"/>
        <v>4</v>
      </c>
      <c r="GK55" s="53" t="str">
        <f t="shared" si="474"/>
        <v>4.0</v>
      </c>
      <c r="GL55" s="63">
        <v>3</v>
      </c>
      <c r="GM55" s="199">
        <v>3</v>
      </c>
      <c r="GN55" s="203">
        <f t="shared" si="475"/>
        <v>18</v>
      </c>
      <c r="GO55" s="153">
        <f t="shared" si="476"/>
        <v>8.3861111111111128</v>
      </c>
      <c r="GP55" s="155">
        <f t="shared" si="477"/>
        <v>3.6944444444444446</v>
      </c>
      <c r="GQ55" s="154" t="str">
        <f t="shared" si="62"/>
        <v>3.69</v>
      </c>
      <c r="GR55" s="5" t="str">
        <f t="shared" si="63"/>
        <v>Lên lớp</v>
      </c>
      <c r="GS55" s="5"/>
      <c r="GT55" s="204">
        <f t="shared" si="478"/>
        <v>18</v>
      </c>
      <c r="GU55" s="205">
        <f t="shared" si="64"/>
        <v>8.3861111111111128</v>
      </c>
      <c r="GV55" s="206">
        <f t="shared" si="479"/>
        <v>3.6944444444444446</v>
      </c>
      <c r="GW55" s="207">
        <f t="shared" si="480"/>
        <v>35</v>
      </c>
      <c r="GX55" s="203">
        <f t="shared" si="481"/>
        <v>35</v>
      </c>
      <c r="GY55" s="154">
        <f t="shared" si="482"/>
        <v>8.578571428571431</v>
      </c>
      <c r="GZ55" s="155">
        <f t="shared" si="483"/>
        <v>3.7571428571428571</v>
      </c>
      <c r="HA55" s="154" t="str">
        <f t="shared" si="65"/>
        <v>3.76</v>
      </c>
      <c r="HB55" s="5" t="str">
        <f t="shared" si="66"/>
        <v>Lên lớp</v>
      </c>
      <c r="HC55" s="105">
        <v>7.4</v>
      </c>
      <c r="HD55" s="103">
        <v>8</v>
      </c>
      <c r="HE55" s="104"/>
      <c r="HF55" s="105"/>
      <c r="HG55" s="67">
        <f t="shared" si="484"/>
        <v>7.8</v>
      </c>
      <c r="HH55" s="67" t="str">
        <f t="shared" si="485"/>
        <v>7.8</v>
      </c>
      <c r="HI55" s="51" t="str">
        <f t="shared" si="486"/>
        <v>B</v>
      </c>
      <c r="HJ55" s="60">
        <f t="shared" si="487"/>
        <v>3</v>
      </c>
      <c r="HK55" s="53" t="str">
        <f t="shared" si="488"/>
        <v>3.0</v>
      </c>
      <c r="HL55" s="63">
        <v>3</v>
      </c>
      <c r="HM55" s="199">
        <v>3</v>
      </c>
      <c r="HN55" s="202">
        <v>8.6999999999999993</v>
      </c>
      <c r="HO55" s="57">
        <v>8</v>
      </c>
      <c r="HP55" s="58"/>
      <c r="HQ55" s="66">
        <f t="shared" si="67"/>
        <v>8.3000000000000007</v>
      </c>
      <c r="HR55" s="110">
        <f t="shared" si="68"/>
        <v>8.3000000000000007</v>
      </c>
      <c r="HS55" s="67" t="str">
        <f t="shared" si="69"/>
        <v>8.3</v>
      </c>
      <c r="HT55" s="111" t="str">
        <f t="shared" si="70"/>
        <v>B+</v>
      </c>
      <c r="HU55" s="112">
        <f t="shared" si="71"/>
        <v>3.5</v>
      </c>
      <c r="HV55" s="113" t="str">
        <f t="shared" si="72"/>
        <v>3.5</v>
      </c>
      <c r="HW55" s="63">
        <v>1</v>
      </c>
      <c r="HX55" s="199">
        <v>1</v>
      </c>
      <c r="HY55" s="66">
        <f t="shared" si="240"/>
        <v>2.5</v>
      </c>
      <c r="HZ55" s="163">
        <f t="shared" si="240"/>
        <v>8</v>
      </c>
      <c r="IA55" s="53" t="str">
        <f t="shared" si="74"/>
        <v>8.0</v>
      </c>
      <c r="IB55" s="51" t="str">
        <f t="shared" si="75"/>
        <v>B+</v>
      </c>
      <c r="IC55" s="60">
        <f t="shared" si="76"/>
        <v>3.5</v>
      </c>
      <c r="ID55" s="53" t="str">
        <f t="shared" si="77"/>
        <v>3.5</v>
      </c>
      <c r="IE55" s="212">
        <v>4</v>
      </c>
      <c r="IF55" s="213">
        <v>4</v>
      </c>
      <c r="IG55" s="202">
        <v>8</v>
      </c>
      <c r="IH55" s="57">
        <v>8</v>
      </c>
      <c r="II55" s="58"/>
      <c r="IJ55" s="66">
        <f t="shared" si="489"/>
        <v>8</v>
      </c>
      <c r="IK55" s="67">
        <f t="shared" si="490"/>
        <v>8</v>
      </c>
      <c r="IL55" s="67" t="str">
        <f t="shared" si="491"/>
        <v>8.0</v>
      </c>
      <c r="IM55" s="51" t="str">
        <f t="shared" si="492"/>
        <v>B+</v>
      </c>
      <c r="IN55" s="60">
        <f t="shared" si="493"/>
        <v>3.5</v>
      </c>
      <c r="IO55" s="53" t="str">
        <f t="shared" si="494"/>
        <v>3.5</v>
      </c>
      <c r="IP55" s="63">
        <v>2</v>
      </c>
      <c r="IQ55" s="199">
        <v>2</v>
      </c>
      <c r="IR55" s="202">
        <v>8.8000000000000007</v>
      </c>
      <c r="IS55" s="57">
        <v>8</v>
      </c>
      <c r="IT55" s="58"/>
      <c r="IU55" s="66">
        <f t="shared" si="78"/>
        <v>8.3000000000000007</v>
      </c>
      <c r="IV55" s="67">
        <f t="shared" si="79"/>
        <v>8.3000000000000007</v>
      </c>
      <c r="IW55" s="67" t="str">
        <f t="shared" si="80"/>
        <v>8.3</v>
      </c>
      <c r="IX55" s="51" t="str">
        <f t="shared" si="81"/>
        <v>B+</v>
      </c>
      <c r="IY55" s="60">
        <f t="shared" si="82"/>
        <v>3.5</v>
      </c>
      <c r="IZ55" s="53" t="str">
        <f t="shared" si="83"/>
        <v>3.5</v>
      </c>
      <c r="JA55" s="63">
        <v>3</v>
      </c>
      <c r="JB55" s="199">
        <v>3</v>
      </c>
      <c r="JC55" s="65">
        <v>7.2</v>
      </c>
      <c r="JD55" s="57">
        <v>5</v>
      </c>
      <c r="JE55" s="58"/>
      <c r="JF55" s="66">
        <f t="shared" si="84"/>
        <v>5.9</v>
      </c>
      <c r="JG55" s="67">
        <f t="shared" si="85"/>
        <v>5.9</v>
      </c>
      <c r="JH55" s="50" t="str">
        <f t="shared" si="86"/>
        <v>5.9</v>
      </c>
      <c r="JI55" s="51" t="str">
        <f t="shared" si="87"/>
        <v>C</v>
      </c>
      <c r="JJ55" s="60">
        <f t="shared" si="88"/>
        <v>2</v>
      </c>
      <c r="JK55" s="53" t="str">
        <f t="shared" si="89"/>
        <v>2.0</v>
      </c>
      <c r="JL55" s="61">
        <v>2</v>
      </c>
      <c r="JM55" s="62">
        <v>2</v>
      </c>
      <c r="JN55" s="65">
        <v>7</v>
      </c>
      <c r="JO55" s="57">
        <v>5</v>
      </c>
      <c r="JP55" s="58"/>
      <c r="JQ55" s="66">
        <f t="shared" si="392"/>
        <v>5.8</v>
      </c>
      <c r="JR55" s="67">
        <f t="shared" si="393"/>
        <v>5.8</v>
      </c>
      <c r="JS55" s="50" t="str">
        <f t="shared" si="394"/>
        <v>5.8</v>
      </c>
      <c r="JT55" s="51" t="str">
        <f t="shared" si="395"/>
        <v>C</v>
      </c>
      <c r="JU55" s="60">
        <f t="shared" si="396"/>
        <v>2</v>
      </c>
      <c r="JV55" s="53" t="str">
        <f t="shared" si="397"/>
        <v>2.0</v>
      </c>
      <c r="JW55" s="61">
        <v>1</v>
      </c>
      <c r="JX55" s="62">
        <v>1</v>
      </c>
      <c r="JY55" s="65">
        <v>9</v>
      </c>
      <c r="JZ55" s="57">
        <v>7</v>
      </c>
      <c r="KA55" s="58"/>
      <c r="KB55" s="66">
        <f t="shared" si="398"/>
        <v>7.8</v>
      </c>
      <c r="KC55" s="67">
        <f t="shared" si="399"/>
        <v>7.8</v>
      </c>
      <c r="KD55" s="50" t="str">
        <f t="shared" si="400"/>
        <v>7.8</v>
      </c>
      <c r="KE55" s="51" t="str">
        <f t="shared" si="401"/>
        <v>B</v>
      </c>
      <c r="KF55" s="60">
        <f t="shared" si="402"/>
        <v>3</v>
      </c>
      <c r="KG55" s="53" t="str">
        <f t="shared" si="403"/>
        <v>3.0</v>
      </c>
      <c r="KH55" s="61">
        <v>2</v>
      </c>
      <c r="KI55" s="62">
        <v>2</v>
      </c>
      <c r="KJ55" s="202">
        <v>8</v>
      </c>
      <c r="KK55" s="133">
        <v>7</v>
      </c>
      <c r="KL55" s="58"/>
      <c r="KM55" s="66">
        <f t="shared" si="404"/>
        <v>7.4</v>
      </c>
      <c r="KN55" s="67">
        <f t="shared" si="405"/>
        <v>7.4</v>
      </c>
      <c r="KO55" s="67" t="str">
        <f t="shared" si="406"/>
        <v>7.4</v>
      </c>
      <c r="KP55" s="51" t="str">
        <f t="shared" si="407"/>
        <v>B</v>
      </c>
      <c r="KQ55" s="60">
        <f t="shared" si="408"/>
        <v>3</v>
      </c>
      <c r="KR55" s="53" t="str">
        <f t="shared" si="409"/>
        <v>3.0</v>
      </c>
      <c r="KS55" s="63">
        <v>1</v>
      </c>
      <c r="KT55" s="199">
        <v>1</v>
      </c>
      <c r="KU55" s="202">
        <v>8</v>
      </c>
      <c r="KV55" s="133">
        <v>7.8</v>
      </c>
      <c r="KW55" s="58"/>
      <c r="KX55" s="66">
        <f t="shared" si="410"/>
        <v>7.9</v>
      </c>
      <c r="KY55" s="67">
        <f t="shared" si="411"/>
        <v>7.9</v>
      </c>
      <c r="KZ55" s="67" t="str">
        <f t="shared" si="412"/>
        <v>7.9</v>
      </c>
      <c r="LA55" s="51" t="str">
        <f t="shared" si="413"/>
        <v>B</v>
      </c>
      <c r="LB55" s="60">
        <f t="shared" si="414"/>
        <v>3</v>
      </c>
      <c r="LC55" s="53" t="str">
        <f t="shared" si="415"/>
        <v>3.0</v>
      </c>
      <c r="LD55" s="63">
        <v>1</v>
      </c>
      <c r="LE55" s="199">
        <v>1</v>
      </c>
      <c r="LF55" s="202">
        <v>8</v>
      </c>
      <c r="LG55" s="133">
        <v>7</v>
      </c>
      <c r="LH55" s="58"/>
      <c r="LI55" s="66">
        <f t="shared" si="416"/>
        <v>7.4</v>
      </c>
      <c r="LJ55" s="67">
        <f t="shared" si="417"/>
        <v>7.4</v>
      </c>
      <c r="LK55" s="67" t="str">
        <f t="shared" si="418"/>
        <v>7.4</v>
      </c>
      <c r="LL55" s="51" t="str">
        <f t="shared" si="419"/>
        <v>B</v>
      </c>
      <c r="LM55" s="60">
        <f t="shared" si="420"/>
        <v>3</v>
      </c>
      <c r="LN55" s="53" t="str">
        <f t="shared" si="421"/>
        <v>3.0</v>
      </c>
      <c r="LO55" s="63">
        <v>2</v>
      </c>
      <c r="LP55" s="199">
        <v>2</v>
      </c>
      <c r="LQ55" s="202">
        <v>8</v>
      </c>
      <c r="LR55" s="133">
        <v>6.3</v>
      </c>
      <c r="LS55" s="58"/>
      <c r="LT55" s="66">
        <f t="shared" si="422"/>
        <v>7</v>
      </c>
      <c r="LU55" s="67">
        <f t="shared" si="423"/>
        <v>7</v>
      </c>
      <c r="LV55" s="67" t="str">
        <f t="shared" si="424"/>
        <v>7.0</v>
      </c>
      <c r="LW55" s="51" t="str">
        <f t="shared" si="425"/>
        <v>B</v>
      </c>
      <c r="LX55" s="60">
        <f t="shared" si="426"/>
        <v>3</v>
      </c>
      <c r="LY55" s="53" t="str">
        <f t="shared" si="427"/>
        <v>3.0</v>
      </c>
      <c r="LZ55" s="63">
        <v>1</v>
      </c>
      <c r="MA55" s="199">
        <v>1</v>
      </c>
      <c r="MB55" s="66">
        <f t="shared" si="428"/>
        <v>7.4</v>
      </c>
      <c r="MC55" s="163">
        <f t="shared" si="429"/>
        <v>7.4</v>
      </c>
      <c r="MD55" s="53" t="str">
        <f t="shared" si="430"/>
        <v>7.4</v>
      </c>
      <c r="ME55" s="51" t="str">
        <f t="shared" si="431"/>
        <v>B</v>
      </c>
      <c r="MF55" s="60">
        <f t="shared" si="432"/>
        <v>3</v>
      </c>
      <c r="MG55" s="53" t="str">
        <f t="shared" si="433"/>
        <v>3.0</v>
      </c>
      <c r="MH55" s="212">
        <v>5</v>
      </c>
      <c r="MI55" s="213">
        <v>5</v>
      </c>
      <c r="MJ55" s="203">
        <f t="shared" si="434"/>
        <v>19</v>
      </c>
      <c r="MK55" s="153">
        <f t="shared" si="435"/>
        <v>7.5210526315789474</v>
      </c>
      <c r="ML55" s="155">
        <f t="shared" si="436"/>
        <v>3</v>
      </c>
      <c r="MM55" s="154" t="str">
        <f t="shared" si="437"/>
        <v>3.00</v>
      </c>
      <c r="MN55" s="5" t="str">
        <f t="shared" si="438"/>
        <v>Lên lớp</v>
      </c>
    </row>
    <row r="56" spans="1:352" s="8" customFormat="1" ht="18">
      <c r="A56" s="5">
        <v>7</v>
      </c>
      <c r="B56" s="9" t="s">
        <v>432</v>
      </c>
      <c r="C56" s="10" t="s">
        <v>459</v>
      </c>
      <c r="D56" s="11" t="s">
        <v>460</v>
      </c>
      <c r="E56" s="287" t="s">
        <v>286</v>
      </c>
      <c r="G56" s="47" t="s">
        <v>670</v>
      </c>
      <c r="H56" s="141" t="s">
        <v>410</v>
      </c>
      <c r="I56" s="48" t="s">
        <v>558</v>
      </c>
      <c r="J56" s="48" t="s">
        <v>558</v>
      </c>
      <c r="K56" s="98">
        <v>0</v>
      </c>
      <c r="L56" s="67" t="str">
        <f t="shared" si="439"/>
        <v>0.0</v>
      </c>
      <c r="M56" s="51" t="str">
        <f t="shared" si="495"/>
        <v>F</v>
      </c>
      <c r="N56" s="52">
        <f t="shared" si="496"/>
        <v>0</v>
      </c>
      <c r="O56" s="53" t="str">
        <f t="shared" si="440"/>
        <v>0.0</v>
      </c>
      <c r="P56" s="63"/>
      <c r="Q56" s="49">
        <v>6</v>
      </c>
      <c r="R56" s="67" t="str">
        <f t="shared" si="441"/>
        <v>6.0</v>
      </c>
      <c r="S56" s="51" t="str">
        <f t="shared" si="497"/>
        <v>C</v>
      </c>
      <c r="T56" s="52">
        <f t="shared" si="498"/>
        <v>2</v>
      </c>
      <c r="U56" s="53" t="str">
        <f t="shared" si="442"/>
        <v>2.0</v>
      </c>
      <c r="V56" s="63">
        <v>3</v>
      </c>
      <c r="W56" s="105">
        <v>8.3000000000000007</v>
      </c>
      <c r="X56" s="103">
        <v>8</v>
      </c>
      <c r="Y56" s="104"/>
      <c r="Z56" s="66">
        <f t="shared" si="291"/>
        <v>8.1</v>
      </c>
      <c r="AA56" s="67">
        <f t="shared" si="292"/>
        <v>8.1</v>
      </c>
      <c r="AB56" s="67" t="str">
        <f t="shared" si="443"/>
        <v>8.1</v>
      </c>
      <c r="AC56" s="51" t="str">
        <f t="shared" si="294"/>
        <v>B+</v>
      </c>
      <c r="AD56" s="60">
        <f t="shared" si="499"/>
        <v>3.5</v>
      </c>
      <c r="AE56" s="53" t="str">
        <f t="shared" si="444"/>
        <v>3.5</v>
      </c>
      <c r="AF56" s="63">
        <v>4</v>
      </c>
      <c r="AG56" s="199">
        <v>4</v>
      </c>
      <c r="AH56" s="146">
        <v>0</v>
      </c>
      <c r="AI56" s="70"/>
      <c r="AJ56" s="121"/>
      <c r="AK56" s="66">
        <f t="shared" si="297"/>
        <v>0</v>
      </c>
      <c r="AL56" s="67">
        <f t="shared" si="298"/>
        <v>0</v>
      </c>
      <c r="AM56" s="67" t="str">
        <f t="shared" si="445"/>
        <v>0.0</v>
      </c>
      <c r="AN56" s="51" t="str">
        <f t="shared" si="500"/>
        <v>F</v>
      </c>
      <c r="AO56" s="60">
        <f t="shared" si="501"/>
        <v>0</v>
      </c>
      <c r="AP56" s="53" t="str">
        <f t="shared" si="446"/>
        <v>0.0</v>
      </c>
      <c r="AQ56" s="63">
        <v>2</v>
      </c>
      <c r="AR56" s="199"/>
      <c r="AS56" s="105">
        <v>6.3</v>
      </c>
      <c r="AT56" s="103">
        <v>2</v>
      </c>
      <c r="AU56" s="104">
        <v>3</v>
      </c>
      <c r="AV56" s="66">
        <f t="shared" si="447"/>
        <v>3.7</v>
      </c>
      <c r="AW56" s="67">
        <f t="shared" si="448"/>
        <v>4.3</v>
      </c>
      <c r="AX56" s="67" t="str">
        <f t="shared" si="449"/>
        <v>4.3</v>
      </c>
      <c r="AY56" s="51" t="str">
        <f t="shared" si="450"/>
        <v>D</v>
      </c>
      <c r="AZ56" s="60">
        <f t="shared" si="502"/>
        <v>1</v>
      </c>
      <c r="BA56" s="53" t="str">
        <f t="shared" si="451"/>
        <v>1.0</v>
      </c>
      <c r="BB56" s="63">
        <v>3</v>
      </c>
      <c r="BC56" s="199">
        <v>3</v>
      </c>
      <c r="BD56" s="105">
        <v>6.2</v>
      </c>
      <c r="BE56" s="103">
        <v>3</v>
      </c>
      <c r="BF56" s="104"/>
      <c r="BG56" s="66">
        <f t="shared" si="503"/>
        <v>4.3</v>
      </c>
      <c r="BH56" s="67">
        <f t="shared" si="504"/>
        <v>4.3</v>
      </c>
      <c r="BI56" s="67" t="str">
        <f t="shared" si="452"/>
        <v>4.3</v>
      </c>
      <c r="BJ56" s="51" t="str">
        <f t="shared" si="505"/>
        <v>D</v>
      </c>
      <c r="BK56" s="60">
        <f t="shared" si="506"/>
        <v>1</v>
      </c>
      <c r="BL56" s="53" t="str">
        <f t="shared" si="453"/>
        <v>1.0</v>
      </c>
      <c r="BM56" s="63">
        <v>3</v>
      </c>
      <c r="BN56" s="199">
        <v>3</v>
      </c>
      <c r="BO56" s="105">
        <v>6.1</v>
      </c>
      <c r="BP56" s="103">
        <v>5</v>
      </c>
      <c r="BQ56" s="104"/>
      <c r="BR56" s="66">
        <f t="shared" si="315"/>
        <v>5.4</v>
      </c>
      <c r="BS56" s="67">
        <f t="shared" si="316"/>
        <v>5.4</v>
      </c>
      <c r="BT56" s="67" t="str">
        <f t="shared" si="454"/>
        <v>5.4</v>
      </c>
      <c r="BU56" s="51" t="str">
        <f t="shared" si="318"/>
        <v>D+</v>
      </c>
      <c r="BV56" s="68">
        <f t="shared" si="319"/>
        <v>1.5</v>
      </c>
      <c r="BW56" s="53" t="str">
        <f t="shared" si="455"/>
        <v>1.5</v>
      </c>
      <c r="BX56" s="63">
        <v>2</v>
      </c>
      <c r="BY56" s="199">
        <v>2</v>
      </c>
      <c r="BZ56" s="105">
        <v>5.5</v>
      </c>
      <c r="CA56" s="103">
        <v>5</v>
      </c>
      <c r="CB56" s="104"/>
      <c r="CC56" s="105"/>
      <c r="CD56" s="67">
        <f t="shared" si="507"/>
        <v>5.2</v>
      </c>
      <c r="CE56" s="67" t="str">
        <f t="shared" si="456"/>
        <v>5.2</v>
      </c>
      <c r="CF56" s="51" t="str">
        <f t="shared" si="508"/>
        <v>D+</v>
      </c>
      <c r="CG56" s="60">
        <f t="shared" si="509"/>
        <v>1.5</v>
      </c>
      <c r="CH56" s="53" t="str">
        <f t="shared" si="457"/>
        <v>1.5</v>
      </c>
      <c r="CI56" s="63">
        <v>3</v>
      </c>
      <c r="CJ56" s="199">
        <v>3</v>
      </c>
      <c r="CK56" s="200">
        <f t="shared" si="458"/>
        <v>17</v>
      </c>
      <c r="CL56" s="72">
        <f t="shared" si="327"/>
        <v>4.9764705882352942</v>
      </c>
      <c r="CM56" s="93" t="str">
        <f t="shared" si="459"/>
        <v>4.98</v>
      </c>
      <c r="CN56" s="72">
        <f t="shared" si="329"/>
        <v>1.6176470588235294</v>
      </c>
      <c r="CO56" s="93" t="str">
        <f t="shared" si="460"/>
        <v>1.62</v>
      </c>
      <c r="CP56" s="258" t="str">
        <f t="shared" si="461"/>
        <v>Lên lớp</v>
      </c>
      <c r="CQ56" s="258">
        <f t="shared" si="332"/>
        <v>15</v>
      </c>
      <c r="CR56" s="72">
        <f t="shared" si="333"/>
        <v>5.64</v>
      </c>
      <c r="CS56" s="258" t="str">
        <f t="shared" si="462"/>
        <v>5.64</v>
      </c>
      <c r="CT56" s="72">
        <f t="shared" si="335"/>
        <v>1.8333333333333333</v>
      </c>
      <c r="CU56" s="258" t="str">
        <f t="shared" si="463"/>
        <v>1.83</v>
      </c>
      <c r="CV56" s="258" t="str">
        <f t="shared" si="510"/>
        <v>Lên lớp</v>
      </c>
      <c r="CW56" s="66">
        <v>6.6</v>
      </c>
      <c r="CX56" s="66">
        <v>4</v>
      </c>
      <c r="CY56" s="258"/>
      <c r="CZ56" s="66">
        <f t="shared" si="338"/>
        <v>5</v>
      </c>
      <c r="DA56" s="67">
        <f t="shared" si="339"/>
        <v>5</v>
      </c>
      <c r="DB56" s="60" t="str">
        <f t="shared" si="340"/>
        <v>5.0</v>
      </c>
      <c r="DC56" s="51" t="str">
        <f t="shared" si="341"/>
        <v>D+</v>
      </c>
      <c r="DD56" s="60">
        <f t="shared" si="342"/>
        <v>1.5</v>
      </c>
      <c r="DE56" s="60" t="str">
        <f t="shared" si="343"/>
        <v>1.5</v>
      </c>
      <c r="DF56" s="63"/>
      <c r="DG56" s="201"/>
      <c r="DH56" s="105">
        <v>5.6</v>
      </c>
      <c r="DI56" s="126">
        <v>6</v>
      </c>
      <c r="DJ56" s="126"/>
      <c r="DK56" s="66">
        <f t="shared" si="344"/>
        <v>5.8</v>
      </c>
      <c r="DL56" s="67">
        <f t="shared" si="345"/>
        <v>5.8</v>
      </c>
      <c r="DM56" s="60" t="str">
        <f t="shared" si="346"/>
        <v>5.8</v>
      </c>
      <c r="DN56" s="51" t="str">
        <f t="shared" si="347"/>
        <v>C</v>
      </c>
      <c r="DO56" s="60">
        <f t="shared" si="348"/>
        <v>2</v>
      </c>
      <c r="DP56" s="60" t="str">
        <f t="shared" si="349"/>
        <v>2.0</v>
      </c>
      <c r="DQ56" s="63"/>
      <c r="DR56" s="201"/>
      <c r="DS56" s="67">
        <f t="shared" si="350"/>
        <v>5.4</v>
      </c>
      <c r="DT56" s="60" t="str">
        <f t="shared" si="351"/>
        <v>5.4</v>
      </c>
      <c r="DU56" s="51" t="str">
        <f t="shared" si="352"/>
        <v>D+</v>
      </c>
      <c r="DV56" s="60">
        <f t="shared" si="353"/>
        <v>1.5</v>
      </c>
      <c r="DW56" s="60" t="str">
        <f t="shared" si="354"/>
        <v>1.5</v>
      </c>
      <c r="DX56" s="63">
        <v>3</v>
      </c>
      <c r="DY56" s="201">
        <v>3</v>
      </c>
      <c r="DZ56" s="146">
        <v>1</v>
      </c>
      <c r="EA56" s="70"/>
      <c r="EB56" s="121"/>
      <c r="EC56" s="66">
        <f t="shared" si="355"/>
        <v>0.4</v>
      </c>
      <c r="ED56" s="67">
        <f t="shared" si="356"/>
        <v>0.4</v>
      </c>
      <c r="EE56" s="67" t="str">
        <f t="shared" si="357"/>
        <v>0.4</v>
      </c>
      <c r="EF56" s="51" t="str">
        <f t="shared" si="358"/>
        <v>F</v>
      </c>
      <c r="EG56" s="68">
        <f t="shared" si="359"/>
        <v>0</v>
      </c>
      <c r="EH56" s="53" t="str">
        <f t="shared" si="360"/>
        <v>0.0</v>
      </c>
      <c r="EI56" s="63">
        <v>3</v>
      </c>
      <c r="EJ56" s="199"/>
      <c r="EK56" s="202">
        <v>5</v>
      </c>
      <c r="EL56" s="57">
        <v>6</v>
      </c>
      <c r="EM56" s="58"/>
      <c r="EN56" s="66">
        <f t="shared" si="464"/>
        <v>5.6</v>
      </c>
      <c r="EO56" s="67">
        <f t="shared" si="465"/>
        <v>5.6</v>
      </c>
      <c r="EP56" s="67" t="str">
        <f t="shared" si="466"/>
        <v>5.6</v>
      </c>
      <c r="EQ56" s="51" t="str">
        <f t="shared" si="467"/>
        <v>C</v>
      </c>
      <c r="ER56" s="60">
        <f t="shared" si="468"/>
        <v>2</v>
      </c>
      <c r="ES56" s="53" t="str">
        <f t="shared" si="469"/>
        <v>2.0</v>
      </c>
      <c r="ET56" s="63">
        <v>3</v>
      </c>
      <c r="EU56" s="199">
        <v>3</v>
      </c>
      <c r="EV56" s="146">
        <v>0</v>
      </c>
      <c r="EW56" s="70"/>
      <c r="EX56" s="121"/>
      <c r="EY56" s="66">
        <f t="shared" si="45"/>
        <v>0</v>
      </c>
      <c r="EZ56" s="67">
        <f t="shared" si="46"/>
        <v>0</v>
      </c>
      <c r="FA56" s="67" t="str">
        <f t="shared" si="47"/>
        <v>0.0</v>
      </c>
      <c r="FB56" s="51" t="str">
        <f t="shared" si="48"/>
        <v>F</v>
      </c>
      <c r="FC56" s="60">
        <f t="shared" si="49"/>
        <v>0</v>
      </c>
      <c r="FD56" s="53" t="str">
        <f t="shared" si="50"/>
        <v>0.0</v>
      </c>
      <c r="FE56" s="63">
        <v>2</v>
      </c>
      <c r="FF56" s="199"/>
      <c r="FG56" s="166">
        <v>8</v>
      </c>
      <c r="FH56" s="122"/>
      <c r="FI56" s="123"/>
      <c r="FJ56" s="66">
        <f t="shared" si="51"/>
        <v>3.2</v>
      </c>
      <c r="FK56" s="67">
        <f t="shared" si="52"/>
        <v>3.2</v>
      </c>
      <c r="FL56" s="67" t="str">
        <f t="shared" si="53"/>
        <v>3.2</v>
      </c>
      <c r="FM56" s="51" t="str">
        <f t="shared" si="54"/>
        <v>F</v>
      </c>
      <c r="FN56" s="60">
        <f t="shared" si="55"/>
        <v>0</v>
      </c>
      <c r="FO56" s="53" t="str">
        <f t="shared" si="56"/>
        <v>0.0</v>
      </c>
      <c r="FP56" s="63">
        <v>2</v>
      </c>
      <c r="FQ56" s="199"/>
      <c r="FR56" s="146">
        <v>0</v>
      </c>
      <c r="FS56" s="70"/>
      <c r="FT56" s="121"/>
      <c r="FU56" s="146"/>
      <c r="FV56" s="67">
        <f t="shared" si="57"/>
        <v>0</v>
      </c>
      <c r="FW56" s="67" t="str">
        <f t="shared" si="58"/>
        <v>0.0</v>
      </c>
      <c r="FX56" s="51" t="str">
        <f t="shared" si="59"/>
        <v>F</v>
      </c>
      <c r="FY56" s="60">
        <f t="shared" si="60"/>
        <v>0</v>
      </c>
      <c r="FZ56" s="53" t="str">
        <f t="shared" si="61"/>
        <v>0.0</v>
      </c>
      <c r="GA56" s="63">
        <v>2</v>
      </c>
      <c r="GB56" s="199"/>
      <c r="GC56" s="146">
        <v>2.1</v>
      </c>
      <c r="GD56" s="70"/>
      <c r="GE56" s="121"/>
      <c r="GF56" s="146"/>
      <c r="GG56" s="67">
        <f t="shared" si="470"/>
        <v>0.8</v>
      </c>
      <c r="GH56" s="67" t="str">
        <f t="shared" si="471"/>
        <v>0.8</v>
      </c>
      <c r="GI56" s="51" t="str">
        <f t="shared" si="472"/>
        <v>F</v>
      </c>
      <c r="GJ56" s="60">
        <f t="shared" si="473"/>
        <v>0</v>
      </c>
      <c r="GK56" s="53" t="str">
        <f t="shared" si="474"/>
        <v>0.0</v>
      </c>
      <c r="GL56" s="63">
        <v>3</v>
      </c>
      <c r="GM56" s="199"/>
      <c r="GN56" s="203">
        <f t="shared" si="475"/>
        <v>18</v>
      </c>
      <c r="GO56" s="153">
        <f t="shared" si="476"/>
        <v>2.3888888888888888</v>
      </c>
      <c r="GP56" s="155">
        <f t="shared" si="477"/>
        <v>0.58333333333333337</v>
      </c>
      <c r="GQ56" s="154" t="str">
        <f t="shared" si="62"/>
        <v>0.58</v>
      </c>
      <c r="GR56" s="5" t="str">
        <f t="shared" si="63"/>
        <v>Cảnh báo KQHT</v>
      </c>
      <c r="GS56" s="5" t="s">
        <v>898</v>
      </c>
      <c r="GT56" s="204">
        <f t="shared" si="478"/>
        <v>6</v>
      </c>
      <c r="GU56" s="205">
        <f t="shared" si="64"/>
        <v>5.5</v>
      </c>
      <c r="GV56" s="206">
        <f t="shared" si="479"/>
        <v>1.75</v>
      </c>
      <c r="GW56" s="207">
        <f t="shared" si="480"/>
        <v>35</v>
      </c>
      <c r="GX56" s="203">
        <f t="shared" si="481"/>
        <v>21</v>
      </c>
      <c r="GY56" s="154">
        <f t="shared" si="482"/>
        <v>5.6</v>
      </c>
      <c r="GZ56" s="155">
        <f t="shared" si="483"/>
        <v>1.8095238095238095</v>
      </c>
      <c r="HA56" s="154" t="str">
        <f t="shared" si="65"/>
        <v>1.81</v>
      </c>
      <c r="HB56" s="5" t="str">
        <f t="shared" si="66"/>
        <v>Lên lớp</v>
      </c>
      <c r="HC56" s="146">
        <v>0</v>
      </c>
      <c r="HD56" s="70"/>
      <c r="HE56" s="121"/>
      <c r="HF56" s="146"/>
      <c r="HG56" s="67">
        <f t="shared" si="484"/>
        <v>0</v>
      </c>
      <c r="HH56" s="67" t="str">
        <f t="shared" si="485"/>
        <v>0.0</v>
      </c>
      <c r="HI56" s="51" t="str">
        <f t="shared" si="486"/>
        <v>F</v>
      </c>
      <c r="HJ56" s="60">
        <f t="shared" si="487"/>
        <v>0</v>
      </c>
      <c r="HK56" s="53" t="str">
        <f t="shared" si="488"/>
        <v>0.0</v>
      </c>
      <c r="HL56" s="63">
        <v>3</v>
      </c>
      <c r="HM56" s="199">
        <v>3</v>
      </c>
      <c r="HN56" s="146">
        <v>0</v>
      </c>
      <c r="HO56" s="70"/>
      <c r="HP56" s="121"/>
      <c r="HQ56" s="146">
        <f t="shared" si="67"/>
        <v>0</v>
      </c>
      <c r="HR56" s="110">
        <f t="shared" si="68"/>
        <v>0</v>
      </c>
      <c r="HS56" s="67" t="str">
        <f t="shared" si="69"/>
        <v>0.0</v>
      </c>
      <c r="HT56" s="111" t="str">
        <f t="shared" si="70"/>
        <v>F</v>
      </c>
      <c r="HU56" s="112">
        <f t="shared" si="71"/>
        <v>0</v>
      </c>
      <c r="HV56" s="113" t="str">
        <f t="shared" si="72"/>
        <v>0.0</v>
      </c>
      <c r="HW56" s="63">
        <v>1</v>
      </c>
      <c r="HX56" s="199">
        <v>1</v>
      </c>
      <c r="HY56" s="66">
        <f t="shared" si="240"/>
        <v>0</v>
      </c>
      <c r="HZ56" s="163">
        <f t="shared" si="240"/>
        <v>0</v>
      </c>
      <c r="IA56" s="53" t="str">
        <f t="shared" si="74"/>
        <v>0.0</v>
      </c>
      <c r="IB56" s="51" t="str">
        <f t="shared" si="75"/>
        <v>F</v>
      </c>
      <c r="IC56" s="60">
        <f t="shared" si="76"/>
        <v>0</v>
      </c>
      <c r="ID56" s="53" t="str">
        <f t="shared" si="77"/>
        <v>0.0</v>
      </c>
      <c r="IE56" s="212">
        <v>4</v>
      </c>
      <c r="IF56" s="213">
        <v>4</v>
      </c>
      <c r="IG56" s="146">
        <v>0</v>
      </c>
      <c r="IH56" s="70"/>
      <c r="II56" s="121"/>
      <c r="IJ56" s="146">
        <f t="shared" si="489"/>
        <v>0</v>
      </c>
      <c r="IK56" s="67">
        <f t="shared" si="490"/>
        <v>0</v>
      </c>
      <c r="IL56" s="67" t="str">
        <f t="shared" si="491"/>
        <v>0.0</v>
      </c>
      <c r="IM56" s="51" t="str">
        <f t="shared" si="492"/>
        <v>F</v>
      </c>
      <c r="IN56" s="60">
        <f t="shared" si="493"/>
        <v>0</v>
      </c>
      <c r="IO56" s="53" t="str">
        <f t="shared" si="494"/>
        <v>0.0</v>
      </c>
      <c r="IP56" s="63">
        <v>2</v>
      </c>
      <c r="IQ56" s="199">
        <v>2</v>
      </c>
      <c r="IR56" s="146">
        <v>0</v>
      </c>
      <c r="IS56" s="70"/>
      <c r="IT56" s="121"/>
      <c r="IU56" s="146">
        <f t="shared" si="78"/>
        <v>0</v>
      </c>
      <c r="IV56" s="67">
        <f t="shared" si="79"/>
        <v>0</v>
      </c>
      <c r="IW56" s="67" t="str">
        <f t="shared" si="80"/>
        <v>0.0</v>
      </c>
      <c r="IX56" s="51" t="str">
        <f t="shared" si="81"/>
        <v>F</v>
      </c>
      <c r="IY56" s="60">
        <f t="shared" si="82"/>
        <v>0</v>
      </c>
      <c r="IZ56" s="53" t="str">
        <f t="shared" si="83"/>
        <v>0.0</v>
      </c>
      <c r="JA56" s="63">
        <v>3</v>
      </c>
      <c r="JB56" s="199">
        <v>3</v>
      </c>
      <c r="JC56" s="56">
        <v>0</v>
      </c>
      <c r="JD56" s="70"/>
      <c r="JE56" s="121"/>
      <c r="JF56" s="146">
        <f t="shared" si="84"/>
        <v>0</v>
      </c>
      <c r="JG56" s="67">
        <f t="shared" si="85"/>
        <v>0</v>
      </c>
      <c r="JH56" s="50" t="str">
        <f t="shared" si="86"/>
        <v>0.0</v>
      </c>
      <c r="JI56" s="51" t="str">
        <f t="shared" si="87"/>
        <v>F</v>
      </c>
      <c r="JJ56" s="60">
        <f t="shared" si="88"/>
        <v>0</v>
      </c>
      <c r="JK56" s="53" t="str">
        <f t="shared" si="89"/>
        <v>0.0</v>
      </c>
      <c r="JL56" s="61">
        <v>2</v>
      </c>
      <c r="JM56" s="62">
        <v>2</v>
      </c>
      <c r="JN56" s="56">
        <v>0</v>
      </c>
      <c r="JO56" s="70"/>
      <c r="JP56" s="121"/>
      <c r="JQ56" s="146">
        <f t="shared" si="392"/>
        <v>0</v>
      </c>
      <c r="JR56" s="67">
        <f t="shared" si="393"/>
        <v>0</v>
      </c>
      <c r="JS56" s="50" t="str">
        <f t="shared" si="394"/>
        <v>0.0</v>
      </c>
      <c r="JT56" s="51" t="str">
        <f t="shared" si="395"/>
        <v>F</v>
      </c>
      <c r="JU56" s="60">
        <f t="shared" si="396"/>
        <v>0</v>
      </c>
      <c r="JV56" s="53" t="str">
        <f t="shared" si="397"/>
        <v>0.0</v>
      </c>
      <c r="JW56" s="61">
        <v>1</v>
      </c>
      <c r="JX56" s="62">
        <v>1</v>
      </c>
      <c r="JY56" s="56"/>
      <c r="JZ56" s="70"/>
      <c r="KA56" s="121"/>
      <c r="KB56" s="146">
        <f t="shared" si="398"/>
        <v>0</v>
      </c>
      <c r="KC56" s="67">
        <f t="shared" si="399"/>
        <v>0</v>
      </c>
      <c r="KD56" s="50" t="str">
        <f t="shared" si="400"/>
        <v>0.0</v>
      </c>
      <c r="KE56" s="51" t="str">
        <f t="shared" si="401"/>
        <v>F</v>
      </c>
      <c r="KF56" s="60">
        <f t="shared" si="402"/>
        <v>0</v>
      </c>
      <c r="KG56" s="53" t="str">
        <f t="shared" si="403"/>
        <v>0.0</v>
      </c>
      <c r="KH56" s="61">
        <v>2</v>
      </c>
      <c r="KI56" s="62">
        <v>2</v>
      </c>
      <c r="KJ56" s="202">
        <v>0</v>
      </c>
      <c r="KK56" s="133"/>
      <c r="KL56" s="58"/>
      <c r="KM56" s="66">
        <f t="shared" si="404"/>
        <v>0</v>
      </c>
      <c r="KN56" s="67">
        <f t="shared" si="405"/>
        <v>0</v>
      </c>
      <c r="KO56" s="67" t="str">
        <f t="shared" si="406"/>
        <v>0.0</v>
      </c>
      <c r="KP56" s="51" t="str">
        <f t="shared" si="407"/>
        <v>F</v>
      </c>
      <c r="KQ56" s="60">
        <f t="shared" si="408"/>
        <v>0</v>
      </c>
      <c r="KR56" s="53" t="str">
        <f t="shared" si="409"/>
        <v>0.0</v>
      </c>
      <c r="KS56" s="63">
        <v>1</v>
      </c>
      <c r="KT56" s="199">
        <v>1</v>
      </c>
      <c r="KU56" s="202">
        <v>0</v>
      </c>
      <c r="KV56" s="133"/>
      <c r="KW56" s="58"/>
      <c r="KX56" s="66">
        <f t="shared" si="410"/>
        <v>0</v>
      </c>
      <c r="KY56" s="67">
        <f t="shared" si="411"/>
        <v>0</v>
      </c>
      <c r="KZ56" s="67" t="str">
        <f t="shared" si="412"/>
        <v>0.0</v>
      </c>
      <c r="LA56" s="51" t="str">
        <f t="shared" si="413"/>
        <v>F</v>
      </c>
      <c r="LB56" s="60">
        <f t="shared" si="414"/>
        <v>0</v>
      </c>
      <c r="LC56" s="53" t="str">
        <f t="shared" si="415"/>
        <v>0.0</v>
      </c>
      <c r="LD56" s="63">
        <v>1</v>
      </c>
      <c r="LE56" s="199">
        <v>1</v>
      </c>
      <c r="LF56" s="202">
        <v>0</v>
      </c>
      <c r="LG56" s="133"/>
      <c r="LH56" s="58"/>
      <c r="LI56" s="66">
        <f t="shared" si="416"/>
        <v>0</v>
      </c>
      <c r="LJ56" s="67">
        <f t="shared" si="417"/>
        <v>0</v>
      </c>
      <c r="LK56" s="67" t="str">
        <f t="shared" si="418"/>
        <v>0.0</v>
      </c>
      <c r="LL56" s="51" t="str">
        <f t="shared" si="419"/>
        <v>F</v>
      </c>
      <c r="LM56" s="60">
        <f t="shared" si="420"/>
        <v>0</v>
      </c>
      <c r="LN56" s="53" t="str">
        <f t="shared" si="421"/>
        <v>0.0</v>
      </c>
      <c r="LO56" s="63">
        <v>2</v>
      </c>
      <c r="LP56" s="199">
        <v>2</v>
      </c>
      <c r="LQ56" s="202">
        <v>0</v>
      </c>
      <c r="LR56" s="133">
        <v>6.5</v>
      </c>
      <c r="LS56" s="58"/>
      <c r="LT56" s="66">
        <f t="shared" si="422"/>
        <v>3.9</v>
      </c>
      <c r="LU56" s="67">
        <f t="shared" si="423"/>
        <v>3.9</v>
      </c>
      <c r="LV56" s="67" t="str">
        <f t="shared" si="424"/>
        <v>3.9</v>
      </c>
      <c r="LW56" s="51" t="str">
        <f t="shared" si="425"/>
        <v>F</v>
      </c>
      <c r="LX56" s="60">
        <f t="shared" si="426"/>
        <v>0</v>
      </c>
      <c r="LY56" s="53" t="str">
        <f t="shared" si="427"/>
        <v>0.0</v>
      </c>
      <c r="LZ56" s="63">
        <v>1</v>
      </c>
      <c r="MA56" s="199">
        <v>1</v>
      </c>
      <c r="MB56" s="66">
        <f t="shared" si="428"/>
        <v>0.8</v>
      </c>
      <c r="MC56" s="163">
        <f t="shared" si="429"/>
        <v>0.8</v>
      </c>
      <c r="MD56" s="53" t="str">
        <f t="shared" si="430"/>
        <v>0.8</v>
      </c>
      <c r="ME56" s="51" t="str">
        <f t="shared" si="431"/>
        <v>F</v>
      </c>
      <c r="MF56" s="60">
        <f t="shared" si="432"/>
        <v>0</v>
      </c>
      <c r="MG56" s="53" t="str">
        <f t="shared" si="433"/>
        <v>0.0</v>
      </c>
      <c r="MH56" s="212">
        <v>5</v>
      </c>
      <c r="MI56" s="213">
        <v>5</v>
      </c>
      <c r="MJ56" s="203">
        <f t="shared" si="434"/>
        <v>19</v>
      </c>
      <c r="MK56" s="153">
        <f t="shared" si="435"/>
        <v>0.20526315789473684</v>
      </c>
      <c r="ML56" s="155">
        <f t="shared" si="436"/>
        <v>0</v>
      </c>
      <c r="MM56" s="154" t="str">
        <f t="shared" si="437"/>
        <v>0.00</v>
      </c>
      <c r="MN56" s="5" t="str">
        <f t="shared" si="438"/>
        <v>Cảnh báo KQHT</v>
      </c>
    </row>
    <row r="57" spans="1:352" s="8" customFormat="1" ht="18">
      <c r="A57" s="5">
        <v>8</v>
      </c>
      <c r="B57" s="9" t="s">
        <v>432</v>
      </c>
      <c r="C57" s="10" t="s">
        <v>464</v>
      </c>
      <c r="D57" s="11" t="s">
        <v>465</v>
      </c>
      <c r="E57" s="12" t="s">
        <v>466</v>
      </c>
      <c r="F57" s="6"/>
      <c r="G57" s="47" t="s">
        <v>672</v>
      </c>
      <c r="H57" s="141" t="s">
        <v>410</v>
      </c>
      <c r="I57" s="48" t="s">
        <v>692</v>
      </c>
      <c r="J57" s="48" t="s">
        <v>593</v>
      </c>
      <c r="K57" s="98">
        <v>8.4</v>
      </c>
      <c r="L57" s="67" t="str">
        <f t="shared" si="439"/>
        <v>8.4</v>
      </c>
      <c r="M57" s="51" t="str">
        <f t="shared" si="495"/>
        <v>B+</v>
      </c>
      <c r="N57" s="52">
        <f t="shared" si="496"/>
        <v>3.5</v>
      </c>
      <c r="O57" s="53" t="str">
        <f t="shared" si="440"/>
        <v>3.5</v>
      </c>
      <c r="P57" s="63">
        <v>2</v>
      </c>
      <c r="Q57" s="49">
        <v>7</v>
      </c>
      <c r="R57" s="67" t="str">
        <f t="shared" si="441"/>
        <v>7.0</v>
      </c>
      <c r="S57" s="51" t="str">
        <f t="shared" si="497"/>
        <v>B</v>
      </c>
      <c r="T57" s="52">
        <f t="shared" si="498"/>
        <v>3</v>
      </c>
      <c r="U57" s="53" t="str">
        <f t="shared" si="442"/>
        <v>3.0</v>
      </c>
      <c r="V57" s="63">
        <v>3</v>
      </c>
      <c r="W57" s="105">
        <v>8</v>
      </c>
      <c r="X57" s="103">
        <v>8</v>
      </c>
      <c r="Y57" s="104"/>
      <c r="Z57" s="66">
        <f t="shared" si="291"/>
        <v>8</v>
      </c>
      <c r="AA57" s="67">
        <f t="shared" si="292"/>
        <v>8</v>
      </c>
      <c r="AB57" s="67" t="str">
        <f t="shared" si="443"/>
        <v>8.0</v>
      </c>
      <c r="AC57" s="51" t="str">
        <f t="shared" si="294"/>
        <v>B+</v>
      </c>
      <c r="AD57" s="60">
        <f t="shared" si="499"/>
        <v>3.5</v>
      </c>
      <c r="AE57" s="53" t="str">
        <f t="shared" si="444"/>
        <v>3.5</v>
      </c>
      <c r="AF57" s="63">
        <v>4</v>
      </c>
      <c r="AG57" s="199">
        <v>4</v>
      </c>
      <c r="AH57" s="105">
        <v>7.7</v>
      </c>
      <c r="AI57" s="103">
        <v>7</v>
      </c>
      <c r="AJ57" s="104"/>
      <c r="AK57" s="66">
        <f t="shared" si="297"/>
        <v>7.3</v>
      </c>
      <c r="AL57" s="67">
        <f t="shared" si="298"/>
        <v>7.3</v>
      </c>
      <c r="AM57" s="67" t="str">
        <f t="shared" si="445"/>
        <v>7.3</v>
      </c>
      <c r="AN57" s="51" t="str">
        <f t="shared" si="500"/>
        <v>B</v>
      </c>
      <c r="AO57" s="60">
        <f t="shared" si="501"/>
        <v>3</v>
      </c>
      <c r="AP57" s="53" t="str">
        <f t="shared" si="446"/>
        <v>3.0</v>
      </c>
      <c r="AQ57" s="63">
        <v>2</v>
      </c>
      <c r="AR57" s="199">
        <v>2</v>
      </c>
      <c r="AS57" s="105">
        <v>6</v>
      </c>
      <c r="AT57" s="103">
        <v>2</v>
      </c>
      <c r="AU57" s="104">
        <v>6</v>
      </c>
      <c r="AV57" s="66">
        <f t="shared" si="447"/>
        <v>3.6</v>
      </c>
      <c r="AW57" s="67">
        <f t="shared" si="448"/>
        <v>6</v>
      </c>
      <c r="AX57" s="67" t="str">
        <f t="shared" si="449"/>
        <v>6.0</v>
      </c>
      <c r="AY57" s="51" t="str">
        <f t="shared" si="450"/>
        <v>C</v>
      </c>
      <c r="AZ57" s="60">
        <f t="shared" si="502"/>
        <v>2</v>
      </c>
      <c r="BA57" s="53" t="str">
        <f t="shared" si="451"/>
        <v>2.0</v>
      </c>
      <c r="BB57" s="63">
        <v>3</v>
      </c>
      <c r="BC57" s="199">
        <v>3</v>
      </c>
      <c r="BD57" s="105">
        <v>5.8</v>
      </c>
      <c r="BE57" s="103">
        <v>8</v>
      </c>
      <c r="BF57" s="104"/>
      <c r="BG57" s="66">
        <f t="shared" si="503"/>
        <v>7.1</v>
      </c>
      <c r="BH57" s="67">
        <f t="shared" si="504"/>
        <v>7.1</v>
      </c>
      <c r="BI57" s="67" t="str">
        <f t="shared" si="452"/>
        <v>7.1</v>
      </c>
      <c r="BJ57" s="51" t="str">
        <f t="shared" si="505"/>
        <v>B</v>
      </c>
      <c r="BK57" s="60">
        <f t="shared" si="506"/>
        <v>3</v>
      </c>
      <c r="BL57" s="53" t="str">
        <f t="shared" si="453"/>
        <v>3.0</v>
      </c>
      <c r="BM57" s="63">
        <v>3</v>
      </c>
      <c r="BN57" s="199">
        <v>3</v>
      </c>
      <c r="BO57" s="105">
        <v>6.4</v>
      </c>
      <c r="BP57" s="103">
        <v>6</v>
      </c>
      <c r="BQ57" s="104"/>
      <c r="BR57" s="66">
        <f t="shared" si="315"/>
        <v>6.2</v>
      </c>
      <c r="BS57" s="67">
        <f t="shared" si="316"/>
        <v>6.2</v>
      </c>
      <c r="BT57" s="67" t="str">
        <f t="shared" si="454"/>
        <v>6.2</v>
      </c>
      <c r="BU57" s="51" t="str">
        <f t="shared" si="318"/>
        <v>C</v>
      </c>
      <c r="BV57" s="68">
        <f t="shared" si="319"/>
        <v>2</v>
      </c>
      <c r="BW57" s="53" t="str">
        <f t="shared" si="455"/>
        <v>2.0</v>
      </c>
      <c r="BX57" s="63">
        <v>2</v>
      </c>
      <c r="BY57" s="199">
        <v>2</v>
      </c>
      <c r="BZ57" s="105">
        <v>5.8</v>
      </c>
      <c r="CA57" s="103">
        <v>7</v>
      </c>
      <c r="CB57" s="104"/>
      <c r="CC57" s="105"/>
      <c r="CD57" s="67">
        <f t="shared" si="507"/>
        <v>6.5</v>
      </c>
      <c r="CE57" s="67" t="str">
        <f t="shared" si="456"/>
        <v>6.5</v>
      </c>
      <c r="CF57" s="51" t="str">
        <f t="shared" si="508"/>
        <v>C+</v>
      </c>
      <c r="CG57" s="60">
        <f t="shared" si="509"/>
        <v>2.5</v>
      </c>
      <c r="CH57" s="53" t="str">
        <f t="shared" si="457"/>
        <v>2.5</v>
      </c>
      <c r="CI57" s="63">
        <v>3</v>
      </c>
      <c r="CJ57" s="199">
        <v>3</v>
      </c>
      <c r="CK57" s="200">
        <f t="shared" si="458"/>
        <v>17</v>
      </c>
      <c r="CL57" s="72">
        <f t="shared" si="327"/>
        <v>6.9294117647058826</v>
      </c>
      <c r="CM57" s="93" t="str">
        <f t="shared" si="459"/>
        <v>6.93</v>
      </c>
      <c r="CN57" s="72">
        <f t="shared" si="329"/>
        <v>2.7352941176470589</v>
      </c>
      <c r="CO57" s="93" t="str">
        <f t="shared" si="460"/>
        <v>2.74</v>
      </c>
      <c r="CP57" s="258" t="str">
        <f t="shared" si="461"/>
        <v>Lên lớp</v>
      </c>
      <c r="CQ57" s="258">
        <f t="shared" si="332"/>
        <v>17</v>
      </c>
      <c r="CR57" s="72">
        <f t="shared" si="333"/>
        <v>6.9294117647058826</v>
      </c>
      <c r="CS57" s="258" t="str">
        <f t="shared" si="462"/>
        <v>6.93</v>
      </c>
      <c r="CT57" s="72">
        <f t="shared" si="335"/>
        <v>2.7352941176470589</v>
      </c>
      <c r="CU57" s="258" t="str">
        <f t="shared" si="463"/>
        <v>2.74</v>
      </c>
      <c r="CV57" s="258" t="str">
        <f t="shared" si="510"/>
        <v>Lên lớp</v>
      </c>
      <c r="CW57" s="66">
        <v>7.8</v>
      </c>
      <c r="CX57" s="66">
        <v>7</v>
      </c>
      <c r="CY57" s="258"/>
      <c r="CZ57" s="66">
        <f t="shared" si="338"/>
        <v>7.3</v>
      </c>
      <c r="DA57" s="67">
        <f t="shared" si="339"/>
        <v>7.3</v>
      </c>
      <c r="DB57" s="60" t="str">
        <f t="shared" si="340"/>
        <v>7.3</v>
      </c>
      <c r="DC57" s="51" t="str">
        <f t="shared" si="341"/>
        <v>B</v>
      </c>
      <c r="DD57" s="60">
        <f t="shared" si="342"/>
        <v>3</v>
      </c>
      <c r="DE57" s="60" t="str">
        <f t="shared" si="343"/>
        <v>3.0</v>
      </c>
      <c r="DF57" s="63"/>
      <c r="DG57" s="201"/>
      <c r="DH57" s="105">
        <v>7</v>
      </c>
      <c r="DI57" s="126">
        <v>7</v>
      </c>
      <c r="DJ57" s="126"/>
      <c r="DK57" s="66">
        <f t="shared" si="344"/>
        <v>7</v>
      </c>
      <c r="DL57" s="67">
        <f t="shared" si="345"/>
        <v>7</v>
      </c>
      <c r="DM57" s="60" t="str">
        <f t="shared" si="346"/>
        <v>7.0</v>
      </c>
      <c r="DN57" s="51" t="str">
        <f t="shared" si="347"/>
        <v>B</v>
      </c>
      <c r="DO57" s="60">
        <f t="shared" si="348"/>
        <v>3</v>
      </c>
      <c r="DP57" s="60" t="str">
        <f t="shared" si="349"/>
        <v>3.0</v>
      </c>
      <c r="DQ57" s="63"/>
      <c r="DR57" s="201"/>
      <c r="DS57" s="67">
        <f t="shared" si="350"/>
        <v>7.15</v>
      </c>
      <c r="DT57" s="60" t="str">
        <f t="shared" si="351"/>
        <v>7.2</v>
      </c>
      <c r="DU57" s="51" t="str">
        <f t="shared" si="352"/>
        <v>B</v>
      </c>
      <c r="DV57" s="60">
        <f t="shared" si="353"/>
        <v>3</v>
      </c>
      <c r="DW57" s="60" t="str">
        <f t="shared" si="354"/>
        <v>3.0</v>
      </c>
      <c r="DX57" s="63">
        <v>3</v>
      </c>
      <c r="DY57" s="201">
        <v>3</v>
      </c>
      <c r="DZ57" s="202">
        <v>5.6</v>
      </c>
      <c r="EA57" s="57">
        <v>4</v>
      </c>
      <c r="EB57" s="58"/>
      <c r="EC57" s="66">
        <f t="shared" si="355"/>
        <v>4.5999999999999996</v>
      </c>
      <c r="ED57" s="67">
        <f t="shared" si="356"/>
        <v>4.5999999999999996</v>
      </c>
      <c r="EE57" s="67" t="str">
        <f t="shared" si="357"/>
        <v>4.6</v>
      </c>
      <c r="EF57" s="51" t="str">
        <f t="shared" si="358"/>
        <v>D</v>
      </c>
      <c r="EG57" s="68">
        <f t="shared" si="359"/>
        <v>1</v>
      </c>
      <c r="EH57" s="53" t="str">
        <f t="shared" si="360"/>
        <v>1.0</v>
      </c>
      <c r="EI57" s="63">
        <v>3</v>
      </c>
      <c r="EJ57" s="199">
        <v>3</v>
      </c>
      <c r="EK57" s="202">
        <v>7.2</v>
      </c>
      <c r="EL57" s="57">
        <v>5</v>
      </c>
      <c r="EM57" s="58"/>
      <c r="EN57" s="66">
        <f t="shared" si="464"/>
        <v>5.9</v>
      </c>
      <c r="EO57" s="67">
        <f t="shared" si="465"/>
        <v>5.9</v>
      </c>
      <c r="EP57" s="67" t="str">
        <f t="shared" si="466"/>
        <v>5.9</v>
      </c>
      <c r="EQ57" s="51" t="str">
        <f t="shared" si="467"/>
        <v>C</v>
      </c>
      <c r="ER57" s="60">
        <f t="shared" si="468"/>
        <v>2</v>
      </c>
      <c r="ES57" s="53" t="str">
        <f t="shared" si="469"/>
        <v>2.0</v>
      </c>
      <c r="ET57" s="63">
        <v>3</v>
      </c>
      <c r="EU57" s="199">
        <v>3</v>
      </c>
      <c r="EV57" s="202">
        <v>8.3000000000000007</v>
      </c>
      <c r="EW57" s="57">
        <v>5</v>
      </c>
      <c r="EX57" s="58"/>
      <c r="EY57" s="66">
        <f t="shared" si="45"/>
        <v>6.3</v>
      </c>
      <c r="EZ57" s="67">
        <f t="shared" si="46"/>
        <v>6.3</v>
      </c>
      <c r="FA57" s="67" t="str">
        <f t="shared" si="47"/>
        <v>6.3</v>
      </c>
      <c r="FB57" s="51" t="str">
        <f t="shared" si="48"/>
        <v>C</v>
      </c>
      <c r="FC57" s="60">
        <f t="shared" si="49"/>
        <v>2</v>
      </c>
      <c r="FD57" s="53" t="str">
        <f t="shared" si="50"/>
        <v>2.0</v>
      </c>
      <c r="FE57" s="63">
        <v>2</v>
      </c>
      <c r="FF57" s="199">
        <v>2</v>
      </c>
      <c r="FG57" s="105">
        <v>8</v>
      </c>
      <c r="FH57" s="103">
        <v>8</v>
      </c>
      <c r="FI57" s="104"/>
      <c r="FJ57" s="66">
        <f t="shared" si="51"/>
        <v>8</v>
      </c>
      <c r="FK57" s="67">
        <f t="shared" si="52"/>
        <v>8</v>
      </c>
      <c r="FL57" s="67" t="str">
        <f t="shared" si="53"/>
        <v>8.0</v>
      </c>
      <c r="FM57" s="51" t="str">
        <f t="shared" si="54"/>
        <v>B+</v>
      </c>
      <c r="FN57" s="60">
        <f t="shared" si="55"/>
        <v>3.5</v>
      </c>
      <c r="FO57" s="53" t="str">
        <f t="shared" si="56"/>
        <v>3.5</v>
      </c>
      <c r="FP57" s="63">
        <v>2</v>
      </c>
      <c r="FQ57" s="199">
        <v>2</v>
      </c>
      <c r="FR57" s="105">
        <v>6</v>
      </c>
      <c r="FS57" s="103">
        <v>5</v>
      </c>
      <c r="FT57" s="104"/>
      <c r="FU57" s="66"/>
      <c r="FV57" s="67">
        <f t="shared" si="57"/>
        <v>5.4</v>
      </c>
      <c r="FW57" s="67" t="str">
        <f t="shared" si="58"/>
        <v>5.4</v>
      </c>
      <c r="FX57" s="51" t="str">
        <f t="shared" si="59"/>
        <v>D+</v>
      </c>
      <c r="FY57" s="60">
        <f t="shared" si="60"/>
        <v>1.5</v>
      </c>
      <c r="FZ57" s="53" t="str">
        <f t="shared" si="61"/>
        <v>1.5</v>
      </c>
      <c r="GA57" s="63">
        <v>2</v>
      </c>
      <c r="GB57" s="199">
        <v>2</v>
      </c>
      <c r="GC57" s="105">
        <v>6.4</v>
      </c>
      <c r="GD57" s="103">
        <v>5</v>
      </c>
      <c r="GE57" s="104"/>
      <c r="GF57" s="105"/>
      <c r="GG57" s="67">
        <f t="shared" si="470"/>
        <v>5.6</v>
      </c>
      <c r="GH57" s="67" t="str">
        <f t="shared" si="471"/>
        <v>5.6</v>
      </c>
      <c r="GI57" s="51" t="str">
        <f t="shared" si="472"/>
        <v>C</v>
      </c>
      <c r="GJ57" s="60">
        <f t="shared" si="473"/>
        <v>2</v>
      </c>
      <c r="GK57" s="53" t="str">
        <f t="shared" si="474"/>
        <v>2.0</v>
      </c>
      <c r="GL57" s="63">
        <v>3</v>
      </c>
      <c r="GM57" s="199">
        <v>3</v>
      </c>
      <c r="GN57" s="203">
        <f t="shared" si="475"/>
        <v>18</v>
      </c>
      <c r="GO57" s="153">
        <f t="shared" si="476"/>
        <v>6.0638888888888882</v>
      </c>
      <c r="GP57" s="155">
        <f t="shared" si="477"/>
        <v>2.1111111111111112</v>
      </c>
      <c r="GQ57" s="154" t="str">
        <f t="shared" si="62"/>
        <v>2.11</v>
      </c>
      <c r="GR57" s="5" t="str">
        <f t="shared" si="63"/>
        <v>Lên lớp</v>
      </c>
      <c r="GS57" s="5"/>
      <c r="GT57" s="204">
        <f t="shared" si="478"/>
        <v>18</v>
      </c>
      <c r="GU57" s="205">
        <f t="shared" si="64"/>
        <v>6.0638888888888882</v>
      </c>
      <c r="GV57" s="206">
        <f t="shared" si="479"/>
        <v>2.1111111111111112</v>
      </c>
      <c r="GW57" s="207">
        <f t="shared" si="480"/>
        <v>35</v>
      </c>
      <c r="GX57" s="203">
        <f t="shared" si="481"/>
        <v>35</v>
      </c>
      <c r="GY57" s="154">
        <f t="shared" si="482"/>
        <v>6.484285714285714</v>
      </c>
      <c r="GZ57" s="155">
        <f t="shared" si="483"/>
        <v>2.4142857142857141</v>
      </c>
      <c r="HA57" s="154" t="str">
        <f t="shared" si="65"/>
        <v>2.41</v>
      </c>
      <c r="HB57" s="5" t="str">
        <f t="shared" si="66"/>
        <v>Lên lớp</v>
      </c>
      <c r="HC57" s="105">
        <v>5.0999999999999996</v>
      </c>
      <c r="HD57" s="103">
        <v>4</v>
      </c>
      <c r="HE57" s="104"/>
      <c r="HF57" s="105"/>
      <c r="HG57" s="67">
        <f t="shared" si="484"/>
        <v>4.4000000000000004</v>
      </c>
      <c r="HH57" s="67" t="str">
        <f t="shared" si="485"/>
        <v>4.4</v>
      </c>
      <c r="HI57" s="51" t="str">
        <f t="shared" si="486"/>
        <v>D</v>
      </c>
      <c r="HJ57" s="60">
        <f t="shared" si="487"/>
        <v>1</v>
      </c>
      <c r="HK57" s="53" t="str">
        <f t="shared" si="488"/>
        <v>1.0</v>
      </c>
      <c r="HL57" s="63">
        <v>3</v>
      </c>
      <c r="HM57" s="199">
        <v>3</v>
      </c>
      <c r="HN57" s="202">
        <v>8</v>
      </c>
      <c r="HO57" s="57">
        <v>3</v>
      </c>
      <c r="HP57" s="58"/>
      <c r="HQ57" s="66">
        <f t="shared" si="67"/>
        <v>5</v>
      </c>
      <c r="HR57" s="110">
        <f t="shared" si="68"/>
        <v>5</v>
      </c>
      <c r="HS57" s="67" t="str">
        <f t="shared" si="69"/>
        <v>5.0</v>
      </c>
      <c r="HT57" s="111" t="str">
        <f t="shared" si="70"/>
        <v>D+</v>
      </c>
      <c r="HU57" s="112">
        <f t="shared" si="71"/>
        <v>1.5</v>
      </c>
      <c r="HV57" s="113" t="str">
        <f t="shared" si="72"/>
        <v>1.5</v>
      </c>
      <c r="HW57" s="63">
        <v>1</v>
      </c>
      <c r="HX57" s="199">
        <v>1</v>
      </c>
      <c r="HY57" s="66">
        <f t="shared" si="240"/>
        <v>1.5</v>
      </c>
      <c r="HZ57" s="163">
        <f t="shared" si="240"/>
        <v>4.5999999999999996</v>
      </c>
      <c r="IA57" s="53" t="str">
        <f t="shared" si="74"/>
        <v>4.6</v>
      </c>
      <c r="IB57" s="51" t="str">
        <f t="shared" si="75"/>
        <v>D</v>
      </c>
      <c r="IC57" s="60">
        <f t="shared" si="76"/>
        <v>1</v>
      </c>
      <c r="ID57" s="53" t="str">
        <f t="shared" si="77"/>
        <v>1.0</v>
      </c>
      <c r="IE57" s="212">
        <v>4</v>
      </c>
      <c r="IF57" s="213">
        <v>4</v>
      </c>
      <c r="IG57" s="202">
        <v>6</v>
      </c>
      <c r="IH57" s="57">
        <v>9</v>
      </c>
      <c r="II57" s="58"/>
      <c r="IJ57" s="66">
        <f t="shared" si="489"/>
        <v>7.8</v>
      </c>
      <c r="IK57" s="67">
        <f t="shared" si="490"/>
        <v>7.8</v>
      </c>
      <c r="IL57" s="67" t="str">
        <f t="shared" si="491"/>
        <v>7.8</v>
      </c>
      <c r="IM57" s="51" t="str">
        <f t="shared" si="492"/>
        <v>B</v>
      </c>
      <c r="IN57" s="60">
        <f t="shared" si="493"/>
        <v>3</v>
      </c>
      <c r="IO57" s="53" t="str">
        <f t="shared" si="494"/>
        <v>3.0</v>
      </c>
      <c r="IP57" s="63">
        <v>2</v>
      </c>
      <c r="IQ57" s="199">
        <v>2</v>
      </c>
      <c r="IR57" s="146">
        <v>0</v>
      </c>
      <c r="IS57" s="57">
        <v>5</v>
      </c>
      <c r="IT57" s="58"/>
      <c r="IU57" s="66">
        <f t="shared" si="78"/>
        <v>3</v>
      </c>
      <c r="IV57" s="67">
        <f t="shared" si="79"/>
        <v>3</v>
      </c>
      <c r="IW57" s="67" t="str">
        <f t="shared" si="80"/>
        <v>3.0</v>
      </c>
      <c r="IX57" s="51" t="str">
        <f t="shared" si="81"/>
        <v>F</v>
      </c>
      <c r="IY57" s="60">
        <f t="shared" si="82"/>
        <v>0</v>
      </c>
      <c r="IZ57" s="53" t="str">
        <f t="shared" si="83"/>
        <v>0.0</v>
      </c>
      <c r="JA57" s="63">
        <v>3</v>
      </c>
      <c r="JB57" s="199">
        <v>3</v>
      </c>
      <c r="JC57" s="65">
        <v>6.4</v>
      </c>
      <c r="JD57" s="57">
        <v>7</v>
      </c>
      <c r="JE57" s="58"/>
      <c r="JF57" s="66">
        <f t="shared" si="84"/>
        <v>6.8</v>
      </c>
      <c r="JG57" s="67">
        <f t="shared" si="85"/>
        <v>6.8</v>
      </c>
      <c r="JH57" s="50" t="str">
        <f t="shared" si="86"/>
        <v>6.8</v>
      </c>
      <c r="JI57" s="51" t="str">
        <f t="shared" si="87"/>
        <v>C+</v>
      </c>
      <c r="JJ57" s="60">
        <f t="shared" si="88"/>
        <v>2.5</v>
      </c>
      <c r="JK57" s="53" t="str">
        <f t="shared" si="89"/>
        <v>2.5</v>
      </c>
      <c r="JL57" s="61">
        <v>2</v>
      </c>
      <c r="JM57" s="62">
        <v>2</v>
      </c>
      <c r="JN57" s="65">
        <v>6.8</v>
      </c>
      <c r="JO57" s="57">
        <v>5</v>
      </c>
      <c r="JP57" s="58"/>
      <c r="JQ57" s="66">
        <f t="shared" si="392"/>
        <v>5.7</v>
      </c>
      <c r="JR57" s="67">
        <f t="shared" si="393"/>
        <v>5.7</v>
      </c>
      <c r="JS57" s="50" t="str">
        <f t="shared" si="394"/>
        <v>5.7</v>
      </c>
      <c r="JT57" s="51" t="str">
        <f t="shared" si="395"/>
        <v>C</v>
      </c>
      <c r="JU57" s="60">
        <f t="shared" si="396"/>
        <v>2</v>
      </c>
      <c r="JV57" s="53" t="str">
        <f t="shared" si="397"/>
        <v>2.0</v>
      </c>
      <c r="JW57" s="61">
        <v>1</v>
      </c>
      <c r="JX57" s="62">
        <v>1</v>
      </c>
      <c r="JY57" s="65">
        <v>5.7</v>
      </c>
      <c r="JZ57" s="57">
        <v>4</v>
      </c>
      <c r="KA57" s="58"/>
      <c r="KB57" s="66">
        <f t="shared" si="398"/>
        <v>4.7</v>
      </c>
      <c r="KC57" s="67">
        <f t="shared" si="399"/>
        <v>4.7</v>
      </c>
      <c r="KD57" s="50" t="str">
        <f t="shared" si="400"/>
        <v>4.7</v>
      </c>
      <c r="KE57" s="51" t="str">
        <f t="shared" si="401"/>
        <v>D</v>
      </c>
      <c r="KF57" s="60">
        <f t="shared" si="402"/>
        <v>1</v>
      </c>
      <c r="KG57" s="53" t="str">
        <f t="shared" si="403"/>
        <v>1.0</v>
      </c>
      <c r="KH57" s="61">
        <v>2</v>
      </c>
      <c r="KI57" s="62">
        <v>2</v>
      </c>
      <c r="KJ57" s="202">
        <v>8</v>
      </c>
      <c r="KK57" s="133">
        <v>6.4</v>
      </c>
      <c r="KL57" s="58"/>
      <c r="KM57" s="66">
        <f t="shared" si="404"/>
        <v>7</v>
      </c>
      <c r="KN57" s="67">
        <f t="shared" si="405"/>
        <v>7</v>
      </c>
      <c r="KO57" s="67" t="str">
        <f t="shared" si="406"/>
        <v>7.0</v>
      </c>
      <c r="KP57" s="51" t="str">
        <f t="shared" si="407"/>
        <v>B</v>
      </c>
      <c r="KQ57" s="60">
        <f t="shared" si="408"/>
        <v>3</v>
      </c>
      <c r="KR57" s="53" t="str">
        <f t="shared" si="409"/>
        <v>3.0</v>
      </c>
      <c r="KS57" s="63">
        <v>1</v>
      </c>
      <c r="KT57" s="199">
        <v>1</v>
      </c>
      <c r="KU57" s="202">
        <v>8</v>
      </c>
      <c r="KV57" s="133">
        <v>7.5</v>
      </c>
      <c r="KW57" s="58"/>
      <c r="KX57" s="66">
        <f t="shared" si="410"/>
        <v>7.7</v>
      </c>
      <c r="KY57" s="67">
        <f t="shared" si="411"/>
        <v>7.7</v>
      </c>
      <c r="KZ57" s="67" t="str">
        <f t="shared" si="412"/>
        <v>7.7</v>
      </c>
      <c r="LA57" s="51" t="str">
        <f t="shared" si="413"/>
        <v>B</v>
      </c>
      <c r="LB57" s="60">
        <f t="shared" si="414"/>
        <v>3</v>
      </c>
      <c r="LC57" s="53" t="str">
        <f t="shared" si="415"/>
        <v>3.0</v>
      </c>
      <c r="LD57" s="63">
        <v>1</v>
      </c>
      <c r="LE57" s="199">
        <v>1</v>
      </c>
      <c r="LF57" s="202">
        <v>8</v>
      </c>
      <c r="LG57" s="133">
        <v>6.4</v>
      </c>
      <c r="LH57" s="58"/>
      <c r="LI57" s="66">
        <f t="shared" si="416"/>
        <v>7</v>
      </c>
      <c r="LJ57" s="67">
        <f t="shared" si="417"/>
        <v>7</v>
      </c>
      <c r="LK57" s="67" t="str">
        <f t="shared" si="418"/>
        <v>7.0</v>
      </c>
      <c r="LL57" s="51" t="str">
        <f t="shared" si="419"/>
        <v>B</v>
      </c>
      <c r="LM57" s="60">
        <f t="shared" si="420"/>
        <v>3</v>
      </c>
      <c r="LN57" s="53" t="str">
        <f t="shared" si="421"/>
        <v>3.0</v>
      </c>
      <c r="LO57" s="63">
        <v>2</v>
      </c>
      <c r="LP57" s="199">
        <v>2</v>
      </c>
      <c r="LQ57" s="202">
        <v>8</v>
      </c>
      <c r="LR57" s="133">
        <v>6.5</v>
      </c>
      <c r="LS57" s="58"/>
      <c r="LT57" s="66">
        <f t="shared" si="422"/>
        <v>7.1</v>
      </c>
      <c r="LU57" s="67">
        <f t="shared" si="423"/>
        <v>7.1</v>
      </c>
      <c r="LV57" s="67" t="str">
        <f t="shared" si="424"/>
        <v>7.1</v>
      </c>
      <c r="LW57" s="51" t="str">
        <f t="shared" si="425"/>
        <v>B</v>
      </c>
      <c r="LX57" s="60">
        <f t="shared" si="426"/>
        <v>3</v>
      </c>
      <c r="LY57" s="53" t="str">
        <f t="shared" si="427"/>
        <v>3.0</v>
      </c>
      <c r="LZ57" s="63">
        <v>1</v>
      </c>
      <c r="MA57" s="199">
        <v>1</v>
      </c>
      <c r="MB57" s="66">
        <f t="shared" si="428"/>
        <v>7.2</v>
      </c>
      <c r="MC57" s="163">
        <f t="shared" si="429"/>
        <v>7.2</v>
      </c>
      <c r="MD57" s="53" t="str">
        <f t="shared" si="430"/>
        <v>7.2</v>
      </c>
      <c r="ME57" s="51" t="str">
        <f t="shared" si="431"/>
        <v>B</v>
      </c>
      <c r="MF57" s="60">
        <f t="shared" si="432"/>
        <v>3</v>
      </c>
      <c r="MG57" s="53" t="str">
        <f t="shared" si="433"/>
        <v>3.0</v>
      </c>
      <c r="MH57" s="212">
        <v>5</v>
      </c>
      <c r="MI57" s="213">
        <v>5</v>
      </c>
      <c r="MJ57" s="203">
        <f t="shared" si="434"/>
        <v>19</v>
      </c>
      <c r="MK57" s="153">
        <f t="shared" si="435"/>
        <v>5.647368421052632</v>
      </c>
      <c r="ML57" s="155">
        <f t="shared" si="436"/>
        <v>1.8157894736842106</v>
      </c>
      <c r="MM57" s="154" t="str">
        <f t="shared" si="437"/>
        <v>1.82</v>
      </c>
      <c r="MN57" s="5" t="str">
        <f t="shared" si="438"/>
        <v>Lên lớp</v>
      </c>
    </row>
    <row r="58" spans="1:352" s="8" customFormat="1" ht="18">
      <c r="A58" s="5">
        <v>9</v>
      </c>
      <c r="B58" s="9" t="s">
        <v>432</v>
      </c>
      <c r="C58" s="10" t="s">
        <v>469</v>
      </c>
      <c r="D58" s="11" t="s">
        <v>208</v>
      </c>
      <c r="E58" s="12" t="s">
        <v>336</v>
      </c>
      <c r="F58" s="6"/>
      <c r="G58" s="47" t="s">
        <v>674</v>
      </c>
      <c r="H58" s="141" t="s">
        <v>410</v>
      </c>
      <c r="I58" s="48" t="s">
        <v>570</v>
      </c>
      <c r="J58" s="48" t="s">
        <v>593</v>
      </c>
      <c r="K58" s="98">
        <v>6</v>
      </c>
      <c r="L58" s="67" t="str">
        <f t="shared" si="439"/>
        <v>6.0</v>
      </c>
      <c r="M58" s="51" t="str">
        <f t="shared" si="495"/>
        <v>C</v>
      </c>
      <c r="N58" s="52">
        <f t="shared" si="496"/>
        <v>2</v>
      </c>
      <c r="O58" s="53" t="str">
        <f t="shared" si="440"/>
        <v>2.0</v>
      </c>
      <c r="P58" s="63">
        <v>2</v>
      </c>
      <c r="Q58" s="49">
        <v>6</v>
      </c>
      <c r="R58" s="67" t="str">
        <f t="shared" si="441"/>
        <v>6.0</v>
      </c>
      <c r="S58" s="51" t="str">
        <f t="shared" si="497"/>
        <v>C</v>
      </c>
      <c r="T58" s="52">
        <f t="shared" si="498"/>
        <v>2</v>
      </c>
      <c r="U58" s="53" t="str">
        <f t="shared" si="442"/>
        <v>2.0</v>
      </c>
      <c r="V58" s="63">
        <v>3</v>
      </c>
      <c r="W58" s="105">
        <v>7.5</v>
      </c>
      <c r="X58" s="103">
        <v>8</v>
      </c>
      <c r="Y58" s="104"/>
      <c r="Z58" s="66">
        <f t="shared" si="291"/>
        <v>7.8</v>
      </c>
      <c r="AA58" s="67">
        <f t="shared" si="292"/>
        <v>7.8</v>
      </c>
      <c r="AB58" s="67" t="str">
        <f t="shared" si="443"/>
        <v>7.8</v>
      </c>
      <c r="AC58" s="51" t="str">
        <f t="shared" si="294"/>
        <v>B</v>
      </c>
      <c r="AD58" s="60">
        <f t="shared" si="499"/>
        <v>3</v>
      </c>
      <c r="AE58" s="53" t="str">
        <f t="shared" si="444"/>
        <v>3.0</v>
      </c>
      <c r="AF58" s="63">
        <v>4</v>
      </c>
      <c r="AG58" s="199">
        <v>4</v>
      </c>
      <c r="AH58" s="105">
        <v>8</v>
      </c>
      <c r="AI58" s="103">
        <v>8</v>
      </c>
      <c r="AJ58" s="104"/>
      <c r="AK58" s="66">
        <f t="shared" si="297"/>
        <v>8</v>
      </c>
      <c r="AL58" s="67">
        <f t="shared" si="298"/>
        <v>8</v>
      </c>
      <c r="AM58" s="67" t="str">
        <f t="shared" si="445"/>
        <v>8.0</v>
      </c>
      <c r="AN58" s="51" t="str">
        <f t="shared" si="500"/>
        <v>B+</v>
      </c>
      <c r="AO58" s="60">
        <f t="shared" si="501"/>
        <v>3.5</v>
      </c>
      <c r="AP58" s="53" t="str">
        <f t="shared" si="446"/>
        <v>3.5</v>
      </c>
      <c r="AQ58" s="63">
        <v>2</v>
      </c>
      <c r="AR58" s="199">
        <v>2</v>
      </c>
      <c r="AS58" s="105">
        <v>6.6</v>
      </c>
      <c r="AT58" s="103">
        <v>0</v>
      </c>
      <c r="AU58" s="104">
        <v>6</v>
      </c>
      <c r="AV58" s="66">
        <f t="shared" si="447"/>
        <v>2.6</v>
      </c>
      <c r="AW58" s="67">
        <f t="shared" si="448"/>
        <v>6.2</v>
      </c>
      <c r="AX58" s="67" t="str">
        <f t="shared" si="449"/>
        <v>6.2</v>
      </c>
      <c r="AY58" s="51" t="str">
        <f t="shared" si="450"/>
        <v>C</v>
      </c>
      <c r="AZ58" s="60">
        <f t="shared" si="502"/>
        <v>2</v>
      </c>
      <c r="BA58" s="53" t="str">
        <f t="shared" si="451"/>
        <v>2.0</v>
      </c>
      <c r="BB58" s="63">
        <v>3</v>
      </c>
      <c r="BC58" s="199">
        <v>3</v>
      </c>
      <c r="BD58" s="105">
        <v>5.8</v>
      </c>
      <c r="BE58" s="103">
        <v>6</v>
      </c>
      <c r="BF58" s="104"/>
      <c r="BG58" s="66">
        <f t="shared" si="503"/>
        <v>5.9</v>
      </c>
      <c r="BH58" s="67">
        <f t="shared" si="504"/>
        <v>5.9</v>
      </c>
      <c r="BI58" s="67" t="str">
        <f t="shared" si="452"/>
        <v>5.9</v>
      </c>
      <c r="BJ58" s="51" t="str">
        <f t="shared" si="505"/>
        <v>C</v>
      </c>
      <c r="BK58" s="60">
        <f t="shared" si="506"/>
        <v>2</v>
      </c>
      <c r="BL58" s="53" t="str">
        <f t="shared" si="453"/>
        <v>2.0</v>
      </c>
      <c r="BM58" s="63">
        <v>3</v>
      </c>
      <c r="BN58" s="199">
        <v>3</v>
      </c>
      <c r="BO58" s="105">
        <v>7.7</v>
      </c>
      <c r="BP58" s="103">
        <v>7</v>
      </c>
      <c r="BQ58" s="104"/>
      <c r="BR58" s="66">
        <f t="shared" si="315"/>
        <v>7.3</v>
      </c>
      <c r="BS58" s="67">
        <f t="shared" si="316"/>
        <v>7.3</v>
      </c>
      <c r="BT58" s="67" t="str">
        <f t="shared" si="454"/>
        <v>7.3</v>
      </c>
      <c r="BU58" s="51" t="str">
        <f t="shared" si="318"/>
        <v>B</v>
      </c>
      <c r="BV58" s="68">
        <f t="shared" si="319"/>
        <v>3</v>
      </c>
      <c r="BW58" s="53" t="str">
        <f t="shared" si="455"/>
        <v>3.0</v>
      </c>
      <c r="BX58" s="63">
        <v>2</v>
      </c>
      <c r="BY58" s="199">
        <v>2</v>
      </c>
      <c r="BZ58" s="105">
        <v>8</v>
      </c>
      <c r="CA58" s="103">
        <v>8</v>
      </c>
      <c r="CB58" s="104"/>
      <c r="CC58" s="105"/>
      <c r="CD58" s="67">
        <f t="shared" si="507"/>
        <v>8</v>
      </c>
      <c r="CE58" s="67" t="str">
        <f t="shared" si="456"/>
        <v>8.0</v>
      </c>
      <c r="CF58" s="51" t="str">
        <f t="shared" si="508"/>
        <v>B+</v>
      </c>
      <c r="CG58" s="60">
        <f t="shared" si="509"/>
        <v>3.5</v>
      </c>
      <c r="CH58" s="53" t="str">
        <f t="shared" si="457"/>
        <v>3.5</v>
      </c>
      <c r="CI58" s="63">
        <v>3</v>
      </c>
      <c r="CJ58" s="199">
        <v>3</v>
      </c>
      <c r="CK58" s="200">
        <f t="shared" si="458"/>
        <v>17</v>
      </c>
      <c r="CL58" s="72">
        <f t="shared" si="327"/>
        <v>7.1823529411764708</v>
      </c>
      <c r="CM58" s="93" t="str">
        <f t="shared" si="459"/>
        <v>7.18</v>
      </c>
      <c r="CN58" s="72">
        <f t="shared" si="329"/>
        <v>2.7941176470588234</v>
      </c>
      <c r="CO58" s="93" t="str">
        <f t="shared" si="460"/>
        <v>2.79</v>
      </c>
      <c r="CP58" s="258" t="str">
        <f t="shared" si="461"/>
        <v>Lên lớp</v>
      </c>
      <c r="CQ58" s="258">
        <f t="shared" si="332"/>
        <v>17</v>
      </c>
      <c r="CR58" s="72">
        <f t="shared" si="333"/>
        <v>7.1823529411764708</v>
      </c>
      <c r="CS58" s="258" t="str">
        <f t="shared" si="462"/>
        <v>7.18</v>
      </c>
      <c r="CT58" s="72">
        <f t="shared" si="335"/>
        <v>2.7941176470588234</v>
      </c>
      <c r="CU58" s="258" t="str">
        <f t="shared" si="463"/>
        <v>2.79</v>
      </c>
      <c r="CV58" s="258" t="str">
        <f t="shared" si="510"/>
        <v>Lên lớp</v>
      </c>
      <c r="CW58" s="66">
        <v>6.4</v>
      </c>
      <c r="CX58" s="66">
        <v>5</v>
      </c>
      <c r="CY58" s="258"/>
      <c r="CZ58" s="66">
        <f t="shared" si="338"/>
        <v>5.6</v>
      </c>
      <c r="DA58" s="67">
        <f t="shared" si="339"/>
        <v>5.6</v>
      </c>
      <c r="DB58" s="60" t="str">
        <f t="shared" si="340"/>
        <v>5.6</v>
      </c>
      <c r="DC58" s="51" t="str">
        <f t="shared" si="341"/>
        <v>C</v>
      </c>
      <c r="DD58" s="60">
        <f t="shared" si="342"/>
        <v>2</v>
      </c>
      <c r="DE58" s="60" t="str">
        <f t="shared" si="343"/>
        <v>2.0</v>
      </c>
      <c r="DF58" s="63"/>
      <c r="DG58" s="201"/>
      <c r="DH58" s="105">
        <v>6.4</v>
      </c>
      <c r="DI58" s="126">
        <v>5</v>
      </c>
      <c r="DJ58" s="126"/>
      <c r="DK58" s="66">
        <f t="shared" si="344"/>
        <v>5.6</v>
      </c>
      <c r="DL58" s="67">
        <f t="shared" si="345"/>
        <v>5.6</v>
      </c>
      <c r="DM58" s="60" t="str">
        <f t="shared" si="346"/>
        <v>5.6</v>
      </c>
      <c r="DN58" s="51" t="str">
        <f t="shared" si="347"/>
        <v>C</v>
      </c>
      <c r="DO58" s="60">
        <f t="shared" si="348"/>
        <v>2</v>
      </c>
      <c r="DP58" s="60" t="str">
        <f t="shared" si="349"/>
        <v>2.0</v>
      </c>
      <c r="DQ58" s="63"/>
      <c r="DR58" s="201"/>
      <c r="DS58" s="67">
        <f t="shared" si="350"/>
        <v>5.6</v>
      </c>
      <c r="DT58" s="60" t="str">
        <f t="shared" si="351"/>
        <v>5.6</v>
      </c>
      <c r="DU58" s="51" t="str">
        <f t="shared" si="352"/>
        <v>C</v>
      </c>
      <c r="DV58" s="60">
        <f t="shared" si="353"/>
        <v>2</v>
      </c>
      <c r="DW58" s="60" t="str">
        <f t="shared" si="354"/>
        <v>2.0</v>
      </c>
      <c r="DX58" s="63">
        <v>3</v>
      </c>
      <c r="DY58" s="201">
        <v>3</v>
      </c>
      <c r="DZ58" s="146">
        <v>0</v>
      </c>
      <c r="EA58" s="70"/>
      <c r="EB58" s="121"/>
      <c r="EC58" s="66">
        <f t="shared" si="355"/>
        <v>0</v>
      </c>
      <c r="ED58" s="67">
        <f t="shared" si="356"/>
        <v>0</v>
      </c>
      <c r="EE58" s="67" t="str">
        <f t="shared" si="357"/>
        <v>0.0</v>
      </c>
      <c r="EF58" s="51" t="str">
        <f t="shared" si="358"/>
        <v>F</v>
      </c>
      <c r="EG58" s="68">
        <f t="shared" si="359"/>
        <v>0</v>
      </c>
      <c r="EH58" s="53" t="str">
        <f t="shared" si="360"/>
        <v>0.0</v>
      </c>
      <c r="EI58" s="63">
        <v>3</v>
      </c>
      <c r="EJ58" s="199"/>
      <c r="EK58" s="202">
        <v>5.3</v>
      </c>
      <c r="EL58" s="57">
        <v>9</v>
      </c>
      <c r="EM58" s="58"/>
      <c r="EN58" s="66">
        <f t="shared" si="464"/>
        <v>7.5</v>
      </c>
      <c r="EO58" s="67">
        <f t="shared" si="465"/>
        <v>7.5</v>
      </c>
      <c r="EP58" s="67" t="str">
        <f t="shared" si="466"/>
        <v>7.5</v>
      </c>
      <c r="EQ58" s="51" t="str">
        <f t="shared" si="467"/>
        <v>B</v>
      </c>
      <c r="ER58" s="60">
        <f t="shared" si="468"/>
        <v>3</v>
      </c>
      <c r="ES58" s="53" t="str">
        <f t="shared" si="469"/>
        <v>3.0</v>
      </c>
      <c r="ET58" s="63">
        <v>3</v>
      </c>
      <c r="EU58" s="199">
        <v>3</v>
      </c>
      <c r="EV58" s="166">
        <v>6.3</v>
      </c>
      <c r="EW58" s="122">
        <v>0</v>
      </c>
      <c r="EX58" s="123">
        <v>4</v>
      </c>
      <c r="EY58" s="66">
        <f t="shared" si="45"/>
        <v>2.5</v>
      </c>
      <c r="EZ58" s="67">
        <f t="shared" si="46"/>
        <v>4.9000000000000004</v>
      </c>
      <c r="FA58" s="67" t="str">
        <f t="shared" si="47"/>
        <v>4.9</v>
      </c>
      <c r="FB58" s="51" t="str">
        <f t="shared" si="48"/>
        <v>D</v>
      </c>
      <c r="FC58" s="60">
        <f t="shared" si="49"/>
        <v>1</v>
      </c>
      <c r="FD58" s="53" t="str">
        <f t="shared" si="50"/>
        <v>1.0</v>
      </c>
      <c r="FE58" s="63">
        <v>2</v>
      </c>
      <c r="FF58" s="199">
        <v>2</v>
      </c>
      <c r="FG58" s="105">
        <v>8</v>
      </c>
      <c r="FH58" s="103">
        <v>9</v>
      </c>
      <c r="FI58" s="104"/>
      <c r="FJ58" s="66">
        <f t="shared" si="51"/>
        <v>8.6</v>
      </c>
      <c r="FK58" s="67">
        <f t="shared" si="52"/>
        <v>8.6</v>
      </c>
      <c r="FL58" s="67" t="str">
        <f t="shared" si="53"/>
        <v>8.6</v>
      </c>
      <c r="FM58" s="51" t="str">
        <f t="shared" si="54"/>
        <v>A</v>
      </c>
      <c r="FN58" s="60">
        <f t="shared" si="55"/>
        <v>4</v>
      </c>
      <c r="FO58" s="53" t="str">
        <f t="shared" si="56"/>
        <v>4.0</v>
      </c>
      <c r="FP58" s="63">
        <v>2</v>
      </c>
      <c r="FQ58" s="199">
        <v>2</v>
      </c>
      <c r="FR58" s="105">
        <v>6</v>
      </c>
      <c r="FS58" s="103">
        <v>8</v>
      </c>
      <c r="FT58" s="104"/>
      <c r="FU58" s="66"/>
      <c r="FV58" s="67">
        <f t="shared" si="57"/>
        <v>7.2</v>
      </c>
      <c r="FW58" s="67" t="str">
        <f t="shared" si="58"/>
        <v>7.2</v>
      </c>
      <c r="FX58" s="51" t="str">
        <f t="shared" si="59"/>
        <v>B</v>
      </c>
      <c r="FY58" s="60">
        <f t="shared" si="60"/>
        <v>3</v>
      </c>
      <c r="FZ58" s="53" t="str">
        <f t="shared" si="61"/>
        <v>3.0</v>
      </c>
      <c r="GA58" s="63">
        <v>2</v>
      </c>
      <c r="GB58" s="199">
        <v>2</v>
      </c>
      <c r="GC58" s="146">
        <v>3.7</v>
      </c>
      <c r="GD58" s="70"/>
      <c r="GE58" s="121"/>
      <c r="GF58" s="146"/>
      <c r="GG58" s="67">
        <f t="shared" si="470"/>
        <v>1.5</v>
      </c>
      <c r="GH58" s="67" t="str">
        <f t="shared" si="471"/>
        <v>1.5</v>
      </c>
      <c r="GI58" s="51" t="str">
        <f t="shared" si="472"/>
        <v>F</v>
      </c>
      <c r="GJ58" s="60">
        <f t="shared" si="473"/>
        <v>0</v>
      </c>
      <c r="GK58" s="53" t="str">
        <f t="shared" si="474"/>
        <v>0.0</v>
      </c>
      <c r="GL58" s="63">
        <v>3</v>
      </c>
      <c r="GM58" s="199"/>
      <c r="GN58" s="203">
        <f t="shared" si="475"/>
        <v>18</v>
      </c>
      <c r="GO58" s="153">
        <f t="shared" si="476"/>
        <v>4.7333333333333334</v>
      </c>
      <c r="GP58" s="155">
        <f t="shared" si="477"/>
        <v>1.7222222222222223</v>
      </c>
      <c r="GQ58" s="154" t="str">
        <f t="shared" si="62"/>
        <v>1.72</v>
      </c>
      <c r="GR58" s="5" t="str">
        <f t="shared" si="63"/>
        <v>Lên lớp</v>
      </c>
      <c r="GS58" s="5"/>
      <c r="GT58" s="204">
        <f t="shared" si="478"/>
        <v>12</v>
      </c>
      <c r="GU58" s="205">
        <f t="shared" si="64"/>
        <v>6.7250000000000005</v>
      </c>
      <c r="GV58" s="206">
        <f t="shared" si="479"/>
        <v>2.5833333333333335</v>
      </c>
      <c r="GW58" s="207">
        <f t="shared" si="480"/>
        <v>35</v>
      </c>
      <c r="GX58" s="203">
        <f t="shared" si="481"/>
        <v>29</v>
      </c>
      <c r="GY58" s="154">
        <f t="shared" si="482"/>
        <v>6.9931034482758623</v>
      </c>
      <c r="GZ58" s="155">
        <f t="shared" si="483"/>
        <v>2.7068965517241379</v>
      </c>
      <c r="HA58" s="154" t="str">
        <f t="shared" si="65"/>
        <v>2.71</v>
      </c>
      <c r="HB58" s="5" t="str">
        <f t="shared" si="66"/>
        <v>Lên lớp</v>
      </c>
      <c r="HC58" s="166">
        <v>5.0999999999999996</v>
      </c>
      <c r="HD58" s="122">
        <v>3</v>
      </c>
      <c r="HE58" s="123">
        <v>4</v>
      </c>
      <c r="HF58" s="166"/>
      <c r="HG58" s="67">
        <f t="shared" si="484"/>
        <v>4.4000000000000004</v>
      </c>
      <c r="HH58" s="67" t="str">
        <f t="shared" si="485"/>
        <v>4.4</v>
      </c>
      <c r="HI58" s="51" t="str">
        <f t="shared" si="486"/>
        <v>D</v>
      </c>
      <c r="HJ58" s="60">
        <f t="shared" si="487"/>
        <v>1</v>
      </c>
      <c r="HK58" s="53" t="str">
        <f t="shared" si="488"/>
        <v>1.0</v>
      </c>
      <c r="HL58" s="63">
        <v>3</v>
      </c>
      <c r="HM58" s="199">
        <v>3</v>
      </c>
      <c r="HN58" s="202">
        <v>7</v>
      </c>
      <c r="HO58" s="57">
        <v>3</v>
      </c>
      <c r="HP58" s="58"/>
      <c r="HQ58" s="66">
        <f t="shared" si="67"/>
        <v>4.5999999999999996</v>
      </c>
      <c r="HR58" s="110">
        <f t="shared" si="68"/>
        <v>4.5999999999999996</v>
      </c>
      <c r="HS58" s="67" t="str">
        <f t="shared" si="69"/>
        <v>4.6</v>
      </c>
      <c r="HT58" s="111" t="str">
        <f t="shared" si="70"/>
        <v>D</v>
      </c>
      <c r="HU58" s="112">
        <f t="shared" si="71"/>
        <v>1</v>
      </c>
      <c r="HV58" s="113" t="str">
        <f t="shared" si="72"/>
        <v>1.0</v>
      </c>
      <c r="HW58" s="63">
        <v>1</v>
      </c>
      <c r="HX58" s="199">
        <v>1</v>
      </c>
      <c r="HY58" s="66">
        <f t="shared" si="240"/>
        <v>1.4</v>
      </c>
      <c r="HZ58" s="163">
        <f t="shared" si="240"/>
        <v>4.5</v>
      </c>
      <c r="IA58" s="53" t="str">
        <f t="shared" si="74"/>
        <v>4.5</v>
      </c>
      <c r="IB58" s="51" t="str">
        <f t="shared" si="75"/>
        <v>D</v>
      </c>
      <c r="IC58" s="60">
        <f t="shared" si="76"/>
        <v>1</v>
      </c>
      <c r="ID58" s="53" t="str">
        <f t="shared" si="77"/>
        <v>1.0</v>
      </c>
      <c r="IE58" s="212">
        <v>4</v>
      </c>
      <c r="IF58" s="213">
        <v>4</v>
      </c>
      <c r="IG58" s="202">
        <v>6.7</v>
      </c>
      <c r="IH58" s="57">
        <v>5</v>
      </c>
      <c r="II58" s="58"/>
      <c r="IJ58" s="66">
        <f t="shared" si="489"/>
        <v>5.7</v>
      </c>
      <c r="IK58" s="67">
        <f t="shared" si="490"/>
        <v>5.7</v>
      </c>
      <c r="IL58" s="67" t="str">
        <f t="shared" si="491"/>
        <v>5.7</v>
      </c>
      <c r="IM58" s="51" t="str">
        <f t="shared" si="492"/>
        <v>C</v>
      </c>
      <c r="IN58" s="60">
        <f t="shared" si="493"/>
        <v>2</v>
      </c>
      <c r="IO58" s="53" t="str">
        <f t="shared" si="494"/>
        <v>2.0</v>
      </c>
      <c r="IP58" s="63">
        <v>2</v>
      </c>
      <c r="IQ58" s="199">
        <v>2</v>
      </c>
      <c r="IR58" s="146">
        <v>0</v>
      </c>
      <c r="IS58" s="57">
        <v>7</v>
      </c>
      <c r="IT58" s="58"/>
      <c r="IU58" s="66">
        <f t="shared" si="78"/>
        <v>4.2</v>
      </c>
      <c r="IV58" s="67">
        <f t="shared" si="79"/>
        <v>4.2</v>
      </c>
      <c r="IW58" s="67" t="str">
        <f t="shared" si="80"/>
        <v>4.2</v>
      </c>
      <c r="IX58" s="51" t="str">
        <f t="shared" si="81"/>
        <v>D</v>
      </c>
      <c r="IY58" s="60">
        <f t="shared" si="82"/>
        <v>1</v>
      </c>
      <c r="IZ58" s="53" t="str">
        <f t="shared" si="83"/>
        <v>1.0</v>
      </c>
      <c r="JA58" s="63">
        <v>3</v>
      </c>
      <c r="JB58" s="199">
        <v>3</v>
      </c>
      <c r="JC58" s="65">
        <v>6.2</v>
      </c>
      <c r="JD58" s="57">
        <v>5</v>
      </c>
      <c r="JE58" s="58"/>
      <c r="JF58" s="66">
        <f t="shared" si="84"/>
        <v>5.5</v>
      </c>
      <c r="JG58" s="67">
        <f t="shared" si="85"/>
        <v>5.5</v>
      </c>
      <c r="JH58" s="50" t="str">
        <f t="shared" si="86"/>
        <v>5.5</v>
      </c>
      <c r="JI58" s="51" t="str">
        <f t="shared" si="87"/>
        <v>C</v>
      </c>
      <c r="JJ58" s="60">
        <f t="shared" si="88"/>
        <v>2</v>
      </c>
      <c r="JK58" s="53" t="str">
        <f t="shared" si="89"/>
        <v>2.0</v>
      </c>
      <c r="JL58" s="61">
        <v>2</v>
      </c>
      <c r="JM58" s="62">
        <v>2</v>
      </c>
      <c r="JN58" s="65">
        <v>7.2</v>
      </c>
      <c r="JO58" s="57">
        <v>7</v>
      </c>
      <c r="JP58" s="58"/>
      <c r="JQ58" s="66">
        <f t="shared" si="392"/>
        <v>7.1</v>
      </c>
      <c r="JR58" s="67">
        <f t="shared" si="393"/>
        <v>7.1</v>
      </c>
      <c r="JS58" s="50" t="str">
        <f t="shared" si="394"/>
        <v>7.1</v>
      </c>
      <c r="JT58" s="51" t="str">
        <f t="shared" si="395"/>
        <v>B</v>
      </c>
      <c r="JU58" s="60">
        <f t="shared" si="396"/>
        <v>3</v>
      </c>
      <c r="JV58" s="53" t="str">
        <f t="shared" si="397"/>
        <v>3.0</v>
      </c>
      <c r="JW58" s="61">
        <v>1</v>
      </c>
      <c r="JX58" s="62">
        <v>1</v>
      </c>
      <c r="JY58" s="245">
        <v>5.3</v>
      </c>
      <c r="JZ58" s="122"/>
      <c r="KA58" s="123">
        <v>4</v>
      </c>
      <c r="KB58" s="166">
        <f t="shared" si="398"/>
        <v>2.1</v>
      </c>
      <c r="KC58" s="67">
        <f t="shared" si="399"/>
        <v>4.5</v>
      </c>
      <c r="KD58" s="50" t="str">
        <f t="shared" si="400"/>
        <v>4.5</v>
      </c>
      <c r="KE58" s="51" t="str">
        <f t="shared" si="401"/>
        <v>D</v>
      </c>
      <c r="KF58" s="60">
        <f t="shared" si="402"/>
        <v>1</v>
      </c>
      <c r="KG58" s="53" t="str">
        <f t="shared" si="403"/>
        <v>1.0</v>
      </c>
      <c r="KH58" s="61">
        <v>2</v>
      </c>
      <c r="KI58" s="62">
        <v>2</v>
      </c>
      <c r="KJ58" s="202">
        <v>7</v>
      </c>
      <c r="KK58" s="133">
        <v>6.4</v>
      </c>
      <c r="KL58" s="58"/>
      <c r="KM58" s="66">
        <f t="shared" si="404"/>
        <v>6.6</v>
      </c>
      <c r="KN58" s="67">
        <f t="shared" si="405"/>
        <v>6.6</v>
      </c>
      <c r="KO58" s="67" t="str">
        <f t="shared" si="406"/>
        <v>6.6</v>
      </c>
      <c r="KP58" s="51" t="str">
        <f t="shared" si="407"/>
        <v>C+</v>
      </c>
      <c r="KQ58" s="60">
        <f t="shared" si="408"/>
        <v>2.5</v>
      </c>
      <c r="KR58" s="53" t="str">
        <f t="shared" si="409"/>
        <v>2.5</v>
      </c>
      <c r="KS58" s="63">
        <v>1</v>
      </c>
      <c r="KT58" s="199">
        <v>1</v>
      </c>
      <c r="KU58" s="202">
        <v>6.5</v>
      </c>
      <c r="KV58" s="133">
        <v>7.8</v>
      </c>
      <c r="KW58" s="58"/>
      <c r="KX58" s="66">
        <f t="shared" si="410"/>
        <v>7.3</v>
      </c>
      <c r="KY58" s="67">
        <f t="shared" si="411"/>
        <v>7.3</v>
      </c>
      <c r="KZ58" s="67" t="str">
        <f t="shared" si="412"/>
        <v>7.3</v>
      </c>
      <c r="LA58" s="51" t="str">
        <f t="shared" si="413"/>
        <v>B</v>
      </c>
      <c r="LB58" s="60">
        <f t="shared" si="414"/>
        <v>3</v>
      </c>
      <c r="LC58" s="53" t="str">
        <f t="shared" si="415"/>
        <v>3.0</v>
      </c>
      <c r="LD58" s="63">
        <v>1</v>
      </c>
      <c r="LE58" s="199">
        <v>1</v>
      </c>
      <c r="LF58" s="202">
        <v>7</v>
      </c>
      <c r="LG58" s="133">
        <v>6.4</v>
      </c>
      <c r="LH58" s="58"/>
      <c r="LI58" s="66">
        <f t="shared" si="416"/>
        <v>6.6</v>
      </c>
      <c r="LJ58" s="67">
        <f t="shared" si="417"/>
        <v>6.6</v>
      </c>
      <c r="LK58" s="67" t="str">
        <f t="shared" si="418"/>
        <v>6.6</v>
      </c>
      <c r="LL58" s="51" t="str">
        <f t="shared" si="419"/>
        <v>C+</v>
      </c>
      <c r="LM58" s="60">
        <f t="shared" si="420"/>
        <v>2.5</v>
      </c>
      <c r="LN58" s="53" t="str">
        <f t="shared" si="421"/>
        <v>2.5</v>
      </c>
      <c r="LO58" s="63">
        <v>2</v>
      </c>
      <c r="LP58" s="199">
        <v>2</v>
      </c>
      <c r="LQ58" s="202">
        <v>6</v>
      </c>
      <c r="LR58" s="133">
        <v>6.4</v>
      </c>
      <c r="LS58" s="58"/>
      <c r="LT58" s="66">
        <f t="shared" si="422"/>
        <v>6.2</v>
      </c>
      <c r="LU58" s="67">
        <f t="shared" si="423"/>
        <v>6.2</v>
      </c>
      <c r="LV58" s="67" t="str">
        <f t="shared" si="424"/>
        <v>6.2</v>
      </c>
      <c r="LW58" s="51" t="str">
        <f t="shared" si="425"/>
        <v>C</v>
      </c>
      <c r="LX58" s="60">
        <f t="shared" si="426"/>
        <v>2</v>
      </c>
      <c r="LY58" s="53" t="str">
        <f t="shared" si="427"/>
        <v>2.0</v>
      </c>
      <c r="LZ58" s="63">
        <v>1</v>
      </c>
      <c r="MA58" s="199">
        <v>1</v>
      </c>
      <c r="MB58" s="66">
        <f t="shared" si="428"/>
        <v>6.7</v>
      </c>
      <c r="MC58" s="163">
        <f t="shared" si="429"/>
        <v>6.7</v>
      </c>
      <c r="MD58" s="53" t="str">
        <f t="shared" si="430"/>
        <v>6.7</v>
      </c>
      <c r="ME58" s="51" t="str">
        <f t="shared" si="431"/>
        <v>C+</v>
      </c>
      <c r="MF58" s="60">
        <f t="shared" si="432"/>
        <v>2.5</v>
      </c>
      <c r="MG58" s="53" t="str">
        <f t="shared" si="433"/>
        <v>2.5</v>
      </c>
      <c r="MH58" s="212">
        <v>5</v>
      </c>
      <c r="MI58" s="213">
        <v>5</v>
      </c>
      <c r="MJ58" s="203">
        <f t="shared" si="434"/>
        <v>19</v>
      </c>
      <c r="MK58" s="153">
        <f t="shared" si="435"/>
        <v>5.3789473684210529</v>
      </c>
      <c r="ML58" s="155">
        <f t="shared" si="436"/>
        <v>1.7105263157894737</v>
      </c>
      <c r="MM58" s="154" t="str">
        <f t="shared" si="437"/>
        <v>1.71</v>
      </c>
      <c r="MN58" s="5" t="str">
        <f t="shared" si="438"/>
        <v>Lên lớp</v>
      </c>
    </row>
    <row r="59" spans="1:352" s="8" customFormat="1" ht="18">
      <c r="A59" s="5">
        <v>10</v>
      </c>
      <c r="B59" s="9" t="s">
        <v>432</v>
      </c>
      <c r="C59" s="10" t="s">
        <v>472</v>
      </c>
      <c r="D59" s="11" t="s">
        <v>473</v>
      </c>
      <c r="E59" s="12" t="s">
        <v>440</v>
      </c>
      <c r="F59" s="6"/>
      <c r="G59" s="47" t="s">
        <v>675</v>
      </c>
      <c r="H59" s="141" t="s">
        <v>410</v>
      </c>
      <c r="I59" s="48" t="s">
        <v>635</v>
      </c>
      <c r="J59" s="48" t="s">
        <v>599</v>
      </c>
      <c r="K59" s="98">
        <v>7</v>
      </c>
      <c r="L59" s="67" t="str">
        <f t="shared" si="439"/>
        <v>7.0</v>
      </c>
      <c r="M59" s="51" t="str">
        <f t="shared" si="495"/>
        <v>B</v>
      </c>
      <c r="N59" s="52">
        <f t="shared" si="496"/>
        <v>3</v>
      </c>
      <c r="O59" s="53" t="str">
        <f t="shared" si="440"/>
        <v>3.0</v>
      </c>
      <c r="P59" s="63">
        <v>2</v>
      </c>
      <c r="Q59" s="49">
        <v>6</v>
      </c>
      <c r="R59" s="67" t="str">
        <f t="shared" si="441"/>
        <v>6.0</v>
      </c>
      <c r="S59" s="51" t="str">
        <f t="shared" si="497"/>
        <v>C</v>
      </c>
      <c r="T59" s="52">
        <f t="shared" si="498"/>
        <v>2</v>
      </c>
      <c r="U59" s="53" t="str">
        <f t="shared" si="442"/>
        <v>2.0</v>
      </c>
      <c r="V59" s="63">
        <v>3</v>
      </c>
      <c r="W59" s="105">
        <v>8.3000000000000007</v>
      </c>
      <c r="X59" s="103">
        <v>8</v>
      </c>
      <c r="Y59" s="104"/>
      <c r="Z59" s="66">
        <f t="shared" si="291"/>
        <v>8.1</v>
      </c>
      <c r="AA59" s="67">
        <f t="shared" si="292"/>
        <v>8.1</v>
      </c>
      <c r="AB59" s="67" t="str">
        <f t="shared" si="443"/>
        <v>8.1</v>
      </c>
      <c r="AC59" s="51" t="str">
        <f t="shared" si="294"/>
        <v>B+</v>
      </c>
      <c r="AD59" s="60">
        <f t="shared" si="499"/>
        <v>3.5</v>
      </c>
      <c r="AE59" s="53" t="str">
        <f t="shared" si="444"/>
        <v>3.5</v>
      </c>
      <c r="AF59" s="63">
        <v>4</v>
      </c>
      <c r="AG59" s="199">
        <v>4</v>
      </c>
      <c r="AH59" s="105">
        <v>7.3</v>
      </c>
      <c r="AI59" s="103">
        <v>8</v>
      </c>
      <c r="AJ59" s="104"/>
      <c r="AK59" s="66">
        <f t="shared" si="297"/>
        <v>7.7</v>
      </c>
      <c r="AL59" s="67">
        <f t="shared" si="298"/>
        <v>7.7</v>
      </c>
      <c r="AM59" s="67" t="str">
        <f t="shared" si="445"/>
        <v>7.7</v>
      </c>
      <c r="AN59" s="51" t="str">
        <f t="shared" si="500"/>
        <v>B</v>
      </c>
      <c r="AO59" s="60">
        <f t="shared" si="501"/>
        <v>3</v>
      </c>
      <c r="AP59" s="53" t="str">
        <f t="shared" si="446"/>
        <v>3.0</v>
      </c>
      <c r="AQ59" s="63">
        <v>2</v>
      </c>
      <c r="AR59" s="199">
        <v>2</v>
      </c>
      <c r="AS59" s="105">
        <v>6</v>
      </c>
      <c r="AT59" s="103">
        <v>2</v>
      </c>
      <c r="AU59" s="104">
        <v>7</v>
      </c>
      <c r="AV59" s="66">
        <f t="shared" si="447"/>
        <v>3.6</v>
      </c>
      <c r="AW59" s="67">
        <f t="shared" si="448"/>
        <v>6.6</v>
      </c>
      <c r="AX59" s="67" t="str">
        <f t="shared" si="449"/>
        <v>6.6</v>
      </c>
      <c r="AY59" s="51" t="str">
        <f t="shared" si="450"/>
        <v>C+</v>
      </c>
      <c r="AZ59" s="60">
        <f t="shared" si="502"/>
        <v>2.5</v>
      </c>
      <c r="BA59" s="53" t="str">
        <f t="shared" si="451"/>
        <v>2.5</v>
      </c>
      <c r="BB59" s="63">
        <v>3</v>
      </c>
      <c r="BC59" s="199">
        <v>3</v>
      </c>
      <c r="BD59" s="105">
        <v>7</v>
      </c>
      <c r="BE59" s="103">
        <v>5</v>
      </c>
      <c r="BF59" s="104"/>
      <c r="BG59" s="66">
        <f t="shared" si="503"/>
        <v>5.8</v>
      </c>
      <c r="BH59" s="67">
        <f t="shared" si="504"/>
        <v>5.8</v>
      </c>
      <c r="BI59" s="67" t="str">
        <f t="shared" si="452"/>
        <v>5.8</v>
      </c>
      <c r="BJ59" s="51" t="str">
        <f t="shared" si="505"/>
        <v>C</v>
      </c>
      <c r="BK59" s="60">
        <f t="shared" si="506"/>
        <v>2</v>
      </c>
      <c r="BL59" s="53" t="str">
        <f t="shared" si="453"/>
        <v>2.0</v>
      </c>
      <c r="BM59" s="63">
        <v>3</v>
      </c>
      <c r="BN59" s="199">
        <v>3</v>
      </c>
      <c r="BO59" s="105">
        <v>6.1</v>
      </c>
      <c r="BP59" s="103">
        <v>6</v>
      </c>
      <c r="BQ59" s="104"/>
      <c r="BR59" s="66">
        <f t="shared" si="315"/>
        <v>6</v>
      </c>
      <c r="BS59" s="67">
        <f t="shared" si="316"/>
        <v>6</v>
      </c>
      <c r="BT59" s="67" t="str">
        <f t="shared" si="454"/>
        <v>6.0</v>
      </c>
      <c r="BU59" s="51" t="str">
        <f t="shared" si="318"/>
        <v>C</v>
      </c>
      <c r="BV59" s="68">
        <f t="shared" si="319"/>
        <v>2</v>
      </c>
      <c r="BW59" s="53" t="str">
        <f t="shared" si="455"/>
        <v>2.0</v>
      </c>
      <c r="BX59" s="63">
        <v>2</v>
      </c>
      <c r="BY59" s="199">
        <v>2</v>
      </c>
      <c r="BZ59" s="105">
        <v>6.3</v>
      </c>
      <c r="CA59" s="103">
        <v>8</v>
      </c>
      <c r="CB59" s="104"/>
      <c r="CC59" s="105"/>
      <c r="CD59" s="67">
        <f t="shared" si="507"/>
        <v>7.3</v>
      </c>
      <c r="CE59" s="67" t="str">
        <f t="shared" si="456"/>
        <v>7.3</v>
      </c>
      <c r="CF59" s="51" t="str">
        <f t="shared" si="508"/>
        <v>B</v>
      </c>
      <c r="CG59" s="60">
        <f t="shared" si="509"/>
        <v>3</v>
      </c>
      <c r="CH59" s="53" t="str">
        <f t="shared" si="457"/>
        <v>3.0</v>
      </c>
      <c r="CI59" s="63">
        <v>3</v>
      </c>
      <c r="CJ59" s="199">
        <v>3</v>
      </c>
      <c r="CK59" s="200">
        <f t="shared" si="458"/>
        <v>17</v>
      </c>
      <c r="CL59" s="72">
        <f t="shared" si="327"/>
        <v>6.9941176470588236</v>
      </c>
      <c r="CM59" s="93" t="str">
        <f t="shared" si="459"/>
        <v>6.99</v>
      </c>
      <c r="CN59" s="72">
        <f t="shared" si="329"/>
        <v>2.7352941176470589</v>
      </c>
      <c r="CO59" s="93" t="str">
        <f t="shared" si="460"/>
        <v>2.74</v>
      </c>
      <c r="CP59" s="258" t="str">
        <f t="shared" si="461"/>
        <v>Lên lớp</v>
      </c>
      <c r="CQ59" s="258">
        <f t="shared" si="332"/>
        <v>17</v>
      </c>
      <c r="CR59" s="72">
        <f t="shared" si="333"/>
        <v>6.9941176470588236</v>
      </c>
      <c r="CS59" s="258" t="str">
        <f t="shared" si="462"/>
        <v>6.99</v>
      </c>
      <c r="CT59" s="72">
        <f t="shared" si="335"/>
        <v>2.7352941176470589</v>
      </c>
      <c r="CU59" s="258" t="str">
        <f t="shared" si="463"/>
        <v>2.74</v>
      </c>
      <c r="CV59" s="258" t="str">
        <f t="shared" si="510"/>
        <v>Lên lớp</v>
      </c>
      <c r="CW59" s="66">
        <v>6.6</v>
      </c>
      <c r="CX59" s="66">
        <v>7</v>
      </c>
      <c r="CY59" s="258"/>
      <c r="CZ59" s="66">
        <f t="shared" si="338"/>
        <v>6.8</v>
      </c>
      <c r="DA59" s="67">
        <f t="shared" si="339"/>
        <v>6.8</v>
      </c>
      <c r="DB59" s="60" t="str">
        <f t="shared" si="340"/>
        <v>6.8</v>
      </c>
      <c r="DC59" s="51" t="str">
        <f t="shared" si="341"/>
        <v>C+</v>
      </c>
      <c r="DD59" s="60">
        <f t="shared" si="342"/>
        <v>2.5</v>
      </c>
      <c r="DE59" s="60" t="str">
        <f t="shared" si="343"/>
        <v>2.5</v>
      </c>
      <c r="DF59" s="63"/>
      <c r="DG59" s="201"/>
      <c r="DH59" s="105">
        <v>7.2</v>
      </c>
      <c r="DI59" s="126">
        <v>6</v>
      </c>
      <c r="DJ59" s="126"/>
      <c r="DK59" s="66">
        <f t="shared" si="344"/>
        <v>6.5</v>
      </c>
      <c r="DL59" s="67">
        <f t="shared" si="345"/>
        <v>6.5</v>
      </c>
      <c r="DM59" s="60" t="str">
        <f t="shared" si="346"/>
        <v>6.5</v>
      </c>
      <c r="DN59" s="51" t="str">
        <f t="shared" si="347"/>
        <v>C+</v>
      </c>
      <c r="DO59" s="60">
        <f t="shared" si="348"/>
        <v>2.5</v>
      </c>
      <c r="DP59" s="60" t="str">
        <f t="shared" si="349"/>
        <v>2.5</v>
      </c>
      <c r="DQ59" s="63"/>
      <c r="DR59" s="201"/>
      <c r="DS59" s="67">
        <f t="shared" si="350"/>
        <v>6.65</v>
      </c>
      <c r="DT59" s="60" t="str">
        <f t="shared" si="351"/>
        <v>6.7</v>
      </c>
      <c r="DU59" s="51" t="str">
        <f t="shared" si="352"/>
        <v>C+</v>
      </c>
      <c r="DV59" s="60">
        <f t="shared" si="353"/>
        <v>2.5</v>
      </c>
      <c r="DW59" s="60" t="str">
        <f t="shared" si="354"/>
        <v>2.5</v>
      </c>
      <c r="DX59" s="63">
        <v>3</v>
      </c>
      <c r="DY59" s="201">
        <v>3</v>
      </c>
      <c r="DZ59" s="202">
        <v>5</v>
      </c>
      <c r="EA59" s="57">
        <v>5</v>
      </c>
      <c r="EB59" s="58"/>
      <c r="EC59" s="66">
        <f t="shared" si="355"/>
        <v>5</v>
      </c>
      <c r="ED59" s="67">
        <f t="shared" si="356"/>
        <v>5</v>
      </c>
      <c r="EE59" s="67" t="str">
        <f t="shared" si="357"/>
        <v>5.0</v>
      </c>
      <c r="EF59" s="51" t="str">
        <f t="shared" si="358"/>
        <v>D+</v>
      </c>
      <c r="EG59" s="68">
        <f t="shared" si="359"/>
        <v>1.5</v>
      </c>
      <c r="EH59" s="53" t="str">
        <f t="shared" si="360"/>
        <v>1.5</v>
      </c>
      <c r="EI59" s="63">
        <v>3</v>
      </c>
      <c r="EJ59" s="199">
        <v>3</v>
      </c>
      <c r="EK59" s="202">
        <v>8</v>
      </c>
      <c r="EL59" s="57">
        <v>7</v>
      </c>
      <c r="EM59" s="58"/>
      <c r="EN59" s="66">
        <f t="shared" si="464"/>
        <v>7.4</v>
      </c>
      <c r="EO59" s="67">
        <f t="shared" si="465"/>
        <v>7.4</v>
      </c>
      <c r="EP59" s="67" t="str">
        <f t="shared" si="466"/>
        <v>7.4</v>
      </c>
      <c r="EQ59" s="51" t="str">
        <f t="shared" si="467"/>
        <v>B</v>
      </c>
      <c r="ER59" s="60">
        <f t="shared" si="468"/>
        <v>3</v>
      </c>
      <c r="ES59" s="53" t="str">
        <f t="shared" si="469"/>
        <v>3.0</v>
      </c>
      <c r="ET59" s="63">
        <v>3</v>
      </c>
      <c r="EU59" s="199">
        <v>3</v>
      </c>
      <c r="EV59" s="166">
        <v>8</v>
      </c>
      <c r="EW59" s="122">
        <v>1</v>
      </c>
      <c r="EX59" s="123">
        <v>3</v>
      </c>
      <c r="EY59" s="66">
        <f t="shared" si="45"/>
        <v>3.8</v>
      </c>
      <c r="EZ59" s="67">
        <f t="shared" si="46"/>
        <v>5</v>
      </c>
      <c r="FA59" s="67" t="str">
        <f t="shared" si="47"/>
        <v>5.0</v>
      </c>
      <c r="FB59" s="51" t="str">
        <f t="shared" si="48"/>
        <v>D+</v>
      </c>
      <c r="FC59" s="60">
        <f t="shared" si="49"/>
        <v>1.5</v>
      </c>
      <c r="FD59" s="53" t="str">
        <f t="shared" si="50"/>
        <v>1.5</v>
      </c>
      <c r="FE59" s="63">
        <v>2</v>
      </c>
      <c r="FF59" s="199">
        <v>2</v>
      </c>
      <c r="FG59" s="105">
        <v>8</v>
      </c>
      <c r="FH59" s="103">
        <v>7</v>
      </c>
      <c r="FI59" s="104"/>
      <c r="FJ59" s="66">
        <f t="shared" si="51"/>
        <v>7.4</v>
      </c>
      <c r="FK59" s="67">
        <f t="shared" si="52"/>
        <v>7.4</v>
      </c>
      <c r="FL59" s="67" t="str">
        <f t="shared" si="53"/>
        <v>7.4</v>
      </c>
      <c r="FM59" s="51" t="str">
        <f t="shared" si="54"/>
        <v>B</v>
      </c>
      <c r="FN59" s="60">
        <f t="shared" si="55"/>
        <v>3</v>
      </c>
      <c r="FO59" s="53" t="str">
        <f t="shared" si="56"/>
        <v>3.0</v>
      </c>
      <c r="FP59" s="63">
        <v>2</v>
      </c>
      <c r="FQ59" s="199">
        <v>2</v>
      </c>
      <c r="FR59" s="105">
        <v>5.2</v>
      </c>
      <c r="FS59" s="103">
        <v>5</v>
      </c>
      <c r="FT59" s="104"/>
      <c r="FU59" s="66"/>
      <c r="FV59" s="67">
        <f t="shared" si="57"/>
        <v>5.0999999999999996</v>
      </c>
      <c r="FW59" s="67" t="str">
        <f t="shared" si="58"/>
        <v>5.1</v>
      </c>
      <c r="FX59" s="51" t="str">
        <f t="shared" si="59"/>
        <v>D+</v>
      </c>
      <c r="FY59" s="60">
        <f t="shared" si="60"/>
        <v>1.5</v>
      </c>
      <c r="FZ59" s="53" t="str">
        <f t="shared" si="61"/>
        <v>1.5</v>
      </c>
      <c r="GA59" s="63">
        <v>2</v>
      </c>
      <c r="GB59" s="199">
        <v>2</v>
      </c>
      <c r="GC59" s="147">
        <v>5.3</v>
      </c>
      <c r="GD59" s="124">
        <v>1</v>
      </c>
      <c r="GE59" s="125"/>
      <c r="GF59" s="147"/>
      <c r="GG59" s="67">
        <f t="shared" si="470"/>
        <v>2.7</v>
      </c>
      <c r="GH59" s="67" t="str">
        <f t="shared" si="471"/>
        <v>2.7</v>
      </c>
      <c r="GI59" s="51" t="str">
        <f t="shared" si="472"/>
        <v>F</v>
      </c>
      <c r="GJ59" s="60">
        <f t="shared" si="473"/>
        <v>0</v>
      </c>
      <c r="GK59" s="53" t="str">
        <f t="shared" si="474"/>
        <v>0.0</v>
      </c>
      <c r="GL59" s="63">
        <v>3</v>
      </c>
      <c r="GM59" s="199"/>
      <c r="GN59" s="203">
        <f t="shared" si="475"/>
        <v>18</v>
      </c>
      <c r="GO59" s="153">
        <f t="shared" si="476"/>
        <v>5.5694444444444446</v>
      </c>
      <c r="GP59" s="155">
        <f t="shared" si="477"/>
        <v>1.8333333333333333</v>
      </c>
      <c r="GQ59" s="154" t="str">
        <f t="shared" si="62"/>
        <v>1.83</v>
      </c>
      <c r="GR59" s="5" t="str">
        <f t="shared" si="63"/>
        <v>Lên lớp</v>
      </c>
      <c r="GS59" s="5"/>
      <c r="GT59" s="204">
        <f t="shared" si="478"/>
        <v>15</v>
      </c>
      <c r="GU59" s="205">
        <f t="shared" si="64"/>
        <v>6.1433333333333335</v>
      </c>
      <c r="GV59" s="206">
        <f t="shared" si="479"/>
        <v>2.2000000000000002</v>
      </c>
      <c r="GW59" s="207">
        <f t="shared" si="480"/>
        <v>35</v>
      </c>
      <c r="GX59" s="203">
        <f t="shared" si="481"/>
        <v>32</v>
      </c>
      <c r="GY59" s="154">
        <f t="shared" si="482"/>
        <v>6.5953125000000004</v>
      </c>
      <c r="GZ59" s="155">
        <f t="shared" si="483"/>
        <v>2.484375</v>
      </c>
      <c r="HA59" s="154" t="str">
        <f t="shared" si="65"/>
        <v>2.48</v>
      </c>
      <c r="HB59" s="5" t="str">
        <f t="shared" si="66"/>
        <v>Lên lớp</v>
      </c>
      <c r="HC59" s="105">
        <v>5.4</v>
      </c>
      <c r="HD59" s="103">
        <v>3</v>
      </c>
      <c r="HE59" s="104"/>
      <c r="HF59" s="105"/>
      <c r="HG59" s="67">
        <f t="shared" si="484"/>
        <v>4</v>
      </c>
      <c r="HH59" s="67" t="str">
        <f t="shared" si="485"/>
        <v>4.0</v>
      </c>
      <c r="HI59" s="51" t="str">
        <f t="shared" si="486"/>
        <v>D</v>
      </c>
      <c r="HJ59" s="60">
        <f t="shared" si="487"/>
        <v>1</v>
      </c>
      <c r="HK59" s="53" t="str">
        <f t="shared" si="488"/>
        <v>1.0</v>
      </c>
      <c r="HL59" s="63">
        <v>3</v>
      </c>
      <c r="HM59" s="199">
        <v>3</v>
      </c>
      <c r="HN59" s="202">
        <v>7</v>
      </c>
      <c r="HO59" s="57">
        <v>2</v>
      </c>
      <c r="HP59" s="58"/>
      <c r="HQ59" s="66">
        <f t="shared" si="67"/>
        <v>4</v>
      </c>
      <c r="HR59" s="110">
        <f t="shared" si="68"/>
        <v>4</v>
      </c>
      <c r="HS59" s="67" t="str">
        <f t="shared" si="69"/>
        <v>4.0</v>
      </c>
      <c r="HT59" s="111" t="str">
        <f t="shared" si="70"/>
        <v>D</v>
      </c>
      <c r="HU59" s="112">
        <f t="shared" si="71"/>
        <v>1</v>
      </c>
      <c r="HV59" s="113" t="str">
        <f t="shared" si="72"/>
        <v>1.0</v>
      </c>
      <c r="HW59" s="63">
        <v>1</v>
      </c>
      <c r="HX59" s="199">
        <v>1</v>
      </c>
      <c r="HY59" s="66">
        <f t="shared" si="240"/>
        <v>1.2</v>
      </c>
      <c r="HZ59" s="163">
        <f t="shared" si="240"/>
        <v>4</v>
      </c>
      <c r="IA59" s="53" t="str">
        <f t="shared" si="74"/>
        <v>4.0</v>
      </c>
      <c r="IB59" s="51" t="str">
        <f t="shared" si="75"/>
        <v>D</v>
      </c>
      <c r="IC59" s="60">
        <f t="shared" si="76"/>
        <v>1</v>
      </c>
      <c r="ID59" s="53" t="str">
        <f t="shared" si="77"/>
        <v>1.0</v>
      </c>
      <c r="IE59" s="212">
        <v>4</v>
      </c>
      <c r="IF59" s="213">
        <v>4</v>
      </c>
      <c r="IG59" s="202">
        <v>6.7</v>
      </c>
      <c r="IH59" s="57">
        <v>6</v>
      </c>
      <c r="II59" s="58"/>
      <c r="IJ59" s="66">
        <f t="shared" si="489"/>
        <v>6.3</v>
      </c>
      <c r="IK59" s="67">
        <f t="shared" si="490"/>
        <v>6.3</v>
      </c>
      <c r="IL59" s="67" t="str">
        <f t="shared" si="491"/>
        <v>6.3</v>
      </c>
      <c r="IM59" s="51" t="str">
        <f t="shared" si="492"/>
        <v>C</v>
      </c>
      <c r="IN59" s="60">
        <f t="shared" si="493"/>
        <v>2</v>
      </c>
      <c r="IO59" s="53" t="str">
        <f t="shared" si="494"/>
        <v>2.0</v>
      </c>
      <c r="IP59" s="63">
        <v>2</v>
      </c>
      <c r="IQ59" s="199">
        <v>2</v>
      </c>
      <c r="IR59" s="202">
        <v>5.7</v>
      </c>
      <c r="IS59" s="57">
        <v>6</v>
      </c>
      <c r="IT59" s="58"/>
      <c r="IU59" s="66">
        <f t="shared" si="78"/>
        <v>5.9</v>
      </c>
      <c r="IV59" s="67">
        <f t="shared" si="79"/>
        <v>5.9</v>
      </c>
      <c r="IW59" s="67" t="str">
        <f t="shared" si="80"/>
        <v>5.9</v>
      </c>
      <c r="IX59" s="51" t="str">
        <f t="shared" si="81"/>
        <v>C</v>
      </c>
      <c r="IY59" s="60">
        <f t="shared" si="82"/>
        <v>2</v>
      </c>
      <c r="IZ59" s="53" t="str">
        <f t="shared" si="83"/>
        <v>2.0</v>
      </c>
      <c r="JA59" s="63">
        <v>3</v>
      </c>
      <c r="JB59" s="199">
        <v>3</v>
      </c>
      <c r="JC59" s="65">
        <v>6.6</v>
      </c>
      <c r="JD59" s="57">
        <v>6</v>
      </c>
      <c r="JE59" s="58"/>
      <c r="JF59" s="66">
        <f t="shared" si="84"/>
        <v>6.2</v>
      </c>
      <c r="JG59" s="67">
        <f t="shared" si="85"/>
        <v>6.2</v>
      </c>
      <c r="JH59" s="50" t="str">
        <f t="shared" si="86"/>
        <v>6.2</v>
      </c>
      <c r="JI59" s="51" t="str">
        <f t="shared" si="87"/>
        <v>C</v>
      </c>
      <c r="JJ59" s="60">
        <f t="shared" si="88"/>
        <v>2</v>
      </c>
      <c r="JK59" s="53" t="str">
        <f t="shared" si="89"/>
        <v>2.0</v>
      </c>
      <c r="JL59" s="61">
        <v>2</v>
      </c>
      <c r="JM59" s="62">
        <v>2</v>
      </c>
      <c r="JN59" s="65">
        <v>6</v>
      </c>
      <c r="JO59" s="57">
        <v>5</v>
      </c>
      <c r="JP59" s="58"/>
      <c r="JQ59" s="66">
        <f t="shared" si="392"/>
        <v>5.4</v>
      </c>
      <c r="JR59" s="67">
        <f t="shared" si="393"/>
        <v>5.4</v>
      </c>
      <c r="JS59" s="50" t="str">
        <f t="shared" si="394"/>
        <v>5.4</v>
      </c>
      <c r="JT59" s="51" t="str">
        <f t="shared" si="395"/>
        <v>D+</v>
      </c>
      <c r="JU59" s="60">
        <f t="shared" si="396"/>
        <v>1.5</v>
      </c>
      <c r="JV59" s="53" t="str">
        <f t="shared" si="397"/>
        <v>1.5</v>
      </c>
      <c r="JW59" s="61">
        <v>1</v>
      </c>
      <c r="JX59" s="62">
        <v>1</v>
      </c>
      <c r="JY59" s="65">
        <v>6</v>
      </c>
      <c r="JZ59" s="57">
        <v>4</v>
      </c>
      <c r="KA59" s="58"/>
      <c r="KB59" s="66">
        <f t="shared" si="398"/>
        <v>4.8</v>
      </c>
      <c r="KC59" s="67">
        <f t="shared" si="399"/>
        <v>4.8</v>
      </c>
      <c r="KD59" s="50" t="str">
        <f t="shared" si="400"/>
        <v>4.8</v>
      </c>
      <c r="KE59" s="51" t="str">
        <f t="shared" si="401"/>
        <v>D</v>
      </c>
      <c r="KF59" s="60">
        <f t="shared" si="402"/>
        <v>1</v>
      </c>
      <c r="KG59" s="53" t="str">
        <f t="shared" si="403"/>
        <v>1.0</v>
      </c>
      <c r="KH59" s="61">
        <v>2</v>
      </c>
      <c r="KI59" s="62">
        <v>2</v>
      </c>
      <c r="KJ59" s="202">
        <v>8</v>
      </c>
      <c r="KK59" s="133">
        <v>7.1</v>
      </c>
      <c r="KL59" s="58"/>
      <c r="KM59" s="66">
        <f t="shared" si="404"/>
        <v>7.5</v>
      </c>
      <c r="KN59" s="67">
        <f t="shared" si="405"/>
        <v>7.5</v>
      </c>
      <c r="KO59" s="67" t="str">
        <f t="shared" si="406"/>
        <v>7.5</v>
      </c>
      <c r="KP59" s="51" t="str">
        <f t="shared" si="407"/>
        <v>B</v>
      </c>
      <c r="KQ59" s="60">
        <f t="shared" si="408"/>
        <v>3</v>
      </c>
      <c r="KR59" s="53" t="str">
        <f t="shared" si="409"/>
        <v>3.0</v>
      </c>
      <c r="KS59" s="63">
        <v>1</v>
      </c>
      <c r="KT59" s="199">
        <v>1</v>
      </c>
      <c r="KU59" s="202">
        <v>6.5</v>
      </c>
      <c r="KV59" s="133">
        <v>7.5</v>
      </c>
      <c r="KW59" s="58"/>
      <c r="KX59" s="66">
        <f t="shared" si="410"/>
        <v>7.1</v>
      </c>
      <c r="KY59" s="67">
        <f t="shared" si="411"/>
        <v>7.1</v>
      </c>
      <c r="KZ59" s="67" t="str">
        <f t="shared" si="412"/>
        <v>7.1</v>
      </c>
      <c r="LA59" s="51" t="str">
        <f t="shared" si="413"/>
        <v>B</v>
      </c>
      <c r="LB59" s="60">
        <f t="shared" si="414"/>
        <v>3</v>
      </c>
      <c r="LC59" s="53" t="str">
        <f t="shared" si="415"/>
        <v>3.0</v>
      </c>
      <c r="LD59" s="63">
        <v>1</v>
      </c>
      <c r="LE59" s="199">
        <v>1</v>
      </c>
      <c r="LF59" s="202">
        <v>8</v>
      </c>
      <c r="LG59" s="133">
        <v>7.1</v>
      </c>
      <c r="LH59" s="58"/>
      <c r="LI59" s="66">
        <f t="shared" si="416"/>
        <v>7.5</v>
      </c>
      <c r="LJ59" s="67">
        <f t="shared" si="417"/>
        <v>7.5</v>
      </c>
      <c r="LK59" s="67" t="str">
        <f t="shared" si="418"/>
        <v>7.5</v>
      </c>
      <c r="LL59" s="51" t="str">
        <f t="shared" si="419"/>
        <v>B</v>
      </c>
      <c r="LM59" s="60">
        <f t="shared" si="420"/>
        <v>3</v>
      </c>
      <c r="LN59" s="53" t="str">
        <f t="shared" si="421"/>
        <v>3.0</v>
      </c>
      <c r="LO59" s="63">
        <v>2</v>
      </c>
      <c r="LP59" s="199">
        <v>2</v>
      </c>
      <c r="LQ59" s="202">
        <v>7</v>
      </c>
      <c r="LR59" s="133">
        <v>6.3</v>
      </c>
      <c r="LS59" s="58"/>
      <c r="LT59" s="66">
        <f t="shared" si="422"/>
        <v>6.6</v>
      </c>
      <c r="LU59" s="67">
        <f t="shared" si="423"/>
        <v>6.6</v>
      </c>
      <c r="LV59" s="67" t="str">
        <f t="shared" si="424"/>
        <v>6.6</v>
      </c>
      <c r="LW59" s="51" t="str">
        <f t="shared" si="425"/>
        <v>C+</v>
      </c>
      <c r="LX59" s="60">
        <f t="shared" si="426"/>
        <v>2.5</v>
      </c>
      <c r="LY59" s="53" t="str">
        <f t="shared" si="427"/>
        <v>2.5</v>
      </c>
      <c r="LZ59" s="63">
        <v>1</v>
      </c>
      <c r="MA59" s="199">
        <v>1</v>
      </c>
      <c r="MB59" s="66">
        <f t="shared" si="428"/>
        <v>7.2</v>
      </c>
      <c r="MC59" s="163">
        <f t="shared" si="429"/>
        <v>7.2</v>
      </c>
      <c r="MD59" s="53" t="str">
        <f t="shared" si="430"/>
        <v>7.2</v>
      </c>
      <c r="ME59" s="51" t="str">
        <f t="shared" si="431"/>
        <v>B</v>
      </c>
      <c r="MF59" s="60">
        <f t="shared" si="432"/>
        <v>3</v>
      </c>
      <c r="MG59" s="53" t="str">
        <f t="shared" si="433"/>
        <v>3.0</v>
      </c>
      <c r="MH59" s="212">
        <v>5</v>
      </c>
      <c r="MI59" s="213">
        <v>5</v>
      </c>
      <c r="MJ59" s="203">
        <f t="shared" si="434"/>
        <v>19</v>
      </c>
      <c r="MK59" s="153">
        <f t="shared" si="435"/>
        <v>5.784210526315789</v>
      </c>
      <c r="ML59" s="155">
        <f t="shared" si="436"/>
        <v>1.8947368421052631</v>
      </c>
      <c r="MM59" s="154" t="str">
        <f t="shared" si="437"/>
        <v>1.89</v>
      </c>
      <c r="MN59" s="5" t="str">
        <f t="shared" si="438"/>
        <v>Lên lớp</v>
      </c>
    </row>
    <row r="60" spans="1:352" s="8" customFormat="1" ht="18">
      <c r="A60" s="5">
        <v>11</v>
      </c>
      <c r="B60" s="9" t="s">
        <v>432</v>
      </c>
      <c r="C60" s="10" t="s">
        <v>474</v>
      </c>
      <c r="D60" s="11" t="s">
        <v>475</v>
      </c>
      <c r="E60" s="12" t="s">
        <v>286</v>
      </c>
      <c r="F60" s="6"/>
      <c r="G60" s="47" t="s">
        <v>676</v>
      </c>
      <c r="H60" s="141" t="s">
        <v>410</v>
      </c>
      <c r="I60" s="48" t="s">
        <v>693</v>
      </c>
      <c r="J60" s="48" t="s">
        <v>693</v>
      </c>
      <c r="K60" s="98">
        <v>6.2</v>
      </c>
      <c r="L60" s="67" t="str">
        <f t="shared" si="439"/>
        <v>6.2</v>
      </c>
      <c r="M60" s="51" t="str">
        <f t="shared" si="495"/>
        <v>C</v>
      </c>
      <c r="N60" s="52">
        <f t="shared" si="496"/>
        <v>2</v>
      </c>
      <c r="O60" s="53" t="str">
        <f t="shared" si="440"/>
        <v>2.0</v>
      </c>
      <c r="P60" s="63">
        <v>2</v>
      </c>
      <c r="Q60" s="49">
        <v>7</v>
      </c>
      <c r="R60" s="67" t="str">
        <f t="shared" si="441"/>
        <v>7.0</v>
      </c>
      <c r="S60" s="51" t="str">
        <f t="shared" si="497"/>
        <v>B</v>
      </c>
      <c r="T60" s="52">
        <f t="shared" si="498"/>
        <v>3</v>
      </c>
      <c r="U60" s="53" t="str">
        <f t="shared" si="442"/>
        <v>3.0</v>
      </c>
      <c r="V60" s="63">
        <v>3</v>
      </c>
      <c r="W60" s="105">
        <v>0</v>
      </c>
      <c r="X60" s="103"/>
      <c r="Y60" s="104"/>
      <c r="Z60" s="66">
        <f t="shared" si="291"/>
        <v>0</v>
      </c>
      <c r="AA60" s="67">
        <f t="shared" si="292"/>
        <v>0</v>
      </c>
      <c r="AB60" s="67" t="str">
        <f t="shared" si="443"/>
        <v>0.0</v>
      </c>
      <c r="AC60" s="51" t="str">
        <f t="shared" si="294"/>
        <v>F</v>
      </c>
      <c r="AD60" s="60">
        <f t="shared" si="499"/>
        <v>0</v>
      </c>
      <c r="AE60" s="53" t="str">
        <f t="shared" si="444"/>
        <v>0.0</v>
      </c>
      <c r="AF60" s="63">
        <v>4</v>
      </c>
      <c r="AG60" s="199"/>
      <c r="AH60" s="105">
        <v>8</v>
      </c>
      <c r="AI60" s="103">
        <v>7</v>
      </c>
      <c r="AJ60" s="104"/>
      <c r="AK60" s="66">
        <f t="shared" si="297"/>
        <v>7.4</v>
      </c>
      <c r="AL60" s="67">
        <f t="shared" si="298"/>
        <v>7.4</v>
      </c>
      <c r="AM60" s="67" t="str">
        <f t="shared" si="445"/>
        <v>7.4</v>
      </c>
      <c r="AN60" s="51" t="str">
        <f t="shared" si="500"/>
        <v>B</v>
      </c>
      <c r="AO60" s="60">
        <f t="shared" si="501"/>
        <v>3</v>
      </c>
      <c r="AP60" s="53" t="str">
        <f t="shared" si="446"/>
        <v>3.0</v>
      </c>
      <c r="AQ60" s="63">
        <v>2</v>
      </c>
      <c r="AR60" s="199">
        <v>2</v>
      </c>
      <c r="AS60" s="105">
        <v>0</v>
      </c>
      <c r="AT60" s="103"/>
      <c r="AU60" s="104"/>
      <c r="AV60" s="66">
        <f t="shared" si="447"/>
        <v>0</v>
      </c>
      <c r="AW60" s="67">
        <f t="shared" si="448"/>
        <v>0</v>
      </c>
      <c r="AX60" s="67" t="str">
        <f t="shared" si="449"/>
        <v>0.0</v>
      </c>
      <c r="AY60" s="51" t="str">
        <f t="shared" si="450"/>
        <v>F</v>
      </c>
      <c r="AZ60" s="60">
        <f t="shared" si="502"/>
        <v>0</v>
      </c>
      <c r="BA60" s="53" t="str">
        <f t="shared" si="451"/>
        <v>0.0</v>
      </c>
      <c r="BB60" s="63">
        <v>3</v>
      </c>
      <c r="BC60" s="199"/>
      <c r="BD60" s="105">
        <v>0</v>
      </c>
      <c r="BE60" s="103"/>
      <c r="BF60" s="104"/>
      <c r="BG60" s="66">
        <f t="shared" si="503"/>
        <v>0</v>
      </c>
      <c r="BH60" s="67">
        <f t="shared" si="504"/>
        <v>0</v>
      </c>
      <c r="BI60" s="67" t="str">
        <f t="shared" si="452"/>
        <v>0.0</v>
      </c>
      <c r="BJ60" s="51" t="str">
        <f t="shared" si="505"/>
        <v>F</v>
      </c>
      <c r="BK60" s="60">
        <f t="shared" si="506"/>
        <v>0</v>
      </c>
      <c r="BL60" s="53" t="str">
        <f t="shared" si="453"/>
        <v>0.0</v>
      </c>
      <c r="BM60" s="63">
        <v>3</v>
      </c>
      <c r="BN60" s="199"/>
      <c r="BO60" s="105">
        <v>7.4</v>
      </c>
      <c r="BP60" s="103">
        <v>5</v>
      </c>
      <c r="BQ60" s="104"/>
      <c r="BR60" s="66">
        <f t="shared" si="315"/>
        <v>6</v>
      </c>
      <c r="BS60" s="67">
        <f t="shared" si="316"/>
        <v>6</v>
      </c>
      <c r="BT60" s="67" t="str">
        <f t="shared" si="454"/>
        <v>6.0</v>
      </c>
      <c r="BU60" s="51" t="str">
        <f t="shared" si="318"/>
        <v>C</v>
      </c>
      <c r="BV60" s="68">
        <f t="shared" si="319"/>
        <v>2</v>
      </c>
      <c r="BW60" s="53" t="str">
        <f t="shared" si="455"/>
        <v>2.0</v>
      </c>
      <c r="BX60" s="63">
        <v>2</v>
      </c>
      <c r="BY60" s="199">
        <v>2</v>
      </c>
      <c r="BZ60" s="105">
        <v>0</v>
      </c>
      <c r="CA60" s="103"/>
      <c r="CB60" s="104"/>
      <c r="CC60" s="105"/>
      <c r="CD60" s="67">
        <f t="shared" si="507"/>
        <v>0</v>
      </c>
      <c r="CE60" s="67" t="str">
        <f t="shared" si="456"/>
        <v>0.0</v>
      </c>
      <c r="CF60" s="51" t="str">
        <f t="shared" si="508"/>
        <v>F</v>
      </c>
      <c r="CG60" s="60">
        <f t="shared" si="509"/>
        <v>0</v>
      </c>
      <c r="CH60" s="53" t="str">
        <f t="shared" si="457"/>
        <v>0.0</v>
      </c>
      <c r="CI60" s="63">
        <v>3</v>
      </c>
      <c r="CJ60" s="199"/>
      <c r="CK60" s="200">
        <f t="shared" si="458"/>
        <v>17</v>
      </c>
      <c r="CL60" s="72">
        <f t="shared" si="327"/>
        <v>1.5764705882352941</v>
      </c>
      <c r="CM60" s="93" t="str">
        <f t="shared" si="459"/>
        <v>1.58</v>
      </c>
      <c r="CN60" s="72">
        <f t="shared" si="329"/>
        <v>0.58823529411764708</v>
      </c>
      <c r="CO60" s="93" t="str">
        <f t="shared" si="460"/>
        <v>0.59</v>
      </c>
      <c r="CP60" s="258" t="str">
        <f t="shared" si="461"/>
        <v>Cảnh báo KQHT</v>
      </c>
      <c r="CQ60" s="258">
        <f t="shared" si="332"/>
        <v>4</v>
      </c>
      <c r="CR60" s="72">
        <f t="shared" si="333"/>
        <v>6.7</v>
      </c>
      <c r="CS60" s="258" t="str">
        <f t="shared" si="462"/>
        <v>6.70</v>
      </c>
      <c r="CT60" s="72">
        <f t="shared" si="335"/>
        <v>2.5</v>
      </c>
      <c r="CU60" s="258" t="str">
        <f t="shared" si="463"/>
        <v>2.50</v>
      </c>
      <c r="CV60" s="258" t="str">
        <f t="shared" si="510"/>
        <v>Lên lớp</v>
      </c>
      <c r="CW60" s="146">
        <v>0</v>
      </c>
      <c r="CX60" s="146"/>
      <c r="CY60" s="142"/>
      <c r="CZ60" s="146">
        <f t="shared" si="338"/>
        <v>0</v>
      </c>
      <c r="DA60" s="67">
        <f t="shared" si="339"/>
        <v>0</v>
      </c>
      <c r="DB60" s="60" t="str">
        <f t="shared" si="340"/>
        <v>0.0</v>
      </c>
      <c r="DC60" s="51" t="str">
        <f t="shared" si="341"/>
        <v>F</v>
      </c>
      <c r="DD60" s="60">
        <f t="shared" si="342"/>
        <v>0</v>
      </c>
      <c r="DE60" s="60" t="str">
        <f t="shared" si="343"/>
        <v>0.0</v>
      </c>
      <c r="DF60" s="63"/>
      <c r="DG60" s="201"/>
      <c r="DH60" s="105">
        <v>7.6</v>
      </c>
      <c r="DI60" s="126">
        <v>5</v>
      </c>
      <c r="DJ60" s="126"/>
      <c r="DK60" s="66">
        <f t="shared" si="344"/>
        <v>6</v>
      </c>
      <c r="DL60" s="67">
        <f t="shared" si="345"/>
        <v>6</v>
      </c>
      <c r="DM60" s="60" t="str">
        <f t="shared" si="346"/>
        <v>6.0</v>
      </c>
      <c r="DN60" s="51" t="str">
        <f t="shared" si="347"/>
        <v>C</v>
      </c>
      <c r="DO60" s="60">
        <f t="shared" si="348"/>
        <v>2</v>
      </c>
      <c r="DP60" s="60" t="str">
        <f t="shared" si="349"/>
        <v>2.0</v>
      </c>
      <c r="DQ60" s="63"/>
      <c r="DR60" s="201"/>
      <c r="DS60" s="67">
        <f t="shared" si="350"/>
        <v>3</v>
      </c>
      <c r="DT60" s="60" t="str">
        <f t="shared" si="351"/>
        <v>3.0</v>
      </c>
      <c r="DU60" s="51" t="str">
        <f t="shared" si="352"/>
        <v>F</v>
      </c>
      <c r="DV60" s="60">
        <f t="shared" si="353"/>
        <v>0</v>
      </c>
      <c r="DW60" s="60" t="str">
        <f t="shared" si="354"/>
        <v>0.0</v>
      </c>
      <c r="DX60" s="63">
        <v>3</v>
      </c>
      <c r="DY60" s="201"/>
      <c r="DZ60" s="146">
        <v>0</v>
      </c>
      <c r="EA60" s="70"/>
      <c r="EB60" s="121"/>
      <c r="EC60" s="66">
        <f t="shared" si="355"/>
        <v>0</v>
      </c>
      <c r="ED60" s="67">
        <f t="shared" si="356"/>
        <v>0</v>
      </c>
      <c r="EE60" s="67" t="str">
        <f t="shared" si="357"/>
        <v>0.0</v>
      </c>
      <c r="EF60" s="51" t="str">
        <f t="shared" si="358"/>
        <v>F</v>
      </c>
      <c r="EG60" s="68">
        <f t="shared" si="359"/>
        <v>0</v>
      </c>
      <c r="EH60" s="53" t="str">
        <f t="shared" si="360"/>
        <v>0.0</v>
      </c>
      <c r="EI60" s="63">
        <v>3</v>
      </c>
      <c r="EJ60" s="199"/>
      <c r="EK60" s="202">
        <v>6</v>
      </c>
      <c r="EL60" s="57">
        <v>4</v>
      </c>
      <c r="EM60" s="58"/>
      <c r="EN60" s="66">
        <f t="shared" si="464"/>
        <v>4.8</v>
      </c>
      <c r="EO60" s="67">
        <f t="shared" si="465"/>
        <v>4.8</v>
      </c>
      <c r="EP60" s="67" t="str">
        <f t="shared" si="466"/>
        <v>4.8</v>
      </c>
      <c r="EQ60" s="51" t="str">
        <f t="shared" si="467"/>
        <v>D</v>
      </c>
      <c r="ER60" s="60">
        <f t="shared" si="468"/>
        <v>1</v>
      </c>
      <c r="ES60" s="53" t="str">
        <f t="shared" si="469"/>
        <v>1.0</v>
      </c>
      <c r="ET60" s="63">
        <v>3</v>
      </c>
      <c r="EU60" s="199">
        <v>3</v>
      </c>
      <c r="EV60" s="208">
        <v>5</v>
      </c>
      <c r="EW60" s="168">
        <v>4</v>
      </c>
      <c r="EX60" s="169"/>
      <c r="EY60" s="66">
        <f t="shared" si="45"/>
        <v>4.4000000000000004</v>
      </c>
      <c r="EZ60" s="67">
        <f t="shared" si="46"/>
        <v>4.4000000000000004</v>
      </c>
      <c r="FA60" s="67" t="str">
        <f t="shared" si="47"/>
        <v>4.4</v>
      </c>
      <c r="FB60" s="51" t="str">
        <f t="shared" si="48"/>
        <v>D</v>
      </c>
      <c r="FC60" s="60">
        <f t="shared" si="49"/>
        <v>1</v>
      </c>
      <c r="FD60" s="53" t="str">
        <f t="shared" si="50"/>
        <v>1.0</v>
      </c>
      <c r="FE60" s="63">
        <v>2</v>
      </c>
      <c r="FF60" s="199">
        <v>2</v>
      </c>
      <c r="FG60" s="146"/>
      <c r="FH60" s="70"/>
      <c r="FI60" s="121"/>
      <c r="FJ60" s="146">
        <f t="shared" si="51"/>
        <v>0</v>
      </c>
      <c r="FK60" s="67">
        <f t="shared" si="52"/>
        <v>0</v>
      </c>
      <c r="FL60" s="67" t="str">
        <f t="shared" si="53"/>
        <v>0.0</v>
      </c>
      <c r="FM60" s="51" t="str">
        <f t="shared" si="54"/>
        <v>F</v>
      </c>
      <c r="FN60" s="60">
        <f t="shared" si="55"/>
        <v>0</v>
      </c>
      <c r="FO60" s="53" t="str">
        <f t="shared" si="56"/>
        <v>0.0</v>
      </c>
      <c r="FP60" s="63">
        <v>2</v>
      </c>
      <c r="FQ60" s="199"/>
      <c r="FR60" s="146">
        <v>1</v>
      </c>
      <c r="FS60" s="70"/>
      <c r="FT60" s="121"/>
      <c r="FU60" s="146"/>
      <c r="FV60" s="67">
        <f t="shared" si="57"/>
        <v>0.4</v>
      </c>
      <c r="FW60" s="67" t="str">
        <f t="shared" si="58"/>
        <v>0.4</v>
      </c>
      <c r="FX60" s="51" t="str">
        <f t="shared" si="59"/>
        <v>F</v>
      </c>
      <c r="FY60" s="60">
        <f t="shared" si="60"/>
        <v>0</v>
      </c>
      <c r="FZ60" s="53" t="str">
        <f t="shared" si="61"/>
        <v>0.0</v>
      </c>
      <c r="GA60" s="63">
        <v>2</v>
      </c>
      <c r="GB60" s="199"/>
      <c r="GC60" s="208">
        <v>7</v>
      </c>
      <c r="GD60" s="168">
        <v>6</v>
      </c>
      <c r="GE60" s="169"/>
      <c r="GF60" s="105"/>
      <c r="GG60" s="67">
        <f t="shared" si="470"/>
        <v>6.4</v>
      </c>
      <c r="GH60" s="67" t="str">
        <f t="shared" si="471"/>
        <v>6.4</v>
      </c>
      <c r="GI60" s="51" t="str">
        <f t="shared" si="472"/>
        <v>C</v>
      </c>
      <c r="GJ60" s="60">
        <f t="shared" si="473"/>
        <v>2</v>
      </c>
      <c r="GK60" s="53" t="str">
        <f t="shared" si="474"/>
        <v>2.0</v>
      </c>
      <c r="GL60" s="63">
        <v>3</v>
      </c>
      <c r="GM60" s="199">
        <v>3</v>
      </c>
      <c r="GN60" s="203">
        <f t="shared" si="475"/>
        <v>18</v>
      </c>
      <c r="GO60" s="153">
        <f t="shared" si="476"/>
        <v>2.9000000000000004</v>
      </c>
      <c r="GP60" s="155">
        <f t="shared" si="477"/>
        <v>0.61111111111111116</v>
      </c>
      <c r="GQ60" s="154" t="str">
        <f t="shared" si="62"/>
        <v>0.61</v>
      </c>
      <c r="GR60" s="5" t="str">
        <f t="shared" si="63"/>
        <v>Cảnh báo KQHT</v>
      </c>
      <c r="GS60" s="5" t="s">
        <v>898</v>
      </c>
      <c r="GT60" s="204">
        <f t="shared" si="478"/>
        <v>8</v>
      </c>
      <c r="GU60" s="205">
        <f t="shared" si="64"/>
        <v>5.3000000000000007</v>
      </c>
      <c r="GV60" s="206">
        <f t="shared" si="479"/>
        <v>1.375</v>
      </c>
      <c r="GW60" s="207">
        <f t="shared" si="480"/>
        <v>35</v>
      </c>
      <c r="GX60" s="203">
        <f t="shared" si="481"/>
        <v>12</v>
      </c>
      <c r="GY60" s="154">
        <f t="shared" si="482"/>
        <v>5.7666666666666666</v>
      </c>
      <c r="GZ60" s="155">
        <f t="shared" si="483"/>
        <v>1.75</v>
      </c>
      <c r="HA60" s="154" t="str">
        <f t="shared" si="65"/>
        <v>1.75</v>
      </c>
      <c r="HB60" s="5" t="str">
        <f t="shared" si="66"/>
        <v>Lên lớp</v>
      </c>
      <c r="HC60" s="146">
        <v>0</v>
      </c>
      <c r="HD60" s="70"/>
      <c r="HE60" s="121"/>
      <c r="HF60" s="146"/>
      <c r="HG60" s="67">
        <f t="shared" si="484"/>
        <v>0</v>
      </c>
      <c r="HH60" s="67" t="str">
        <f t="shared" si="485"/>
        <v>0.0</v>
      </c>
      <c r="HI60" s="51" t="str">
        <f t="shared" si="486"/>
        <v>F</v>
      </c>
      <c r="HJ60" s="60">
        <f t="shared" si="487"/>
        <v>0</v>
      </c>
      <c r="HK60" s="53" t="str">
        <f t="shared" si="488"/>
        <v>0.0</v>
      </c>
      <c r="HL60" s="63">
        <v>3</v>
      </c>
      <c r="HM60" s="199">
        <v>3</v>
      </c>
      <c r="HN60" s="146">
        <v>0</v>
      </c>
      <c r="HO60" s="70"/>
      <c r="HP60" s="121"/>
      <c r="HQ60" s="146">
        <f t="shared" si="67"/>
        <v>0</v>
      </c>
      <c r="HR60" s="110">
        <f t="shared" si="68"/>
        <v>0</v>
      </c>
      <c r="HS60" s="67" t="str">
        <f t="shared" si="69"/>
        <v>0.0</v>
      </c>
      <c r="HT60" s="111" t="str">
        <f t="shared" si="70"/>
        <v>F</v>
      </c>
      <c r="HU60" s="112">
        <f t="shared" si="71"/>
        <v>0</v>
      </c>
      <c r="HV60" s="113" t="str">
        <f t="shared" si="72"/>
        <v>0.0</v>
      </c>
      <c r="HW60" s="63">
        <v>1</v>
      </c>
      <c r="HX60" s="199">
        <v>1</v>
      </c>
      <c r="HY60" s="66">
        <f t="shared" si="240"/>
        <v>0</v>
      </c>
      <c r="HZ60" s="163">
        <f t="shared" si="240"/>
        <v>0</v>
      </c>
      <c r="IA60" s="53" t="str">
        <f t="shared" si="74"/>
        <v>0.0</v>
      </c>
      <c r="IB60" s="51" t="str">
        <f t="shared" si="75"/>
        <v>F</v>
      </c>
      <c r="IC60" s="60">
        <f t="shared" si="76"/>
        <v>0</v>
      </c>
      <c r="ID60" s="53" t="str">
        <f t="shared" si="77"/>
        <v>0.0</v>
      </c>
      <c r="IE60" s="212">
        <v>4</v>
      </c>
      <c r="IF60" s="213">
        <v>4</v>
      </c>
      <c r="IG60" s="202">
        <v>6</v>
      </c>
      <c r="IH60" s="57">
        <v>7</v>
      </c>
      <c r="II60" s="58"/>
      <c r="IJ60" s="66">
        <f t="shared" si="489"/>
        <v>6.6</v>
      </c>
      <c r="IK60" s="67">
        <f t="shared" si="490"/>
        <v>6.6</v>
      </c>
      <c r="IL60" s="67" t="str">
        <f t="shared" si="491"/>
        <v>6.6</v>
      </c>
      <c r="IM60" s="51" t="str">
        <f t="shared" si="492"/>
        <v>C+</v>
      </c>
      <c r="IN60" s="60">
        <f t="shared" si="493"/>
        <v>2.5</v>
      </c>
      <c r="IO60" s="53" t="str">
        <f t="shared" si="494"/>
        <v>2.5</v>
      </c>
      <c r="IP60" s="63">
        <v>2</v>
      </c>
      <c r="IQ60" s="199">
        <v>2</v>
      </c>
      <c r="IR60" s="202">
        <v>6.8</v>
      </c>
      <c r="IS60" s="57">
        <v>6</v>
      </c>
      <c r="IT60" s="58"/>
      <c r="IU60" s="66">
        <f t="shared" si="78"/>
        <v>6.3</v>
      </c>
      <c r="IV60" s="67">
        <f t="shared" si="79"/>
        <v>6.3</v>
      </c>
      <c r="IW60" s="67" t="str">
        <f t="shared" si="80"/>
        <v>6.3</v>
      </c>
      <c r="IX60" s="51" t="str">
        <f t="shared" si="81"/>
        <v>C</v>
      </c>
      <c r="IY60" s="60">
        <f t="shared" si="82"/>
        <v>2</v>
      </c>
      <c r="IZ60" s="53" t="str">
        <f t="shared" si="83"/>
        <v>2.0</v>
      </c>
      <c r="JA60" s="63">
        <v>3</v>
      </c>
      <c r="JB60" s="199">
        <v>3</v>
      </c>
      <c r="JC60" s="65">
        <v>6.2</v>
      </c>
      <c r="JD60" s="57">
        <v>5</v>
      </c>
      <c r="JE60" s="58"/>
      <c r="JF60" s="66">
        <f t="shared" si="84"/>
        <v>5.5</v>
      </c>
      <c r="JG60" s="67">
        <f t="shared" si="85"/>
        <v>5.5</v>
      </c>
      <c r="JH60" s="50" t="str">
        <f t="shared" si="86"/>
        <v>5.5</v>
      </c>
      <c r="JI60" s="51" t="str">
        <f t="shared" si="87"/>
        <v>C</v>
      </c>
      <c r="JJ60" s="60">
        <f t="shared" si="88"/>
        <v>2</v>
      </c>
      <c r="JK60" s="53" t="str">
        <f t="shared" si="89"/>
        <v>2.0</v>
      </c>
      <c r="JL60" s="61">
        <v>2</v>
      </c>
      <c r="JM60" s="62">
        <v>2</v>
      </c>
      <c r="JN60" s="65">
        <v>7.2</v>
      </c>
      <c r="JO60" s="57">
        <v>5</v>
      </c>
      <c r="JP60" s="58"/>
      <c r="JQ60" s="66">
        <f t="shared" si="392"/>
        <v>5.9</v>
      </c>
      <c r="JR60" s="67">
        <f t="shared" si="393"/>
        <v>5.9</v>
      </c>
      <c r="JS60" s="50" t="str">
        <f t="shared" si="394"/>
        <v>5.9</v>
      </c>
      <c r="JT60" s="51" t="str">
        <f t="shared" si="395"/>
        <v>C</v>
      </c>
      <c r="JU60" s="60">
        <f t="shared" si="396"/>
        <v>2</v>
      </c>
      <c r="JV60" s="53" t="str">
        <f t="shared" si="397"/>
        <v>2.0</v>
      </c>
      <c r="JW60" s="61">
        <v>1</v>
      </c>
      <c r="JX60" s="62">
        <v>1</v>
      </c>
      <c r="JY60" s="65">
        <v>5</v>
      </c>
      <c r="JZ60" s="57">
        <v>7</v>
      </c>
      <c r="KA60" s="58"/>
      <c r="KB60" s="66">
        <f t="shared" si="398"/>
        <v>6.2</v>
      </c>
      <c r="KC60" s="67">
        <f t="shared" si="399"/>
        <v>6.2</v>
      </c>
      <c r="KD60" s="50" t="str">
        <f t="shared" si="400"/>
        <v>6.2</v>
      </c>
      <c r="KE60" s="51" t="str">
        <f t="shared" si="401"/>
        <v>C</v>
      </c>
      <c r="KF60" s="60">
        <f t="shared" si="402"/>
        <v>2</v>
      </c>
      <c r="KG60" s="53" t="str">
        <f t="shared" si="403"/>
        <v>2.0</v>
      </c>
      <c r="KH60" s="61">
        <v>2</v>
      </c>
      <c r="KI60" s="62">
        <v>2</v>
      </c>
      <c r="KJ60" s="202">
        <v>5</v>
      </c>
      <c r="KK60" s="133">
        <v>5.6</v>
      </c>
      <c r="KL60" s="58"/>
      <c r="KM60" s="66">
        <f t="shared" si="404"/>
        <v>5.4</v>
      </c>
      <c r="KN60" s="67">
        <f t="shared" si="405"/>
        <v>5.4</v>
      </c>
      <c r="KO60" s="67" t="str">
        <f t="shared" si="406"/>
        <v>5.4</v>
      </c>
      <c r="KP60" s="51" t="str">
        <f t="shared" si="407"/>
        <v>D+</v>
      </c>
      <c r="KQ60" s="60">
        <f t="shared" si="408"/>
        <v>1.5</v>
      </c>
      <c r="KR60" s="53" t="str">
        <f t="shared" si="409"/>
        <v>1.5</v>
      </c>
      <c r="KS60" s="63">
        <v>1</v>
      </c>
      <c r="KT60" s="199">
        <v>1</v>
      </c>
      <c r="KU60" s="202">
        <v>8</v>
      </c>
      <c r="KV60" s="133">
        <v>7.8</v>
      </c>
      <c r="KW60" s="58"/>
      <c r="KX60" s="66">
        <f t="shared" si="410"/>
        <v>7.9</v>
      </c>
      <c r="KY60" s="67">
        <f t="shared" si="411"/>
        <v>7.9</v>
      </c>
      <c r="KZ60" s="67" t="str">
        <f t="shared" si="412"/>
        <v>7.9</v>
      </c>
      <c r="LA60" s="51" t="str">
        <f t="shared" si="413"/>
        <v>B</v>
      </c>
      <c r="LB60" s="60">
        <f t="shared" si="414"/>
        <v>3</v>
      </c>
      <c r="LC60" s="53" t="str">
        <f t="shared" si="415"/>
        <v>3.0</v>
      </c>
      <c r="LD60" s="63">
        <v>1</v>
      </c>
      <c r="LE60" s="199">
        <v>1</v>
      </c>
      <c r="LF60" s="202">
        <v>5</v>
      </c>
      <c r="LG60" s="133">
        <v>7.1</v>
      </c>
      <c r="LH60" s="58"/>
      <c r="LI60" s="66">
        <f t="shared" si="416"/>
        <v>6.3</v>
      </c>
      <c r="LJ60" s="67">
        <f t="shared" si="417"/>
        <v>6.3</v>
      </c>
      <c r="LK60" s="67" t="str">
        <f t="shared" si="418"/>
        <v>6.3</v>
      </c>
      <c r="LL60" s="51" t="str">
        <f t="shared" si="419"/>
        <v>C</v>
      </c>
      <c r="LM60" s="60">
        <f t="shared" si="420"/>
        <v>2</v>
      </c>
      <c r="LN60" s="53" t="str">
        <f t="shared" si="421"/>
        <v>2.0</v>
      </c>
      <c r="LO60" s="63">
        <v>2</v>
      </c>
      <c r="LP60" s="199">
        <v>2</v>
      </c>
      <c r="LQ60" s="202">
        <v>7</v>
      </c>
      <c r="LR60" s="133">
        <v>6.7</v>
      </c>
      <c r="LS60" s="58"/>
      <c r="LT60" s="66">
        <f t="shared" si="422"/>
        <v>6.8</v>
      </c>
      <c r="LU60" s="67">
        <f t="shared" si="423"/>
        <v>6.8</v>
      </c>
      <c r="LV60" s="67" t="str">
        <f t="shared" si="424"/>
        <v>6.8</v>
      </c>
      <c r="LW60" s="51" t="str">
        <f t="shared" si="425"/>
        <v>C+</v>
      </c>
      <c r="LX60" s="60">
        <f t="shared" si="426"/>
        <v>2.5</v>
      </c>
      <c r="LY60" s="53" t="str">
        <f t="shared" si="427"/>
        <v>2.5</v>
      </c>
      <c r="LZ60" s="63">
        <v>1</v>
      </c>
      <c r="MA60" s="199">
        <v>1</v>
      </c>
      <c r="MB60" s="66">
        <f t="shared" si="428"/>
        <v>6.5</v>
      </c>
      <c r="MC60" s="163">
        <f t="shared" si="429"/>
        <v>6.5</v>
      </c>
      <c r="MD60" s="53" t="str">
        <f t="shared" si="430"/>
        <v>6.5</v>
      </c>
      <c r="ME60" s="51" t="str">
        <f t="shared" si="431"/>
        <v>C+</v>
      </c>
      <c r="MF60" s="60">
        <f t="shared" si="432"/>
        <v>2.5</v>
      </c>
      <c r="MG60" s="53" t="str">
        <f t="shared" si="433"/>
        <v>2.5</v>
      </c>
      <c r="MH60" s="212">
        <v>5</v>
      </c>
      <c r="MI60" s="213">
        <v>5</v>
      </c>
      <c r="MJ60" s="203">
        <f t="shared" si="434"/>
        <v>19</v>
      </c>
      <c r="MK60" s="153">
        <f t="shared" si="435"/>
        <v>4.9526315789473685</v>
      </c>
      <c r="ML60" s="155">
        <f t="shared" si="436"/>
        <v>1.6842105263157894</v>
      </c>
      <c r="MM60" s="154" t="str">
        <f t="shared" si="437"/>
        <v>1.68</v>
      </c>
      <c r="MN60" s="5" t="str">
        <f t="shared" si="438"/>
        <v>Lên lớp</v>
      </c>
    </row>
    <row r="61" spans="1:352" s="8" customFormat="1" ht="18">
      <c r="A61" s="5">
        <v>12</v>
      </c>
      <c r="B61" s="8" t="s">
        <v>432</v>
      </c>
      <c r="C61" s="8" t="s">
        <v>482</v>
      </c>
      <c r="D61" s="222" t="s">
        <v>483</v>
      </c>
      <c r="E61" s="289" t="s">
        <v>484</v>
      </c>
      <c r="F61" s="6"/>
      <c r="G61" s="47" t="s">
        <v>630</v>
      </c>
      <c r="H61" s="141" t="s">
        <v>410</v>
      </c>
      <c r="I61" s="48" t="s">
        <v>694</v>
      </c>
      <c r="J61" s="48" t="s">
        <v>694</v>
      </c>
      <c r="K61" s="98">
        <v>6.4</v>
      </c>
      <c r="L61" s="67" t="str">
        <f t="shared" si="439"/>
        <v>6.4</v>
      </c>
      <c r="M61" s="51" t="str">
        <f t="shared" si="495"/>
        <v>C</v>
      </c>
      <c r="N61" s="52">
        <f t="shared" si="496"/>
        <v>2</v>
      </c>
      <c r="O61" s="53" t="str">
        <f t="shared" si="440"/>
        <v>2.0</v>
      </c>
      <c r="P61" s="63">
        <v>2</v>
      </c>
      <c r="Q61" s="49"/>
      <c r="R61" s="67" t="str">
        <f t="shared" si="441"/>
        <v>0.0</v>
      </c>
      <c r="S61" s="51" t="str">
        <f t="shared" si="497"/>
        <v>F</v>
      </c>
      <c r="T61" s="52">
        <f t="shared" si="498"/>
        <v>0</v>
      </c>
      <c r="U61" s="53" t="str">
        <f t="shared" si="442"/>
        <v>0.0</v>
      </c>
      <c r="V61" s="63"/>
      <c r="W61" s="105">
        <v>9</v>
      </c>
      <c r="X61" s="103">
        <v>8</v>
      </c>
      <c r="Y61" s="104"/>
      <c r="Z61" s="66">
        <f t="shared" si="291"/>
        <v>8.4</v>
      </c>
      <c r="AA61" s="67">
        <f t="shared" si="292"/>
        <v>8.4</v>
      </c>
      <c r="AB61" s="67" t="str">
        <f t="shared" si="443"/>
        <v>8.4</v>
      </c>
      <c r="AC61" s="51" t="str">
        <f t="shared" si="294"/>
        <v>B+</v>
      </c>
      <c r="AD61" s="60">
        <f t="shared" si="499"/>
        <v>3.5</v>
      </c>
      <c r="AE61" s="53" t="str">
        <f t="shared" si="444"/>
        <v>3.5</v>
      </c>
      <c r="AF61" s="63">
        <v>4</v>
      </c>
      <c r="AG61" s="199">
        <v>4</v>
      </c>
      <c r="AH61" s="208">
        <v>7</v>
      </c>
      <c r="AI61" s="168">
        <v>7</v>
      </c>
      <c r="AJ61" s="104"/>
      <c r="AK61" s="66">
        <f t="shared" si="297"/>
        <v>7</v>
      </c>
      <c r="AL61" s="67">
        <f t="shared" si="298"/>
        <v>7</v>
      </c>
      <c r="AM61" s="67" t="str">
        <f t="shared" si="445"/>
        <v>7.0</v>
      </c>
      <c r="AN61" s="51" t="str">
        <f t="shared" si="500"/>
        <v>B</v>
      </c>
      <c r="AO61" s="60">
        <f t="shared" si="501"/>
        <v>3</v>
      </c>
      <c r="AP61" s="53" t="str">
        <f t="shared" si="446"/>
        <v>3.0</v>
      </c>
      <c r="AQ61" s="63">
        <v>2</v>
      </c>
      <c r="AR61" s="199">
        <v>2</v>
      </c>
      <c r="AS61" s="105">
        <v>6.9</v>
      </c>
      <c r="AT61" s="103">
        <v>6</v>
      </c>
      <c r="AU61" s="104"/>
      <c r="AV61" s="66">
        <f t="shared" si="447"/>
        <v>6.4</v>
      </c>
      <c r="AW61" s="67">
        <f t="shared" si="448"/>
        <v>6.4</v>
      </c>
      <c r="AX61" s="67" t="str">
        <f t="shared" si="449"/>
        <v>6.4</v>
      </c>
      <c r="AY61" s="51" t="str">
        <f t="shared" si="450"/>
        <v>C</v>
      </c>
      <c r="AZ61" s="60">
        <f t="shared" si="502"/>
        <v>2</v>
      </c>
      <c r="BA61" s="53" t="str">
        <f t="shared" si="451"/>
        <v>2.0</v>
      </c>
      <c r="BB61" s="63">
        <v>3</v>
      </c>
      <c r="BC61" s="199">
        <v>3</v>
      </c>
      <c r="BD61" s="105">
        <v>7.2</v>
      </c>
      <c r="BE61" s="103">
        <v>9</v>
      </c>
      <c r="BF61" s="104"/>
      <c r="BG61" s="66">
        <f t="shared" si="503"/>
        <v>8.3000000000000007</v>
      </c>
      <c r="BH61" s="67">
        <f t="shared" si="504"/>
        <v>8.3000000000000007</v>
      </c>
      <c r="BI61" s="67" t="str">
        <f t="shared" si="452"/>
        <v>8.3</v>
      </c>
      <c r="BJ61" s="51" t="str">
        <f t="shared" si="505"/>
        <v>B+</v>
      </c>
      <c r="BK61" s="60">
        <f t="shared" si="506"/>
        <v>3.5</v>
      </c>
      <c r="BL61" s="53" t="str">
        <f t="shared" si="453"/>
        <v>3.5</v>
      </c>
      <c r="BM61" s="63">
        <v>3</v>
      </c>
      <c r="BN61" s="199">
        <v>3</v>
      </c>
      <c r="BO61" s="105">
        <v>7.9</v>
      </c>
      <c r="BP61" s="103">
        <v>7</v>
      </c>
      <c r="BQ61" s="104"/>
      <c r="BR61" s="66">
        <f t="shared" si="315"/>
        <v>7.4</v>
      </c>
      <c r="BS61" s="67">
        <f t="shared" si="316"/>
        <v>7.4</v>
      </c>
      <c r="BT61" s="67" t="str">
        <f t="shared" si="454"/>
        <v>7.4</v>
      </c>
      <c r="BU61" s="51" t="str">
        <f t="shared" si="318"/>
        <v>B</v>
      </c>
      <c r="BV61" s="68">
        <f t="shared" si="319"/>
        <v>3</v>
      </c>
      <c r="BW61" s="53" t="str">
        <f t="shared" si="455"/>
        <v>3.0</v>
      </c>
      <c r="BX61" s="63">
        <v>2</v>
      </c>
      <c r="BY61" s="199">
        <v>2</v>
      </c>
      <c r="BZ61" s="105">
        <v>7.3</v>
      </c>
      <c r="CA61" s="103">
        <v>8</v>
      </c>
      <c r="CB61" s="104"/>
      <c r="CC61" s="105"/>
      <c r="CD61" s="67">
        <f t="shared" si="507"/>
        <v>7.7</v>
      </c>
      <c r="CE61" s="67" t="str">
        <f t="shared" si="456"/>
        <v>7.7</v>
      </c>
      <c r="CF61" s="51" t="str">
        <f t="shared" si="508"/>
        <v>B</v>
      </c>
      <c r="CG61" s="60">
        <f t="shared" si="509"/>
        <v>3</v>
      </c>
      <c r="CH61" s="53" t="str">
        <f t="shared" si="457"/>
        <v>3.0</v>
      </c>
      <c r="CI61" s="63">
        <v>3</v>
      </c>
      <c r="CJ61" s="199">
        <v>3</v>
      </c>
      <c r="CK61" s="200">
        <f t="shared" si="458"/>
        <v>17</v>
      </c>
      <c r="CL61" s="72">
        <f t="shared" si="327"/>
        <v>7.6235294117647072</v>
      </c>
      <c r="CM61" s="93" t="str">
        <f t="shared" si="459"/>
        <v>7.62</v>
      </c>
      <c r="CN61" s="72">
        <f t="shared" si="329"/>
        <v>3.0294117647058822</v>
      </c>
      <c r="CO61" s="93" t="str">
        <f t="shared" si="460"/>
        <v>3.03</v>
      </c>
      <c r="CP61" s="258" t="str">
        <f t="shared" si="461"/>
        <v>Lên lớp</v>
      </c>
      <c r="CQ61" s="258">
        <f t="shared" si="332"/>
        <v>17</v>
      </c>
      <c r="CR61" s="72">
        <f t="shared" si="333"/>
        <v>7.6235294117647072</v>
      </c>
      <c r="CS61" s="258" t="str">
        <f t="shared" si="462"/>
        <v>7.62</v>
      </c>
      <c r="CT61" s="72">
        <f t="shared" si="335"/>
        <v>3.0294117647058822</v>
      </c>
      <c r="CU61" s="258" t="str">
        <f t="shared" si="463"/>
        <v>3.03</v>
      </c>
      <c r="CV61" s="258" t="str">
        <f t="shared" si="510"/>
        <v>Lên lớp</v>
      </c>
      <c r="CW61" s="66">
        <v>7.6</v>
      </c>
      <c r="CX61" s="66">
        <v>6</v>
      </c>
      <c r="CY61" s="258"/>
      <c r="CZ61" s="66">
        <f t="shared" si="338"/>
        <v>6.6</v>
      </c>
      <c r="DA61" s="67">
        <f t="shared" si="339"/>
        <v>6.6</v>
      </c>
      <c r="DB61" s="60" t="str">
        <f t="shared" si="340"/>
        <v>6.6</v>
      </c>
      <c r="DC61" s="51" t="str">
        <f t="shared" si="341"/>
        <v>C+</v>
      </c>
      <c r="DD61" s="60">
        <f t="shared" si="342"/>
        <v>2.5</v>
      </c>
      <c r="DE61" s="60" t="str">
        <f t="shared" si="343"/>
        <v>2.5</v>
      </c>
      <c r="DF61" s="63"/>
      <c r="DG61" s="201"/>
      <c r="DH61" s="105">
        <v>8.1999999999999993</v>
      </c>
      <c r="DI61" s="126">
        <v>6</v>
      </c>
      <c r="DJ61" s="126"/>
      <c r="DK61" s="66">
        <f t="shared" si="344"/>
        <v>6.9</v>
      </c>
      <c r="DL61" s="67">
        <f t="shared" si="345"/>
        <v>6.9</v>
      </c>
      <c r="DM61" s="60" t="str">
        <f t="shared" si="346"/>
        <v>6.9</v>
      </c>
      <c r="DN61" s="51" t="str">
        <f t="shared" si="347"/>
        <v>C+</v>
      </c>
      <c r="DO61" s="60">
        <f t="shared" si="348"/>
        <v>2.5</v>
      </c>
      <c r="DP61" s="60" t="str">
        <f t="shared" si="349"/>
        <v>2.5</v>
      </c>
      <c r="DQ61" s="63"/>
      <c r="DR61" s="201"/>
      <c r="DS61" s="67">
        <f t="shared" si="350"/>
        <v>6.75</v>
      </c>
      <c r="DT61" s="60" t="str">
        <f t="shared" si="351"/>
        <v>6.8</v>
      </c>
      <c r="DU61" s="51" t="str">
        <f t="shared" si="352"/>
        <v>C+</v>
      </c>
      <c r="DV61" s="60">
        <f t="shared" si="353"/>
        <v>2.5</v>
      </c>
      <c r="DW61" s="60" t="str">
        <f t="shared" si="354"/>
        <v>2.5</v>
      </c>
      <c r="DX61" s="63">
        <v>3</v>
      </c>
      <c r="DY61" s="201">
        <v>3</v>
      </c>
      <c r="DZ61" s="202">
        <v>7</v>
      </c>
      <c r="EA61" s="57">
        <v>6</v>
      </c>
      <c r="EB61" s="58"/>
      <c r="EC61" s="66">
        <f t="shared" si="355"/>
        <v>6.4</v>
      </c>
      <c r="ED61" s="67">
        <f t="shared" si="356"/>
        <v>6.4</v>
      </c>
      <c r="EE61" s="67" t="str">
        <f t="shared" si="357"/>
        <v>6.4</v>
      </c>
      <c r="EF61" s="51" t="str">
        <f t="shared" si="358"/>
        <v>C</v>
      </c>
      <c r="EG61" s="68">
        <f t="shared" si="359"/>
        <v>2</v>
      </c>
      <c r="EH61" s="53" t="str">
        <f t="shared" si="360"/>
        <v>2.0</v>
      </c>
      <c r="EI61" s="63">
        <v>3</v>
      </c>
      <c r="EJ61" s="199">
        <v>3</v>
      </c>
      <c r="EK61" s="202">
        <v>6.8</v>
      </c>
      <c r="EL61" s="57">
        <v>8</v>
      </c>
      <c r="EM61" s="58"/>
      <c r="EN61" s="66">
        <f t="shared" si="464"/>
        <v>7.5</v>
      </c>
      <c r="EO61" s="67">
        <f t="shared" si="465"/>
        <v>7.5</v>
      </c>
      <c r="EP61" s="67" t="str">
        <f t="shared" si="466"/>
        <v>7.5</v>
      </c>
      <c r="EQ61" s="51" t="str">
        <f t="shared" si="467"/>
        <v>B</v>
      </c>
      <c r="ER61" s="60">
        <f t="shared" si="468"/>
        <v>3</v>
      </c>
      <c r="ES61" s="53" t="str">
        <f t="shared" si="469"/>
        <v>3.0</v>
      </c>
      <c r="ET61" s="63">
        <v>3</v>
      </c>
      <c r="EU61" s="199">
        <v>3</v>
      </c>
      <c r="EV61" s="202">
        <v>8.3000000000000007</v>
      </c>
      <c r="EW61" s="57">
        <v>5</v>
      </c>
      <c r="EX61" s="58"/>
      <c r="EY61" s="66">
        <f t="shared" si="45"/>
        <v>6.3</v>
      </c>
      <c r="EZ61" s="67">
        <f t="shared" si="46"/>
        <v>6.3</v>
      </c>
      <c r="FA61" s="67" t="str">
        <f t="shared" si="47"/>
        <v>6.3</v>
      </c>
      <c r="FB61" s="51" t="str">
        <f t="shared" si="48"/>
        <v>C</v>
      </c>
      <c r="FC61" s="60">
        <f t="shared" si="49"/>
        <v>2</v>
      </c>
      <c r="FD61" s="53" t="str">
        <f t="shared" si="50"/>
        <v>2.0</v>
      </c>
      <c r="FE61" s="63">
        <v>2</v>
      </c>
      <c r="FF61" s="199">
        <v>2</v>
      </c>
      <c r="FG61" s="105">
        <v>8</v>
      </c>
      <c r="FH61" s="103">
        <v>7</v>
      </c>
      <c r="FI61" s="104"/>
      <c r="FJ61" s="66">
        <f t="shared" si="51"/>
        <v>7.4</v>
      </c>
      <c r="FK61" s="67">
        <f t="shared" si="52"/>
        <v>7.4</v>
      </c>
      <c r="FL61" s="67" t="str">
        <f t="shared" si="53"/>
        <v>7.4</v>
      </c>
      <c r="FM61" s="51" t="str">
        <f t="shared" si="54"/>
        <v>B</v>
      </c>
      <c r="FN61" s="60">
        <f t="shared" si="55"/>
        <v>3</v>
      </c>
      <c r="FO61" s="53" t="str">
        <f t="shared" si="56"/>
        <v>3.0</v>
      </c>
      <c r="FP61" s="63">
        <v>2</v>
      </c>
      <c r="FQ61" s="199">
        <v>2</v>
      </c>
      <c r="FR61" s="105">
        <v>7.6</v>
      </c>
      <c r="FS61" s="103">
        <v>8</v>
      </c>
      <c r="FT61" s="104"/>
      <c r="FU61" s="66"/>
      <c r="FV61" s="67">
        <f t="shared" si="57"/>
        <v>7.8</v>
      </c>
      <c r="FW61" s="67" t="str">
        <f t="shared" si="58"/>
        <v>7.8</v>
      </c>
      <c r="FX61" s="51" t="str">
        <f t="shared" si="59"/>
        <v>B</v>
      </c>
      <c r="FY61" s="60">
        <f t="shared" si="60"/>
        <v>3</v>
      </c>
      <c r="FZ61" s="53" t="str">
        <f t="shared" si="61"/>
        <v>3.0</v>
      </c>
      <c r="GA61" s="63">
        <v>2</v>
      </c>
      <c r="GB61" s="199">
        <v>2</v>
      </c>
      <c r="GC61" s="105">
        <v>7.1</v>
      </c>
      <c r="GD61" s="103">
        <v>6</v>
      </c>
      <c r="GE61" s="104"/>
      <c r="GF61" s="105"/>
      <c r="GG61" s="67">
        <f t="shared" si="470"/>
        <v>6.4</v>
      </c>
      <c r="GH61" s="67" t="str">
        <f t="shared" si="471"/>
        <v>6.4</v>
      </c>
      <c r="GI61" s="51" t="str">
        <f t="shared" si="472"/>
        <v>C</v>
      </c>
      <c r="GJ61" s="60">
        <f t="shared" si="473"/>
        <v>2</v>
      </c>
      <c r="GK61" s="53" t="str">
        <f t="shared" si="474"/>
        <v>2.0</v>
      </c>
      <c r="GL61" s="63">
        <v>3</v>
      </c>
      <c r="GM61" s="199">
        <v>3</v>
      </c>
      <c r="GN61" s="203">
        <f t="shared" si="475"/>
        <v>18</v>
      </c>
      <c r="GO61" s="153">
        <f t="shared" si="476"/>
        <v>6.8972222222222221</v>
      </c>
      <c r="GP61" s="155">
        <f t="shared" si="477"/>
        <v>2.4722222222222223</v>
      </c>
      <c r="GQ61" s="154" t="str">
        <f t="shared" si="62"/>
        <v>2.47</v>
      </c>
      <c r="GR61" s="5" t="str">
        <f t="shared" si="63"/>
        <v>Lên lớp</v>
      </c>
      <c r="GS61" s="5"/>
      <c r="GT61" s="204">
        <f t="shared" si="478"/>
        <v>18</v>
      </c>
      <c r="GU61" s="205">
        <f t="shared" si="64"/>
        <v>6.8972222222222221</v>
      </c>
      <c r="GV61" s="206">
        <f t="shared" si="479"/>
        <v>2.4722222222222223</v>
      </c>
      <c r="GW61" s="207">
        <f t="shared" si="480"/>
        <v>35</v>
      </c>
      <c r="GX61" s="203">
        <f t="shared" si="481"/>
        <v>35</v>
      </c>
      <c r="GY61" s="154">
        <f t="shared" si="482"/>
        <v>7.2500000000000009</v>
      </c>
      <c r="GZ61" s="155">
        <f t="shared" si="483"/>
        <v>2.7428571428571429</v>
      </c>
      <c r="HA61" s="154" t="str">
        <f t="shared" si="65"/>
        <v>2.74</v>
      </c>
      <c r="HB61" s="5" t="str">
        <f t="shared" si="66"/>
        <v>Lên lớp</v>
      </c>
      <c r="HC61" s="166">
        <v>5.0999999999999996</v>
      </c>
      <c r="HD61" s="122">
        <v>3</v>
      </c>
      <c r="HE61" s="123">
        <v>5</v>
      </c>
      <c r="HF61" s="166"/>
      <c r="HG61" s="67">
        <f t="shared" si="484"/>
        <v>5</v>
      </c>
      <c r="HH61" s="67" t="str">
        <f t="shared" si="485"/>
        <v>5.0</v>
      </c>
      <c r="HI61" s="51" t="str">
        <f t="shared" si="486"/>
        <v>D+</v>
      </c>
      <c r="HJ61" s="60">
        <f t="shared" si="487"/>
        <v>1.5</v>
      </c>
      <c r="HK61" s="53" t="str">
        <f t="shared" si="488"/>
        <v>1.5</v>
      </c>
      <c r="HL61" s="63">
        <v>3</v>
      </c>
      <c r="HM61" s="199">
        <v>3</v>
      </c>
      <c r="HN61" s="202">
        <v>6</v>
      </c>
      <c r="HO61" s="57">
        <v>7</v>
      </c>
      <c r="HP61" s="58"/>
      <c r="HQ61" s="66">
        <f t="shared" si="67"/>
        <v>6.6</v>
      </c>
      <c r="HR61" s="110">
        <f t="shared" si="68"/>
        <v>6.6</v>
      </c>
      <c r="HS61" s="67" t="str">
        <f t="shared" si="69"/>
        <v>6.6</v>
      </c>
      <c r="HT61" s="111" t="str">
        <f t="shared" si="70"/>
        <v>C+</v>
      </c>
      <c r="HU61" s="112">
        <f t="shared" si="71"/>
        <v>2.5</v>
      </c>
      <c r="HV61" s="113" t="str">
        <f t="shared" si="72"/>
        <v>2.5</v>
      </c>
      <c r="HW61" s="63">
        <v>1</v>
      </c>
      <c r="HX61" s="199">
        <v>1</v>
      </c>
      <c r="HY61" s="66">
        <f t="shared" si="240"/>
        <v>2</v>
      </c>
      <c r="HZ61" s="163">
        <f t="shared" si="240"/>
        <v>5.5</v>
      </c>
      <c r="IA61" s="53" t="str">
        <f t="shared" si="74"/>
        <v>5.5</v>
      </c>
      <c r="IB61" s="51" t="str">
        <f t="shared" si="75"/>
        <v>C</v>
      </c>
      <c r="IC61" s="60">
        <f t="shared" si="76"/>
        <v>2</v>
      </c>
      <c r="ID61" s="53" t="str">
        <f t="shared" si="77"/>
        <v>2.0</v>
      </c>
      <c r="IE61" s="212">
        <v>4</v>
      </c>
      <c r="IF61" s="213">
        <v>4</v>
      </c>
      <c r="IG61" s="202">
        <v>8.3000000000000007</v>
      </c>
      <c r="IH61" s="57">
        <v>8</v>
      </c>
      <c r="II61" s="58"/>
      <c r="IJ61" s="66">
        <f t="shared" si="489"/>
        <v>8.1</v>
      </c>
      <c r="IK61" s="67">
        <f t="shared" si="490"/>
        <v>8.1</v>
      </c>
      <c r="IL61" s="67" t="str">
        <f t="shared" si="491"/>
        <v>8.1</v>
      </c>
      <c r="IM61" s="51" t="str">
        <f t="shared" si="492"/>
        <v>B+</v>
      </c>
      <c r="IN61" s="60">
        <f t="shared" si="493"/>
        <v>3.5</v>
      </c>
      <c r="IO61" s="53" t="str">
        <f t="shared" si="494"/>
        <v>3.5</v>
      </c>
      <c r="IP61" s="63">
        <v>2</v>
      </c>
      <c r="IQ61" s="199">
        <v>2</v>
      </c>
      <c r="IR61" s="202">
        <v>6.8</v>
      </c>
      <c r="IS61" s="57">
        <v>6</v>
      </c>
      <c r="IT61" s="58"/>
      <c r="IU61" s="66">
        <f t="shared" si="78"/>
        <v>6.3</v>
      </c>
      <c r="IV61" s="67">
        <f t="shared" si="79"/>
        <v>6.3</v>
      </c>
      <c r="IW61" s="67" t="str">
        <f t="shared" si="80"/>
        <v>6.3</v>
      </c>
      <c r="IX61" s="51" t="str">
        <f t="shared" si="81"/>
        <v>C</v>
      </c>
      <c r="IY61" s="60">
        <f t="shared" si="82"/>
        <v>2</v>
      </c>
      <c r="IZ61" s="53" t="str">
        <f t="shared" si="83"/>
        <v>2.0</v>
      </c>
      <c r="JA61" s="63">
        <v>3</v>
      </c>
      <c r="JB61" s="199">
        <v>3</v>
      </c>
      <c r="JC61" s="65">
        <v>6.4</v>
      </c>
      <c r="JD61" s="57">
        <v>5</v>
      </c>
      <c r="JE61" s="58"/>
      <c r="JF61" s="66">
        <f t="shared" si="84"/>
        <v>5.6</v>
      </c>
      <c r="JG61" s="67">
        <f t="shared" si="85"/>
        <v>5.6</v>
      </c>
      <c r="JH61" s="50" t="str">
        <f t="shared" si="86"/>
        <v>5.6</v>
      </c>
      <c r="JI61" s="51" t="str">
        <f t="shared" si="87"/>
        <v>C</v>
      </c>
      <c r="JJ61" s="60">
        <f t="shared" si="88"/>
        <v>2</v>
      </c>
      <c r="JK61" s="53" t="str">
        <f t="shared" si="89"/>
        <v>2.0</v>
      </c>
      <c r="JL61" s="61">
        <v>2</v>
      </c>
      <c r="JM61" s="62">
        <v>2</v>
      </c>
      <c r="JN61" s="65">
        <v>6.4</v>
      </c>
      <c r="JO61" s="57">
        <v>7</v>
      </c>
      <c r="JP61" s="58"/>
      <c r="JQ61" s="66">
        <f t="shared" si="392"/>
        <v>6.8</v>
      </c>
      <c r="JR61" s="67">
        <f t="shared" si="393"/>
        <v>6.8</v>
      </c>
      <c r="JS61" s="50" t="str">
        <f t="shared" si="394"/>
        <v>6.8</v>
      </c>
      <c r="JT61" s="51" t="str">
        <f t="shared" si="395"/>
        <v>C+</v>
      </c>
      <c r="JU61" s="60">
        <f t="shared" si="396"/>
        <v>2.5</v>
      </c>
      <c r="JV61" s="53" t="str">
        <f t="shared" si="397"/>
        <v>2.5</v>
      </c>
      <c r="JW61" s="61">
        <v>1</v>
      </c>
      <c r="JX61" s="62">
        <v>1</v>
      </c>
      <c r="JY61" s="65">
        <v>5.7</v>
      </c>
      <c r="JZ61" s="57">
        <v>5</v>
      </c>
      <c r="KA61" s="58"/>
      <c r="KB61" s="66">
        <f t="shared" si="398"/>
        <v>5.3</v>
      </c>
      <c r="KC61" s="67">
        <f t="shared" si="399"/>
        <v>5.3</v>
      </c>
      <c r="KD61" s="50" t="str">
        <f t="shared" si="400"/>
        <v>5.3</v>
      </c>
      <c r="KE61" s="51" t="str">
        <f t="shared" si="401"/>
        <v>D+</v>
      </c>
      <c r="KF61" s="60">
        <f t="shared" si="402"/>
        <v>1.5</v>
      </c>
      <c r="KG61" s="53" t="str">
        <f t="shared" si="403"/>
        <v>1.5</v>
      </c>
      <c r="KH61" s="61">
        <v>2</v>
      </c>
      <c r="KI61" s="62">
        <v>2</v>
      </c>
      <c r="KJ61" s="202">
        <v>8</v>
      </c>
      <c r="KK61" s="133">
        <v>7.6</v>
      </c>
      <c r="KL61" s="58"/>
      <c r="KM61" s="66">
        <f t="shared" si="404"/>
        <v>7.8</v>
      </c>
      <c r="KN61" s="67">
        <f t="shared" si="405"/>
        <v>7.8</v>
      </c>
      <c r="KO61" s="67" t="str">
        <f t="shared" si="406"/>
        <v>7.8</v>
      </c>
      <c r="KP61" s="51" t="str">
        <f t="shared" si="407"/>
        <v>B</v>
      </c>
      <c r="KQ61" s="60">
        <f t="shared" si="408"/>
        <v>3</v>
      </c>
      <c r="KR61" s="53" t="str">
        <f t="shared" si="409"/>
        <v>3.0</v>
      </c>
      <c r="KS61" s="63">
        <v>1</v>
      </c>
      <c r="KT61" s="199">
        <v>1</v>
      </c>
      <c r="KU61" s="202">
        <v>7</v>
      </c>
      <c r="KV61" s="133">
        <v>7.5</v>
      </c>
      <c r="KW61" s="58"/>
      <c r="KX61" s="66">
        <f t="shared" si="410"/>
        <v>7.3</v>
      </c>
      <c r="KY61" s="67">
        <f t="shared" si="411"/>
        <v>7.3</v>
      </c>
      <c r="KZ61" s="67" t="str">
        <f t="shared" si="412"/>
        <v>7.3</v>
      </c>
      <c r="LA61" s="51" t="str">
        <f t="shared" si="413"/>
        <v>B</v>
      </c>
      <c r="LB61" s="60">
        <f t="shared" si="414"/>
        <v>3</v>
      </c>
      <c r="LC61" s="53" t="str">
        <f t="shared" si="415"/>
        <v>3.0</v>
      </c>
      <c r="LD61" s="63">
        <v>1</v>
      </c>
      <c r="LE61" s="199">
        <v>1</v>
      </c>
      <c r="LF61" s="202">
        <v>8</v>
      </c>
      <c r="LG61" s="133">
        <v>7.6</v>
      </c>
      <c r="LH61" s="58"/>
      <c r="LI61" s="66">
        <f t="shared" si="416"/>
        <v>7.8</v>
      </c>
      <c r="LJ61" s="67">
        <f t="shared" si="417"/>
        <v>7.8</v>
      </c>
      <c r="LK61" s="67" t="str">
        <f t="shared" si="418"/>
        <v>7.8</v>
      </c>
      <c r="LL61" s="51" t="str">
        <f t="shared" si="419"/>
        <v>B</v>
      </c>
      <c r="LM61" s="60">
        <f t="shared" si="420"/>
        <v>3</v>
      </c>
      <c r="LN61" s="53" t="str">
        <f t="shared" si="421"/>
        <v>3.0</v>
      </c>
      <c r="LO61" s="63">
        <v>2</v>
      </c>
      <c r="LP61" s="199">
        <v>2</v>
      </c>
      <c r="LQ61" s="202">
        <v>8</v>
      </c>
      <c r="LR61" s="133">
        <v>7.1</v>
      </c>
      <c r="LS61" s="58"/>
      <c r="LT61" s="66">
        <f t="shared" si="422"/>
        <v>7.5</v>
      </c>
      <c r="LU61" s="67">
        <f t="shared" si="423"/>
        <v>7.5</v>
      </c>
      <c r="LV61" s="67" t="str">
        <f t="shared" si="424"/>
        <v>7.5</v>
      </c>
      <c r="LW61" s="51" t="str">
        <f t="shared" si="425"/>
        <v>B</v>
      </c>
      <c r="LX61" s="60">
        <f t="shared" si="426"/>
        <v>3</v>
      </c>
      <c r="LY61" s="53" t="str">
        <f t="shared" si="427"/>
        <v>3.0</v>
      </c>
      <c r="LZ61" s="63">
        <v>1</v>
      </c>
      <c r="MA61" s="199">
        <v>1</v>
      </c>
      <c r="MB61" s="66">
        <f t="shared" si="428"/>
        <v>7.6</v>
      </c>
      <c r="MC61" s="163">
        <f t="shared" si="429"/>
        <v>7.6</v>
      </c>
      <c r="MD61" s="53" t="str">
        <f t="shared" si="430"/>
        <v>7.6</v>
      </c>
      <c r="ME61" s="51" t="str">
        <f t="shared" si="431"/>
        <v>B</v>
      </c>
      <c r="MF61" s="60">
        <f t="shared" si="432"/>
        <v>3</v>
      </c>
      <c r="MG61" s="53" t="str">
        <f t="shared" si="433"/>
        <v>3.0</v>
      </c>
      <c r="MH61" s="212">
        <v>5</v>
      </c>
      <c r="MI61" s="213">
        <v>5</v>
      </c>
      <c r="MJ61" s="203">
        <f t="shared" si="434"/>
        <v>19</v>
      </c>
      <c r="MK61" s="153">
        <f t="shared" si="435"/>
        <v>6.4999999999999982</v>
      </c>
      <c r="ML61" s="155">
        <f t="shared" si="436"/>
        <v>2.3421052631578947</v>
      </c>
      <c r="MM61" s="154" t="str">
        <f t="shared" si="437"/>
        <v>2.34</v>
      </c>
      <c r="MN61" s="5" t="str">
        <f t="shared" si="438"/>
        <v>Lên lớp</v>
      </c>
    </row>
    <row r="62" spans="1:352" s="8" customFormat="1" ht="18">
      <c r="A62" s="5">
        <v>13</v>
      </c>
      <c r="B62" s="8" t="s">
        <v>432</v>
      </c>
      <c r="C62" s="8" t="s">
        <v>485</v>
      </c>
      <c r="D62" s="222" t="s">
        <v>486</v>
      </c>
      <c r="E62" s="289" t="s">
        <v>487</v>
      </c>
      <c r="F62" s="6"/>
      <c r="G62" s="47" t="s">
        <v>678</v>
      </c>
      <c r="H62" s="141" t="s">
        <v>410</v>
      </c>
      <c r="I62" s="48" t="s">
        <v>691</v>
      </c>
      <c r="J62" s="48" t="s">
        <v>660</v>
      </c>
      <c r="K62" s="98">
        <v>6.4</v>
      </c>
      <c r="L62" s="67" t="str">
        <f t="shared" si="439"/>
        <v>6.4</v>
      </c>
      <c r="M62" s="51" t="str">
        <f t="shared" si="495"/>
        <v>C</v>
      </c>
      <c r="N62" s="52">
        <f t="shared" si="496"/>
        <v>2</v>
      </c>
      <c r="O62" s="53" t="str">
        <f t="shared" si="440"/>
        <v>2.0</v>
      </c>
      <c r="P62" s="63">
        <v>2</v>
      </c>
      <c r="Q62" s="49">
        <v>5</v>
      </c>
      <c r="R62" s="67" t="str">
        <f t="shared" si="441"/>
        <v>5.0</v>
      </c>
      <c r="S62" s="51" t="str">
        <f t="shared" si="497"/>
        <v>D+</v>
      </c>
      <c r="T62" s="52">
        <f t="shared" si="498"/>
        <v>1.5</v>
      </c>
      <c r="U62" s="53" t="str">
        <f t="shared" si="442"/>
        <v>1.5</v>
      </c>
      <c r="V62" s="63">
        <v>3</v>
      </c>
      <c r="W62" s="105">
        <v>7.5</v>
      </c>
      <c r="X62" s="103">
        <v>7</v>
      </c>
      <c r="Y62" s="104"/>
      <c r="Z62" s="66">
        <f t="shared" si="291"/>
        <v>7.2</v>
      </c>
      <c r="AA62" s="67">
        <f t="shared" si="292"/>
        <v>7.2</v>
      </c>
      <c r="AB62" s="67" t="str">
        <f t="shared" si="443"/>
        <v>7.2</v>
      </c>
      <c r="AC62" s="51" t="str">
        <f t="shared" si="294"/>
        <v>B</v>
      </c>
      <c r="AD62" s="60">
        <f t="shared" si="499"/>
        <v>3</v>
      </c>
      <c r="AE62" s="53" t="str">
        <f t="shared" si="444"/>
        <v>3.0</v>
      </c>
      <c r="AF62" s="63">
        <v>4</v>
      </c>
      <c r="AG62" s="199">
        <v>4</v>
      </c>
      <c r="AH62" s="105">
        <v>7</v>
      </c>
      <c r="AI62" s="103">
        <v>7</v>
      </c>
      <c r="AJ62" s="104"/>
      <c r="AK62" s="66">
        <f t="shared" si="297"/>
        <v>7</v>
      </c>
      <c r="AL62" s="67">
        <f t="shared" si="298"/>
        <v>7</v>
      </c>
      <c r="AM62" s="67" t="str">
        <f t="shared" si="445"/>
        <v>7.0</v>
      </c>
      <c r="AN62" s="51" t="str">
        <f t="shared" si="500"/>
        <v>B</v>
      </c>
      <c r="AO62" s="60">
        <f t="shared" si="501"/>
        <v>3</v>
      </c>
      <c r="AP62" s="53" t="str">
        <f t="shared" si="446"/>
        <v>3.0</v>
      </c>
      <c r="AQ62" s="63">
        <v>2</v>
      </c>
      <c r="AR62" s="199">
        <v>2</v>
      </c>
      <c r="AS62" s="105">
        <v>1.7</v>
      </c>
      <c r="AT62" s="103"/>
      <c r="AU62" s="104"/>
      <c r="AV62" s="66">
        <f t="shared" si="447"/>
        <v>0.7</v>
      </c>
      <c r="AW62" s="67">
        <f t="shared" si="448"/>
        <v>0.7</v>
      </c>
      <c r="AX62" s="67" t="str">
        <f t="shared" si="449"/>
        <v>0.7</v>
      </c>
      <c r="AY62" s="51" t="str">
        <f t="shared" si="450"/>
        <v>F</v>
      </c>
      <c r="AZ62" s="60">
        <f t="shared" si="502"/>
        <v>0</v>
      </c>
      <c r="BA62" s="53" t="str">
        <f t="shared" si="451"/>
        <v>0.0</v>
      </c>
      <c r="BB62" s="63">
        <v>3</v>
      </c>
      <c r="BC62" s="199"/>
      <c r="BD62" s="105">
        <v>1.2</v>
      </c>
      <c r="BE62" s="103"/>
      <c r="BF62" s="104"/>
      <c r="BG62" s="66">
        <f t="shared" si="503"/>
        <v>0.5</v>
      </c>
      <c r="BH62" s="67">
        <f t="shared" si="504"/>
        <v>0.5</v>
      </c>
      <c r="BI62" s="67" t="str">
        <f t="shared" si="452"/>
        <v>0.5</v>
      </c>
      <c r="BJ62" s="51" t="str">
        <f t="shared" si="505"/>
        <v>F</v>
      </c>
      <c r="BK62" s="60">
        <f t="shared" si="506"/>
        <v>0</v>
      </c>
      <c r="BL62" s="53" t="str">
        <f t="shared" si="453"/>
        <v>0.0</v>
      </c>
      <c r="BM62" s="63">
        <v>3</v>
      </c>
      <c r="BN62" s="199"/>
      <c r="BO62" s="105">
        <v>5.2</v>
      </c>
      <c r="BP62" s="103">
        <v>6</v>
      </c>
      <c r="BQ62" s="104"/>
      <c r="BR62" s="66">
        <f t="shared" si="315"/>
        <v>5.7</v>
      </c>
      <c r="BS62" s="67">
        <f t="shared" si="316"/>
        <v>5.7</v>
      </c>
      <c r="BT62" s="67" t="str">
        <f t="shared" si="454"/>
        <v>5.7</v>
      </c>
      <c r="BU62" s="51" t="str">
        <f t="shared" si="318"/>
        <v>C</v>
      </c>
      <c r="BV62" s="68">
        <f t="shared" si="319"/>
        <v>2</v>
      </c>
      <c r="BW62" s="53" t="str">
        <f t="shared" si="455"/>
        <v>2.0</v>
      </c>
      <c r="BX62" s="63">
        <v>2</v>
      </c>
      <c r="BY62" s="199">
        <v>2</v>
      </c>
      <c r="BZ62" s="105">
        <v>5.5</v>
      </c>
      <c r="CA62" s="103">
        <v>8</v>
      </c>
      <c r="CB62" s="104"/>
      <c r="CC62" s="105"/>
      <c r="CD62" s="67">
        <f t="shared" si="507"/>
        <v>7</v>
      </c>
      <c r="CE62" s="67" t="str">
        <f t="shared" si="456"/>
        <v>7.0</v>
      </c>
      <c r="CF62" s="51" t="str">
        <f t="shared" si="508"/>
        <v>B</v>
      </c>
      <c r="CG62" s="60">
        <f t="shared" si="509"/>
        <v>3</v>
      </c>
      <c r="CH62" s="53" t="str">
        <f t="shared" si="457"/>
        <v>3.0</v>
      </c>
      <c r="CI62" s="63">
        <v>3</v>
      </c>
      <c r="CJ62" s="199">
        <v>3</v>
      </c>
      <c r="CK62" s="200">
        <f t="shared" si="458"/>
        <v>17</v>
      </c>
      <c r="CL62" s="72">
        <f t="shared" si="327"/>
        <v>4.6352941176470583</v>
      </c>
      <c r="CM62" s="93" t="str">
        <f t="shared" si="459"/>
        <v>4.64</v>
      </c>
      <c r="CN62" s="72">
        <f t="shared" si="329"/>
        <v>1.8235294117647058</v>
      </c>
      <c r="CO62" s="93" t="str">
        <f t="shared" si="460"/>
        <v>1.82</v>
      </c>
      <c r="CP62" s="258" t="str">
        <f t="shared" si="461"/>
        <v>Lên lớp</v>
      </c>
      <c r="CQ62" s="258">
        <f t="shared" si="332"/>
        <v>11</v>
      </c>
      <c r="CR62" s="72">
        <f t="shared" si="333"/>
        <v>6.8363636363636351</v>
      </c>
      <c r="CS62" s="258" t="str">
        <f t="shared" si="462"/>
        <v>6.84</v>
      </c>
      <c r="CT62" s="72">
        <f t="shared" si="335"/>
        <v>2.8181818181818183</v>
      </c>
      <c r="CU62" s="258" t="str">
        <f t="shared" si="463"/>
        <v>2.82</v>
      </c>
      <c r="CV62" s="258" t="str">
        <f t="shared" si="510"/>
        <v>Lên lớp</v>
      </c>
      <c r="CW62" s="66">
        <v>7</v>
      </c>
      <c r="CX62" s="66">
        <v>3</v>
      </c>
      <c r="CY62" s="258"/>
      <c r="CZ62" s="66">
        <f t="shared" si="338"/>
        <v>4.5999999999999996</v>
      </c>
      <c r="DA62" s="67">
        <f t="shared" si="339"/>
        <v>4.5999999999999996</v>
      </c>
      <c r="DB62" s="60" t="str">
        <f t="shared" si="340"/>
        <v>4.6</v>
      </c>
      <c r="DC62" s="51" t="str">
        <f t="shared" si="341"/>
        <v>D</v>
      </c>
      <c r="DD62" s="60">
        <f t="shared" si="342"/>
        <v>1</v>
      </c>
      <c r="DE62" s="60" t="str">
        <f t="shared" si="343"/>
        <v>1.0</v>
      </c>
      <c r="DF62" s="63"/>
      <c r="DG62" s="201"/>
      <c r="DH62" s="105">
        <v>6.6</v>
      </c>
      <c r="DI62" s="126">
        <v>3</v>
      </c>
      <c r="DJ62" s="126"/>
      <c r="DK62" s="66">
        <f t="shared" si="344"/>
        <v>4.4000000000000004</v>
      </c>
      <c r="DL62" s="67">
        <f t="shared" si="345"/>
        <v>4.4000000000000004</v>
      </c>
      <c r="DM62" s="60" t="str">
        <f t="shared" si="346"/>
        <v>4.4</v>
      </c>
      <c r="DN62" s="51" t="str">
        <f t="shared" si="347"/>
        <v>D</v>
      </c>
      <c r="DO62" s="60">
        <f t="shared" si="348"/>
        <v>1</v>
      </c>
      <c r="DP62" s="60" t="str">
        <f t="shared" si="349"/>
        <v>1.0</v>
      </c>
      <c r="DQ62" s="63"/>
      <c r="DR62" s="201"/>
      <c r="DS62" s="67">
        <f t="shared" si="350"/>
        <v>4.5</v>
      </c>
      <c r="DT62" s="60" t="str">
        <f t="shared" si="351"/>
        <v>4.5</v>
      </c>
      <c r="DU62" s="51" t="str">
        <f t="shared" si="352"/>
        <v>D</v>
      </c>
      <c r="DV62" s="60">
        <f t="shared" si="353"/>
        <v>1</v>
      </c>
      <c r="DW62" s="60" t="str">
        <f t="shared" si="354"/>
        <v>1.0</v>
      </c>
      <c r="DX62" s="63">
        <v>3</v>
      </c>
      <c r="DY62" s="201">
        <v>3</v>
      </c>
      <c r="DZ62" s="166">
        <v>5</v>
      </c>
      <c r="EA62" s="122">
        <v>1</v>
      </c>
      <c r="EB62" s="123">
        <v>6</v>
      </c>
      <c r="EC62" s="66">
        <f t="shared" si="355"/>
        <v>2.6</v>
      </c>
      <c r="ED62" s="67">
        <f t="shared" si="356"/>
        <v>5.6</v>
      </c>
      <c r="EE62" s="67" t="str">
        <f t="shared" si="357"/>
        <v>5.6</v>
      </c>
      <c r="EF62" s="51" t="str">
        <f t="shared" si="358"/>
        <v>C</v>
      </c>
      <c r="EG62" s="68">
        <f t="shared" si="359"/>
        <v>2</v>
      </c>
      <c r="EH62" s="53" t="str">
        <f t="shared" si="360"/>
        <v>2.0</v>
      </c>
      <c r="EI62" s="63">
        <v>3</v>
      </c>
      <c r="EJ62" s="199">
        <v>3</v>
      </c>
      <c r="EK62" s="202">
        <v>6.8</v>
      </c>
      <c r="EL62" s="57">
        <v>4</v>
      </c>
      <c r="EM62" s="58"/>
      <c r="EN62" s="66">
        <f t="shared" si="464"/>
        <v>5.0999999999999996</v>
      </c>
      <c r="EO62" s="67">
        <f t="shared" si="465"/>
        <v>5.0999999999999996</v>
      </c>
      <c r="EP62" s="67" t="str">
        <f t="shared" si="466"/>
        <v>5.1</v>
      </c>
      <c r="EQ62" s="51" t="str">
        <f t="shared" si="467"/>
        <v>D+</v>
      </c>
      <c r="ER62" s="60">
        <f t="shared" si="468"/>
        <v>1.5</v>
      </c>
      <c r="ES62" s="53" t="str">
        <f t="shared" si="469"/>
        <v>1.5</v>
      </c>
      <c r="ET62" s="63">
        <v>3</v>
      </c>
      <c r="EU62" s="199">
        <v>3</v>
      </c>
      <c r="EV62" s="166">
        <v>5</v>
      </c>
      <c r="EW62" s="122">
        <v>1</v>
      </c>
      <c r="EX62" s="123"/>
      <c r="EY62" s="66">
        <f t="shared" si="45"/>
        <v>2.6</v>
      </c>
      <c r="EZ62" s="67">
        <f t="shared" si="46"/>
        <v>2.6</v>
      </c>
      <c r="FA62" s="67" t="str">
        <f t="shared" si="47"/>
        <v>2.6</v>
      </c>
      <c r="FB62" s="51" t="str">
        <f t="shared" si="48"/>
        <v>F</v>
      </c>
      <c r="FC62" s="60">
        <f t="shared" si="49"/>
        <v>0</v>
      </c>
      <c r="FD62" s="53" t="str">
        <f t="shared" si="50"/>
        <v>0.0</v>
      </c>
      <c r="FE62" s="63">
        <v>2</v>
      </c>
      <c r="FF62" s="199"/>
      <c r="FG62" s="105">
        <v>7.7</v>
      </c>
      <c r="FH62" s="103">
        <v>6</v>
      </c>
      <c r="FI62" s="104"/>
      <c r="FJ62" s="66">
        <f t="shared" si="51"/>
        <v>6.7</v>
      </c>
      <c r="FK62" s="67">
        <f t="shared" si="52"/>
        <v>6.7</v>
      </c>
      <c r="FL62" s="67" t="str">
        <f t="shared" si="53"/>
        <v>6.7</v>
      </c>
      <c r="FM62" s="51" t="str">
        <f t="shared" si="54"/>
        <v>C+</v>
      </c>
      <c r="FN62" s="60">
        <f t="shared" si="55"/>
        <v>2.5</v>
      </c>
      <c r="FO62" s="53" t="str">
        <f t="shared" si="56"/>
        <v>2.5</v>
      </c>
      <c r="FP62" s="63">
        <v>2</v>
      </c>
      <c r="FQ62" s="199">
        <v>2</v>
      </c>
      <c r="FR62" s="146">
        <v>0</v>
      </c>
      <c r="FS62" s="70"/>
      <c r="FT62" s="121"/>
      <c r="FU62" s="146"/>
      <c r="FV62" s="67">
        <f t="shared" si="57"/>
        <v>0</v>
      </c>
      <c r="FW62" s="67" t="str">
        <f t="shared" si="58"/>
        <v>0.0</v>
      </c>
      <c r="FX62" s="51" t="str">
        <f t="shared" si="59"/>
        <v>F</v>
      </c>
      <c r="FY62" s="60">
        <f t="shared" si="60"/>
        <v>0</v>
      </c>
      <c r="FZ62" s="53" t="str">
        <f t="shared" si="61"/>
        <v>0.0</v>
      </c>
      <c r="GA62" s="63">
        <v>2</v>
      </c>
      <c r="GB62" s="199"/>
      <c r="GC62" s="146">
        <v>2.7</v>
      </c>
      <c r="GD62" s="70"/>
      <c r="GE62" s="121"/>
      <c r="GF62" s="146"/>
      <c r="GG62" s="67">
        <f t="shared" si="470"/>
        <v>1.1000000000000001</v>
      </c>
      <c r="GH62" s="67" t="str">
        <f t="shared" si="471"/>
        <v>1.1</v>
      </c>
      <c r="GI62" s="51" t="str">
        <f t="shared" si="472"/>
        <v>F</v>
      </c>
      <c r="GJ62" s="60">
        <f t="shared" si="473"/>
        <v>0</v>
      </c>
      <c r="GK62" s="53" t="str">
        <f t="shared" si="474"/>
        <v>0.0</v>
      </c>
      <c r="GL62" s="63">
        <v>3</v>
      </c>
      <c r="GM62" s="199"/>
      <c r="GN62" s="203">
        <f t="shared" si="475"/>
        <v>18</v>
      </c>
      <c r="GO62" s="153">
        <f t="shared" si="476"/>
        <v>3.75</v>
      </c>
      <c r="GP62" s="155">
        <f t="shared" si="477"/>
        <v>1.0277777777777777</v>
      </c>
      <c r="GQ62" s="154" t="str">
        <f t="shared" si="62"/>
        <v>1.03</v>
      </c>
      <c r="GR62" s="5" t="str">
        <f t="shared" si="63"/>
        <v>Lên lớp</v>
      </c>
      <c r="GS62" s="5"/>
      <c r="GT62" s="204">
        <f t="shared" si="478"/>
        <v>11</v>
      </c>
      <c r="GU62" s="205">
        <f t="shared" si="64"/>
        <v>5.3636363636363633</v>
      </c>
      <c r="GV62" s="206">
        <f t="shared" si="479"/>
        <v>1.6818181818181819</v>
      </c>
      <c r="GW62" s="207">
        <f t="shared" si="480"/>
        <v>35</v>
      </c>
      <c r="GX62" s="203">
        <f t="shared" si="481"/>
        <v>22</v>
      </c>
      <c r="GY62" s="154">
        <f t="shared" si="482"/>
        <v>6.1</v>
      </c>
      <c r="GZ62" s="155">
        <f t="shared" si="483"/>
        <v>2.25</v>
      </c>
      <c r="HA62" s="154" t="str">
        <f t="shared" si="65"/>
        <v>2.25</v>
      </c>
      <c r="HB62" s="5" t="str">
        <f t="shared" si="66"/>
        <v>Lên lớp</v>
      </c>
      <c r="HC62" s="105">
        <v>5.0999999999999996</v>
      </c>
      <c r="HD62" s="103">
        <v>5</v>
      </c>
      <c r="HE62" s="104"/>
      <c r="HF62" s="105"/>
      <c r="HG62" s="67">
        <f t="shared" si="484"/>
        <v>5</v>
      </c>
      <c r="HH62" s="67" t="str">
        <f t="shared" si="485"/>
        <v>5.0</v>
      </c>
      <c r="HI62" s="51" t="str">
        <f t="shared" si="486"/>
        <v>D+</v>
      </c>
      <c r="HJ62" s="60">
        <f t="shared" si="487"/>
        <v>1.5</v>
      </c>
      <c r="HK62" s="53" t="str">
        <f t="shared" si="488"/>
        <v>1.5</v>
      </c>
      <c r="HL62" s="63">
        <v>3</v>
      </c>
      <c r="HM62" s="199">
        <v>3</v>
      </c>
      <c r="HN62" s="234">
        <v>6</v>
      </c>
      <c r="HO62" s="229">
        <v>1</v>
      </c>
      <c r="HP62" s="235">
        <v>6</v>
      </c>
      <c r="HQ62" s="234">
        <f t="shared" si="67"/>
        <v>3</v>
      </c>
      <c r="HR62" s="110">
        <f t="shared" si="68"/>
        <v>6</v>
      </c>
      <c r="HS62" s="67" t="str">
        <f t="shared" si="69"/>
        <v>6.0</v>
      </c>
      <c r="HT62" s="111" t="str">
        <f t="shared" si="70"/>
        <v>C</v>
      </c>
      <c r="HU62" s="112">
        <f t="shared" si="71"/>
        <v>2</v>
      </c>
      <c r="HV62" s="113" t="str">
        <f t="shared" si="72"/>
        <v>2.0</v>
      </c>
      <c r="HW62" s="63">
        <v>1</v>
      </c>
      <c r="HX62" s="199">
        <v>1</v>
      </c>
      <c r="HY62" s="66">
        <f t="shared" si="240"/>
        <v>0.9</v>
      </c>
      <c r="HZ62" s="163">
        <f t="shared" si="240"/>
        <v>5.3</v>
      </c>
      <c r="IA62" s="53" t="str">
        <f t="shared" si="74"/>
        <v>5.3</v>
      </c>
      <c r="IB62" s="51" t="str">
        <f t="shared" si="75"/>
        <v>D+</v>
      </c>
      <c r="IC62" s="60">
        <f t="shared" si="76"/>
        <v>1.5</v>
      </c>
      <c r="ID62" s="53" t="str">
        <f t="shared" si="77"/>
        <v>1.5</v>
      </c>
      <c r="IE62" s="212">
        <v>4</v>
      </c>
      <c r="IF62" s="213">
        <v>4</v>
      </c>
      <c r="IG62" s="202">
        <v>5.7</v>
      </c>
      <c r="IH62" s="57">
        <v>8</v>
      </c>
      <c r="II62" s="58"/>
      <c r="IJ62" s="66">
        <f t="shared" si="489"/>
        <v>7.1</v>
      </c>
      <c r="IK62" s="67">
        <f t="shared" si="490"/>
        <v>7.1</v>
      </c>
      <c r="IL62" s="67" t="str">
        <f t="shared" si="491"/>
        <v>7.1</v>
      </c>
      <c r="IM62" s="51" t="str">
        <f t="shared" si="492"/>
        <v>B</v>
      </c>
      <c r="IN62" s="60">
        <f t="shared" si="493"/>
        <v>3</v>
      </c>
      <c r="IO62" s="53" t="str">
        <f t="shared" si="494"/>
        <v>3.0</v>
      </c>
      <c r="IP62" s="63">
        <v>2</v>
      </c>
      <c r="IQ62" s="199">
        <v>2</v>
      </c>
      <c r="IR62" s="202">
        <v>5.8</v>
      </c>
      <c r="IS62" s="57">
        <v>4</v>
      </c>
      <c r="IT62" s="58"/>
      <c r="IU62" s="66">
        <f t="shared" si="78"/>
        <v>4.7</v>
      </c>
      <c r="IV62" s="67">
        <f t="shared" si="79"/>
        <v>4.7</v>
      </c>
      <c r="IW62" s="67" t="str">
        <f t="shared" si="80"/>
        <v>4.7</v>
      </c>
      <c r="IX62" s="51" t="str">
        <f t="shared" si="81"/>
        <v>D</v>
      </c>
      <c r="IY62" s="60">
        <f t="shared" si="82"/>
        <v>1</v>
      </c>
      <c r="IZ62" s="53" t="str">
        <f t="shared" si="83"/>
        <v>1.0</v>
      </c>
      <c r="JA62" s="63">
        <v>3</v>
      </c>
      <c r="JB62" s="199">
        <v>3</v>
      </c>
      <c r="JC62" s="65">
        <v>6</v>
      </c>
      <c r="JD62" s="57">
        <v>3</v>
      </c>
      <c r="JE62" s="58"/>
      <c r="JF62" s="66">
        <f t="shared" si="84"/>
        <v>4.2</v>
      </c>
      <c r="JG62" s="67">
        <f t="shared" si="85"/>
        <v>4.2</v>
      </c>
      <c r="JH62" s="50" t="str">
        <f t="shared" si="86"/>
        <v>4.2</v>
      </c>
      <c r="JI62" s="51" t="str">
        <f t="shared" si="87"/>
        <v>D</v>
      </c>
      <c r="JJ62" s="60">
        <f t="shared" si="88"/>
        <v>1</v>
      </c>
      <c r="JK62" s="53" t="str">
        <f t="shared" si="89"/>
        <v>1.0</v>
      </c>
      <c r="JL62" s="61">
        <v>2</v>
      </c>
      <c r="JM62" s="62">
        <v>2</v>
      </c>
      <c r="JN62" s="65">
        <v>5.8</v>
      </c>
      <c r="JO62" s="57">
        <v>4</v>
      </c>
      <c r="JP62" s="58"/>
      <c r="JQ62" s="66">
        <f t="shared" si="392"/>
        <v>4.7</v>
      </c>
      <c r="JR62" s="67">
        <f t="shared" si="393"/>
        <v>4.7</v>
      </c>
      <c r="JS62" s="50" t="str">
        <f t="shared" si="394"/>
        <v>4.7</v>
      </c>
      <c r="JT62" s="51" t="str">
        <f t="shared" si="395"/>
        <v>D</v>
      </c>
      <c r="JU62" s="60">
        <f t="shared" si="396"/>
        <v>1</v>
      </c>
      <c r="JV62" s="53" t="str">
        <f t="shared" si="397"/>
        <v>1.0</v>
      </c>
      <c r="JW62" s="61">
        <v>1</v>
      </c>
      <c r="JX62" s="62">
        <v>1</v>
      </c>
      <c r="JY62" s="245">
        <v>5</v>
      </c>
      <c r="JZ62" s="122"/>
      <c r="KA62" s="123">
        <v>4</v>
      </c>
      <c r="KB62" s="166">
        <f t="shared" si="398"/>
        <v>2</v>
      </c>
      <c r="KC62" s="67">
        <f t="shared" si="399"/>
        <v>4.4000000000000004</v>
      </c>
      <c r="KD62" s="50" t="str">
        <f t="shared" si="400"/>
        <v>4.4</v>
      </c>
      <c r="KE62" s="51" t="str">
        <f t="shared" si="401"/>
        <v>D</v>
      </c>
      <c r="KF62" s="60">
        <f t="shared" si="402"/>
        <v>1</v>
      </c>
      <c r="KG62" s="53" t="str">
        <f t="shared" si="403"/>
        <v>1.0</v>
      </c>
      <c r="KH62" s="61">
        <v>2</v>
      </c>
      <c r="KI62" s="62">
        <v>2</v>
      </c>
      <c r="KJ62" s="202">
        <v>8</v>
      </c>
      <c r="KK62" s="133">
        <v>7.5</v>
      </c>
      <c r="KL62" s="58"/>
      <c r="KM62" s="66">
        <f t="shared" si="404"/>
        <v>7.7</v>
      </c>
      <c r="KN62" s="67">
        <f t="shared" si="405"/>
        <v>7.7</v>
      </c>
      <c r="KO62" s="67" t="str">
        <f t="shared" si="406"/>
        <v>7.7</v>
      </c>
      <c r="KP62" s="51" t="str">
        <f t="shared" si="407"/>
        <v>B</v>
      </c>
      <c r="KQ62" s="60">
        <f t="shared" si="408"/>
        <v>3</v>
      </c>
      <c r="KR62" s="53" t="str">
        <f t="shared" si="409"/>
        <v>3.0</v>
      </c>
      <c r="KS62" s="63">
        <v>1</v>
      </c>
      <c r="KT62" s="199">
        <v>1</v>
      </c>
      <c r="KU62" s="202">
        <v>7</v>
      </c>
      <c r="KV62" s="133">
        <v>6.5</v>
      </c>
      <c r="KW62" s="58"/>
      <c r="KX62" s="66">
        <f t="shared" si="410"/>
        <v>6.7</v>
      </c>
      <c r="KY62" s="67">
        <f t="shared" si="411"/>
        <v>6.7</v>
      </c>
      <c r="KZ62" s="67" t="str">
        <f t="shared" si="412"/>
        <v>6.7</v>
      </c>
      <c r="LA62" s="51" t="str">
        <f t="shared" si="413"/>
        <v>C+</v>
      </c>
      <c r="LB62" s="60">
        <f t="shared" si="414"/>
        <v>2.5</v>
      </c>
      <c r="LC62" s="53" t="str">
        <f t="shared" si="415"/>
        <v>2.5</v>
      </c>
      <c r="LD62" s="63">
        <v>1</v>
      </c>
      <c r="LE62" s="199">
        <v>1</v>
      </c>
      <c r="LF62" s="202">
        <v>8</v>
      </c>
      <c r="LG62" s="133">
        <v>7.1</v>
      </c>
      <c r="LH62" s="58"/>
      <c r="LI62" s="66">
        <f t="shared" si="416"/>
        <v>7.5</v>
      </c>
      <c r="LJ62" s="67">
        <f t="shared" si="417"/>
        <v>7.5</v>
      </c>
      <c r="LK62" s="67" t="str">
        <f t="shared" si="418"/>
        <v>7.5</v>
      </c>
      <c r="LL62" s="51" t="str">
        <f t="shared" si="419"/>
        <v>B</v>
      </c>
      <c r="LM62" s="60">
        <f t="shared" si="420"/>
        <v>3</v>
      </c>
      <c r="LN62" s="53" t="str">
        <f t="shared" si="421"/>
        <v>3.0</v>
      </c>
      <c r="LO62" s="63">
        <v>2</v>
      </c>
      <c r="LP62" s="199">
        <v>2</v>
      </c>
      <c r="LQ62" s="202">
        <v>8</v>
      </c>
      <c r="LR62" s="133">
        <v>6.7</v>
      </c>
      <c r="LS62" s="58"/>
      <c r="LT62" s="66">
        <f t="shared" si="422"/>
        <v>7.2</v>
      </c>
      <c r="LU62" s="67">
        <f t="shared" si="423"/>
        <v>7.2</v>
      </c>
      <c r="LV62" s="67" t="str">
        <f t="shared" si="424"/>
        <v>7.2</v>
      </c>
      <c r="LW62" s="51" t="str">
        <f t="shared" si="425"/>
        <v>B</v>
      </c>
      <c r="LX62" s="60">
        <f t="shared" si="426"/>
        <v>3</v>
      </c>
      <c r="LY62" s="53" t="str">
        <f t="shared" si="427"/>
        <v>3.0</v>
      </c>
      <c r="LZ62" s="63">
        <v>1</v>
      </c>
      <c r="MA62" s="199">
        <v>1</v>
      </c>
      <c r="MB62" s="66">
        <f t="shared" si="428"/>
        <v>7.3</v>
      </c>
      <c r="MC62" s="163">
        <f t="shared" si="429"/>
        <v>7.3</v>
      </c>
      <c r="MD62" s="53" t="str">
        <f t="shared" si="430"/>
        <v>7.3</v>
      </c>
      <c r="ME62" s="51" t="str">
        <f t="shared" si="431"/>
        <v>B</v>
      </c>
      <c r="MF62" s="60">
        <f t="shared" si="432"/>
        <v>3</v>
      </c>
      <c r="MG62" s="53" t="str">
        <f t="shared" si="433"/>
        <v>3.0</v>
      </c>
      <c r="MH62" s="212">
        <v>5</v>
      </c>
      <c r="MI62" s="213">
        <v>5</v>
      </c>
      <c r="MJ62" s="203">
        <f t="shared" si="434"/>
        <v>19</v>
      </c>
      <c r="MK62" s="153">
        <f t="shared" si="435"/>
        <v>5.6736842105263161</v>
      </c>
      <c r="ML62" s="155">
        <f t="shared" si="436"/>
        <v>1.8421052631578947</v>
      </c>
      <c r="MM62" s="154" t="str">
        <f t="shared" si="437"/>
        <v>1.84</v>
      </c>
      <c r="MN62" s="5" t="str">
        <f t="shared" si="438"/>
        <v>Lên lớp</v>
      </c>
    </row>
    <row r="63" spans="1:352" s="8" customFormat="1" ht="18">
      <c r="A63" s="5">
        <v>14</v>
      </c>
      <c r="B63" s="8" t="s">
        <v>432</v>
      </c>
      <c r="C63" s="8" t="s">
        <v>488</v>
      </c>
      <c r="D63" s="222" t="s">
        <v>489</v>
      </c>
      <c r="E63" s="288" t="s">
        <v>481</v>
      </c>
      <c r="F63" s="6"/>
      <c r="G63" s="47" t="s">
        <v>679</v>
      </c>
      <c r="H63" s="141" t="s">
        <v>410</v>
      </c>
      <c r="I63" s="48" t="s">
        <v>695</v>
      </c>
      <c r="J63" s="48" t="s">
        <v>593</v>
      </c>
      <c r="K63" s="98">
        <v>0</v>
      </c>
      <c r="L63" s="67" t="str">
        <f t="shared" si="439"/>
        <v>0.0</v>
      </c>
      <c r="M63" s="51" t="str">
        <f t="shared" si="495"/>
        <v>F</v>
      </c>
      <c r="N63" s="52">
        <f t="shared" si="496"/>
        <v>0</v>
      </c>
      <c r="O63" s="53" t="str">
        <f t="shared" si="440"/>
        <v>0.0</v>
      </c>
      <c r="P63" s="63"/>
      <c r="Q63" s="49"/>
      <c r="R63" s="67" t="str">
        <f t="shared" si="441"/>
        <v>0.0</v>
      </c>
      <c r="S63" s="51" t="str">
        <f t="shared" si="497"/>
        <v>F</v>
      </c>
      <c r="T63" s="52">
        <f t="shared" si="498"/>
        <v>0</v>
      </c>
      <c r="U63" s="53" t="str">
        <f t="shared" si="442"/>
        <v>0.0</v>
      </c>
      <c r="V63" s="63"/>
      <c r="W63" s="105">
        <v>6.2</v>
      </c>
      <c r="X63" s="103">
        <v>6</v>
      </c>
      <c r="Y63" s="104"/>
      <c r="Z63" s="66">
        <f t="shared" si="291"/>
        <v>6.1</v>
      </c>
      <c r="AA63" s="67">
        <f t="shared" si="292"/>
        <v>6.1</v>
      </c>
      <c r="AB63" s="67" t="str">
        <f t="shared" si="443"/>
        <v>6.1</v>
      </c>
      <c r="AC63" s="51" t="str">
        <f t="shared" si="294"/>
        <v>C</v>
      </c>
      <c r="AD63" s="60">
        <f t="shared" si="499"/>
        <v>2</v>
      </c>
      <c r="AE63" s="53" t="str">
        <f t="shared" si="444"/>
        <v>2.0</v>
      </c>
      <c r="AF63" s="63">
        <v>4</v>
      </c>
      <c r="AG63" s="199">
        <v>4</v>
      </c>
      <c r="AH63" s="105">
        <v>7.7</v>
      </c>
      <c r="AI63" s="103">
        <v>5</v>
      </c>
      <c r="AJ63" s="104"/>
      <c r="AK63" s="66">
        <f t="shared" si="297"/>
        <v>6.1</v>
      </c>
      <c r="AL63" s="67">
        <f t="shared" si="298"/>
        <v>6.1</v>
      </c>
      <c r="AM63" s="67" t="str">
        <f t="shared" si="445"/>
        <v>6.1</v>
      </c>
      <c r="AN63" s="51" t="str">
        <f t="shared" si="500"/>
        <v>C</v>
      </c>
      <c r="AO63" s="60">
        <f t="shared" si="501"/>
        <v>2</v>
      </c>
      <c r="AP63" s="53" t="str">
        <f t="shared" si="446"/>
        <v>2.0</v>
      </c>
      <c r="AQ63" s="63">
        <v>2</v>
      </c>
      <c r="AR63" s="199">
        <v>2</v>
      </c>
      <c r="AS63" s="105">
        <v>5.3</v>
      </c>
      <c r="AT63" s="103">
        <v>0</v>
      </c>
      <c r="AU63" s="104">
        <v>5</v>
      </c>
      <c r="AV63" s="66">
        <f t="shared" si="447"/>
        <v>2.1</v>
      </c>
      <c r="AW63" s="67">
        <f t="shared" si="448"/>
        <v>5.0999999999999996</v>
      </c>
      <c r="AX63" s="67" t="str">
        <f t="shared" si="449"/>
        <v>5.1</v>
      </c>
      <c r="AY63" s="51" t="str">
        <f t="shared" si="450"/>
        <v>D+</v>
      </c>
      <c r="AZ63" s="60">
        <f t="shared" si="502"/>
        <v>1.5</v>
      </c>
      <c r="BA63" s="53" t="str">
        <f t="shared" si="451"/>
        <v>1.5</v>
      </c>
      <c r="BB63" s="63">
        <v>3</v>
      </c>
      <c r="BC63" s="199">
        <v>3</v>
      </c>
      <c r="BD63" s="105">
        <v>5</v>
      </c>
      <c r="BE63" s="103">
        <v>2</v>
      </c>
      <c r="BF63" s="104">
        <v>6</v>
      </c>
      <c r="BG63" s="66">
        <f t="shared" si="503"/>
        <v>3.2</v>
      </c>
      <c r="BH63" s="67">
        <f t="shared" si="504"/>
        <v>5.6</v>
      </c>
      <c r="BI63" s="67" t="str">
        <f t="shared" si="452"/>
        <v>5.6</v>
      </c>
      <c r="BJ63" s="51" t="str">
        <f t="shared" si="505"/>
        <v>C</v>
      </c>
      <c r="BK63" s="60">
        <f t="shared" si="506"/>
        <v>2</v>
      </c>
      <c r="BL63" s="53" t="str">
        <f t="shared" si="453"/>
        <v>2.0</v>
      </c>
      <c r="BM63" s="63">
        <v>3</v>
      </c>
      <c r="BN63" s="199">
        <v>3</v>
      </c>
      <c r="BO63" s="105">
        <v>6.4</v>
      </c>
      <c r="BP63" s="103">
        <v>6</v>
      </c>
      <c r="BQ63" s="104"/>
      <c r="BR63" s="66">
        <f t="shared" si="315"/>
        <v>6.2</v>
      </c>
      <c r="BS63" s="67">
        <f t="shared" si="316"/>
        <v>6.2</v>
      </c>
      <c r="BT63" s="67" t="str">
        <f t="shared" si="454"/>
        <v>6.2</v>
      </c>
      <c r="BU63" s="51" t="str">
        <f t="shared" si="318"/>
        <v>C</v>
      </c>
      <c r="BV63" s="68">
        <f t="shared" si="319"/>
        <v>2</v>
      </c>
      <c r="BW63" s="53" t="str">
        <f t="shared" si="455"/>
        <v>2.0</v>
      </c>
      <c r="BX63" s="63">
        <v>2</v>
      </c>
      <c r="BY63" s="199">
        <v>2</v>
      </c>
      <c r="BZ63" s="105">
        <v>6.3</v>
      </c>
      <c r="CA63" s="103">
        <v>5</v>
      </c>
      <c r="CB63" s="104"/>
      <c r="CC63" s="105"/>
      <c r="CD63" s="67">
        <f t="shared" si="507"/>
        <v>5.5</v>
      </c>
      <c r="CE63" s="67" t="str">
        <f t="shared" si="456"/>
        <v>5.5</v>
      </c>
      <c r="CF63" s="51" t="str">
        <f t="shared" si="508"/>
        <v>C</v>
      </c>
      <c r="CG63" s="60">
        <f t="shared" si="509"/>
        <v>2</v>
      </c>
      <c r="CH63" s="53" t="str">
        <f t="shared" si="457"/>
        <v>2.0</v>
      </c>
      <c r="CI63" s="63">
        <v>3</v>
      </c>
      <c r="CJ63" s="199">
        <v>3</v>
      </c>
      <c r="CK63" s="200">
        <f t="shared" si="458"/>
        <v>17</v>
      </c>
      <c r="CL63" s="72">
        <f t="shared" si="327"/>
        <v>5.7411764705882353</v>
      </c>
      <c r="CM63" s="93" t="str">
        <f t="shared" si="459"/>
        <v>5.74</v>
      </c>
      <c r="CN63" s="72">
        <f t="shared" si="329"/>
        <v>1.911764705882353</v>
      </c>
      <c r="CO63" s="93" t="str">
        <f t="shared" si="460"/>
        <v>1.91</v>
      </c>
      <c r="CP63" s="258" t="str">
        <f t="shared" si="461"/>
        <v>Lên lớp</v>
      </c>
      <c r="CQ63" s="258">
        <f t="shared" si="332"/>
        <v>17</v>
      </c>
      <c r="CR63" s="72">
        <f t="shared" si="333"/>
        <v>5.7411764705882353</v>
      </c>
      <c r="CS63" s="258" t="str">
        <f t="shared" si="462"/>
        <v>5.74</v>
      </c>
      <c r="CT63" s="72">
        <f t="shared" si="335"/>
        <v>1.911764705882353</v>
      </c>
      <c r="CU63" s="258" t="str">
        <f t="shared" si="463"/>
        <v>1.91</v>
      </c>
      <c r="CV63" s="258" t="str">
        <f t="shared" si="510"/>
        <v>Lên lớp</v>
      </c>
      <c r="CW63" s="146">
        <v>0</v>
      </c>
      <c r="CX63" s="146"/>
      <c r="CY63" s="142"/>
      <c r="CZ63" s="146">
        <f t="shared" si="338"/>
        <v>0</v>
      </c>
      <c r="DA63" s="67">
        <f t="shared" si="339"/>
        <v>0</v>
      </c>
      <c r="DB63" s="60" t="str">
        <f t="shared" si="340"/>
        <v>0.0</v>
      </c>
      <c r="DC63" s="51" t="str">
        <f t="shared" si="341"/>
        <v>F</v>
      </c>
      <c r="DD63" s="60">
        <f t="shared" si="342"/>
        <v>0</v>
      </c>
      <c r="DE63" s="60" t="str">
        <f t="shared" si="343"/>
        <v>0.0</v>
      </c>
      <c r="DF63" s="63"/>
      <c r="DG63" s="201"/>
      <c r="DH63" s="105">
        <v>5.6</v>
      </c>
      <c r="DI63" s="126">
        <v>5</v>
      </c>
      <c r="DJ63" s="126"/>
      <c r="DK63" s="66">
        <f t="shared" si="344"/>
        <v>5.2</v>
      </c>
      <c r="DL63" s="67">
        <f t="shared" si="345"/>
        <v>5.2</v>
      </c>
      <c r="DM63" s="60" t="str">
        <f t="shared" si="346"/>
        <v>5.2</v>
      </c>
      <c r="DN63" s="51" t="str">
        <f t="shared" si="347"/>
        <v>D+</v>
      </c>
      <c r="DO63" s="60">
        <f t="shared" si="348"/>
        <v>1.5</v>
      </c>
      <c r="DP63" s="60" t="str">
        <f t="shared" si="349"/>
        <v>1.5</v>
      </c>
      <c r="DQ63" s="63"/>
      <c r="DR63" s="201"/>
      <c r="DS63" s="67">
        <f t="shared" si="350"/>
        <v>2.6</v>
      </c>
      <c r="DT63" s="60" t="str">
        <f t="shared" si="351"/>
        <v>2.6</v>
      </c>
      <c r="DU63" s="51" t="str">
        <f t="shared" si="352"/>
        <v>F</v>
      </c>
      <c r="DV63" s="60">
        <f t="shared" si="353"/>
        <v>0</v>
      </c>
      <c r="DW63" s="60" t="str">
        <f t="shared" si="354"/>
        <v>0.0</v>
      </c>
      <c r="DX63" s="63">
        <v>3</v>
      </c>
      <c r="DY63" s="201"/>
      <c r="DZ63" s="166">
        <v>5</v>
      </c>
      <c r="EA63" s="122">
        <v>3</v>
      </c>
      <c r="EB63" s="123">
        <v>6</v>
      </c>
      <c r="EC63" s="66">
        <f t="shared" si="355"/>
        <v>3.8</v>
      </c>
      <c r="ED63" s="67">
        <f t="shared" si="356"/>
        <v>5.6</v>
      </c>
      <c r="EE63" s="67" t="str">
        <f t="shared" si="357"/>
        <v>5.6</v>
      </c>
      <c r="EF63" s="51" t="str">
        <f t="shared" si="358"/>
        <v>C</v>
      </c>
      <c r="EG63" s="68">
        <f t="shared" si="359"/>
        <v>2</v>
      </c>
      <c r="EH63" s="53" t="str">
        <f t="shared" si="360"/>
        <v>2.0</v>
      </c>
      <c r="EI63" s="63">
        <v>3</v>
      </c>
      <c r="EJ63" s="199">
        <v>3</v>
      </c>
      <c r="EK63" s="202">
        <v>5.4</v>
      </c>
      <c r="EL63" s="57">
        <v>4</v>
      </c>
      <c r="EM63" s="58"/>
      <c r="EN63" s="66">
        <f t="shared" si="464"/>
        <v>4.5999999999999996</v>
      </c>
      <c r="EO63" s="67">
        <f t="shared" si="465"/>
        <v>4.5999999999999996</v>
      </c>
      <c r="EP63" s="67" t="str">
        <f t="shared" si="466"/>
        <v>4.6</v>
      </c>
      <c r="EQ63" s="51" t="str">
        <f t="shared" si="467"/>
        <v>D</v>
      </c>
      <c r="ER63" s="60">
        <f t="shared" si="468"/>
        <v>1</v>
      </c>
      <c r="ES63" s="53" t="str">
        <f t="shared" si="469"/>
        <v>1.0</v>
      </c>
      <c r="ET63" s="63">
        <v>3</v>
      </c>
      <c r="EU63" s="199">
        <v>3</v>
      </c>
      <c r="EV63" s="146">
        <v>1.3</v>
      </c>
      <c r="EW63" s="70"/>
      <c r="EX63" s="121"/>
      <c r="EY63" s="66">
        <f t="shared" si="45"/>
        <v>0.5</v>
      </c>
      <c r="EZ63" s="67">
        <f t="shared" si="46"/>
        <v>0.5</v>
      </c>
      <c r="FA63" s="67" t="str">
        <f t="shared" si="47"/>
        <v>0.5</v>
      </c>
      <c r="FB63" s="51" t="str">
        <f t="shared" si="48"/>
        <v>F</v>
      </c>
      <c r="FC63" s="60">
        <f t="shared" si="49"/>
        <v>0</v>
      </c>
      <c r="FD63" s="53" t="str">
        <f t="shared" si="50"/>
        <v>0.0</v>
      </c>
      <c r="FE63" s="63">
        <v>2</v>
      </c>
      <c r="FF63" s="199"/>
      <c r="FG63" s="146"/>
      <c r="FH63" s="70"/>
      <c r="FI63" s="121"/>
      <c r="FJ63" s="146">
        <f t="shared" si="51"/>
        <v>0</v>
      </c>
      <c r="FK63" s="67">
        <f t="shared" si="52"/>
        <v>0</v>
      </c>
      <c r="FL63" s="67" t="str">
        <f t="shared" si="53"/>
        <v>0.0</v>
      </c>
      <c r="FM63" s="51" t="str">
        <f t="shared" si="54"/>
        <v>F</v>
      </c>
      <c r="FN63" s="60">
        <f t="shared" si="55"/>
        <v>0</v>
      </c>
      <c r="FO63" s="53" t="str">
        <f t="shared" si="56"/>
        <v>0.0</v>
      </c>
      <c r="FP63" s="63">
        <v>2</v>
      </c>
      <c r="FQ63" s="199"/>
      <c r="FR63" s="146">
        <v>0</v>
      </c>
      <c r="FS63" s="70"/>
      <c r="FT63" s="121"/>
      <c r="FU63" s="146"/>
      <c r="FV63" s="67">
        <f t="shared" si="57"/>
        <v>0</v>
      </c>
      <c r="FW63" s="67" t="str">
        <f t="shared" si="58"/>
        <v>0.0</v>
      </c>
      <c r="FX63" s="51" t="str">
        <f t="shared" si="59"/>
        <v>F</v>
      </c>
      <c r="FY63" s="60">
        <f t="shared" si="60"/>
        <v>0</v>
      </c>
      <c r="FZ63" s="53" t="str">
        <f t="shared" si="61"/>
        <v>0.0</v>
      </c>
      <c r="GA63" s="63">
        <v>2</v>
      </c>
      <c r="GB63" s="199"/>
      <c r="GC63" s="146">
        <v>1.1000000000000001</v>
      </c>
      <c r="GD63" s="70"/>
      <c r="GE63" s="121"/>
      <c r="GF63" s="146"/>
      <c r="GG63" s="67">
        <f t="shared" si="470"/>
        <v>0.4</v>
      </c>
      <c r="GH63" s="67" t="str">
        <f t="shared" si="471"/>
        <v>0.4</v>
      </c>
      <c r="GI63" s="51" t="str">
        <f t="shared" si="472"/>
        <v>F</v>
      </c>
      <c r="GJ63" s="60">
        <f t="shared" si="473"/>
        <v>0</v>
      </c>
      <c r="GK63" s="53" t="str">
        <f t="shared" si="474"/>
        <v>0.0</v>
      </c>
      <c r="GL63" s="63">
        <v>3</v>
      </c>
      <c r="GM63" s="199"/>
      <c r="GN63" s="203">
        <f t="shared" si="475"/>
        <v>18</v>
      </c>
      <c r="GO63" s="153">
        <f t="shared" si="476"/>
        <v>2.2555555555555555</v>
      </c>
      <c r="GP63" s="155">
        <f t="shared" si="477"/>
        <v>0.5</v>
      </c>
      <c r="GQ63" s="154" t="str">
        <f t="shared" si="62"/>
        <v>0.50</v>
      </c>
      <c r="GR63" s="5" t="str">
        <f t="shared" si="63"/>
        <v>Cảnh báo KQHT</v>
      </c>
      <c r="GS63" s="5" t="s">
        <v>898</v>
      </c>
      <c r="GT63" s="204">
        <f t="shared" si="478"/>
        <v>6</v>
      </c>
      <c r="GU63" s="205">
        <f t="shared" si="64"/>
        <v>5.0999999999999988</v>
      </c>
      <c r="GV63" s="206">
        <f t="shared" si="479"/>
        <v>1.5</v>
      </c>
      <c r="GW63" s="207">
        <f t="shared" si="480"/>
        <v>35</v>
      </c>
      <c r="GX63" s="203">
        <f t="shared" si="481"/>
        <v>23</v>
      </c>
      <c r="GY63" s="154">
        <f t="shared" si="482"/>
        <v>5.5739130434782602</v>
      </c>
      <c r="GZ63" s="155">
        <f t="shared" si="483"/>
        <v>1.8043478260869565</v>
      </c>
      <c r="HA63" s="154" t="str">
        <f t="shared" si="65"/>
        <v>1.80</v>
      </c>
      <c r="HB63" s="5" t="str">
        <f t="shared" si="66"/>
        <v>Lên lớp</v>
      </c>
      <c r="HC63" s="146"/>
      <c r="HD63" s="70"/>
      <c r="HE63" s="121" t="s">
        <v>224</v>
      </c>
      <c r="HF63" s="146"/>
      <c r="HG63" s="67">
        <v>0</v>
      </c>
      <c r="HH63" s="67" t="str">
        <f t="shared" si="485"/>
        <v>0.0</v>
      </c>
      <c r="HI63" s="51" t="str">
        <f t="shared" si="486"/>
        <v>F</v>
      </c>
      <c r="HJ63" s="60">
        <f t="shared" si="487"/>
        <v>0</v>
      </c>
      <c r="HK63" s="53" t="str">
        <f t="shared" si="488"/>
        <v>0.0</v>
      </c>
      <c r="HL63" s="63">
        <v>3</v>
      </c>
      <c r="HM63" s="199">
        <v>3</v>
      </c>
      <c r="HN63" s="146"/>
      <c r="HO63" s="70"/>
      <c r="HP63" s="121"/>
      <c r="HQ63" s="146"/>
      <c r="HR63" s="110">
        <f t="shared" si="68"/>
        <v>0</v>
      </c>
      <c r="HS63" s="67" t="str">
        <f t="shared" si="69"/>
        <v>0.0</v>
      </c>
      <c r="HT63" s="111" t="str">
        <f t="shared" si="70"/>
        <v>F</v>
      </c>
      <c r="HU63" s="112">
        <f t="shared" si="71"/>
        <v>0</v>
      </c>
      <c r="HV63" s="113" t="str">
        <f t="shared" si="72"/>
        <v>0.0</v>
      </c>
      <c r="HW63" s="63">
        <v>1</v>
      </c>
      <c r="HX63" s="199">
        <v>1</v>
      </c>
      <c r="HY63" s="66">
        <f t="shared" si="240"/>
        <v>0</v>
      </c>
      <c r="HZ63" s="163">
        <f t="shared" si="240"/>
        <v>0</v>
      </c>
      <c r="IA63" s="53" t="str">
        <f t="shared" si="74"/>
        <v>0.0</v>
      </c>
      <c r="IB63" s="51" t="str">
        <f t="shared" si="75"/>
        <v>F</v>
      </c>
      <c r="IC63" s="60">
        <f t="shared" si="76"/>
        <v>0</v>
      </c>
      <c r="ID63" s="53" t="str">
        <f t="shared" si="77"/>
        <v>0.0</v>
      </c>
      <c r="IE63" s="212">
        <v>4</v>
      </c>
      <c r="IF63" s="213">
        <v>4</v>
      </c>
      <c r="IG63" s="146"/>
      <c r="IH63" s="70"/>
      <c r="II63" s="121"/>
      <c r="IJ63" s="146"/>
      <c r="IK63" s="67">
        <f t="shared" si="490"/>
        <v>0</v>
      </c>
      <c r="IL63" s="67" t="str">
        <f t="shared" si="491"/>
        <v>0.0</v>
      </c>
      <c r="IM63" s="51" t="str">
        <f t="shared" si="492"/>
        <v>F</v>
      </c>
      <c r="IN63" s="60">
        <f t="shared" si="493"/>
        <v>0</v>
      </c>
      <c r="IO63" s="53" t="str">
        <f t="shared" si="494"/>
        <v>0.0</v>
      </c>
      <c r="IP63" s="63">
        <v>2</v>
      </c>
      <c r="IQ63" s="199">
        <v>2</v>
      </c>
      <c r="IR63" s="146"/>
      <c r="IS63" s="70"/>
      <c r="IT63" s="121"/>
      <c r="IU63" s="146"/>
      <c r="IV63" s="67">
        <f t="shared" si="79"/>
        <v>0</v>
      </c>
      <c r="IW63" s="67" t="str">
        <f t="shared" si="80"/>
        <v>0.0</v>
      </c>
      <c r="IX63" s="51" t="str">
        <f t="shared" si="81"/>
        <v>F</v>
      </c>
      <c r="IY63" s="60">
        <f t="shared" si="82"/>
        <v>0</v>
      </c>
      <c r="IZ63" s="53" t="str">
        <f t="shared" si="83"/>
        <v>0.0</v>
      </c>
      <c r="JA63" s="63">
        <v>3</v>
      </c>
      <c r="JB63" s="199">
        <v>3</v>
      </c>
      <c r="JC63" s="56"/>
      <c r="JD63" s="70"/>
      <c r="JE63" s="121"/>
      <c r="JF63" s="146"/>
      <c r="JG63" s="67">
        <f t="shared" si="85"/>
        <v>0</v>
      </c>
      <c r="JH63" s="50" t="str">
        <f t="shared" si="86"/>
        <v>0.0</v>
      </c>
      <c r="JI63" s="51" t="str">
        <f t="shared" si="87"/>
        <v>F</v>
      </c>
      <c r="JJ63" s="60">
        <f t="shared" si="88"/>
        <v>0</v>
      </c>
      <c r="JK63" s="53" t="str">
        <f t="shared" si="89"/>
        <v>0.0</v>
      </c>
      <c r="JL63" s="61">
        <v>2</v>
      </c>
      <c r="JM63" s="62">
        <v>2</v>
      </c>
      <c r="JN63" s="56"/>
      <c r="JO63" s="70"/>
      <c r="JP63" s="121"/>
      <c r="JQ63" s="146">
        <f t="shared" si="392"/>
        <v>0</v>
      </c>
      <c r="JR63" s="67">
        <f t="shared" si="393"/>
        <v>0</v>
      </c>
      <c r="JS63" s="50" t="str">
        <f t="shared" si="394"/>
        <v>0.0</v>
      </c>
      <c r="JT63" s="51" t="str">
        <f t="shared" si="395"/>
        <v>F</v>
      </c>
      <c r="JU63" s="60">
        <f t="shared" si="396"/>
        <v>0</v>
      </c>
      <c r="JV63" s="53" t="str">
        <f t="shared" si="397"/>
        <v>0.0</v>
      </c>
      <c r="JW63" s="61">
        <v>1</v>
      </c>
      <c r="JX63" s="62">
        <v>1</v>
      </c>
      <c r="JY63" s="56"/>
      <c r="JZ63" s="70"/>
      <c r="KA63" s="121"/>
      <c r="KB63" s="146">
        <f t="shared" si="398"/>
        <v>0</v>
      </c>
      <c r="KC63" s="67">
        <f t="shared" si="399"/>
        <v>0</v>
      </c>
      <c r="KD63" s="50" t="str">
        <f t="shared" si="400"/>
        <v>0.0</v>
      </c>
      <c r="KE63" s="51" t="str">
        <f t="shared" si="401"/>
        <v>F</v>
      </c>
      <c r="KF63" s="60">
        <f t="shared" si="402"/>
        <v>0</v>
      </c>
      <c r="KG63" s="53" t="str">
        <f t="shared" si="403"/>
        <v>0.0</v>
      </c>
      <c r="KH63" s="61">
        <v>2</v>
      </c>
      <c r="KI63" s="62">
        <v>2</v>
      </c>
      <c r="KJ63" s="202"/>
      <c r="KK63" s="133"/>
      <c r="KL63" s="58"/>
      <c r="KM63" s="66">
        <f t="shared" si="404"/>
        <v>0</v>
      </c>
      <c r="KN63" s="67">
        <f t="shared" si="405"/>
        <v>0</v>
      </c>
      <c r="KO63" s="67" t="str">
        <f t="shared" si="406"/>
        <v>0.0</v>
      </c>
      <c r="KP63" s="51" t="str">
        <f t="shared" si="407"/>
        <v>F</v>
      </c>
      <c r="KQ63" s="60">
        <f t="shared" si="408"/>
        <v>0</v>
      </c>
      <c r="KR63" s="53" t="str">
        <f t="shared" si="409"/>
        <v>0.0</v>
      </c>
      <c r="KS63" s="63">
        <v>1</v>
      </c>
      <c r="KT63" s="199">
        <v>1</v>
      </c>
      <c r="KU63" s="202"/>
      <c r="KV63" s="133"/>
      <c r="KW63" s="58"/>
      <c r="KX63" s="66">
        <f t="shared" si="410"/>
        <v>0</v>
      </c>
      <c r="KY63" s="67">
        <f t="shared" si="411"/>
        <v>0</v>
      </c>
      <c r="KZ63" s="67" t="str">
        <f t="shared" si="412"/>
        <v>0.0</v>
      </c>
      <c r="LA63" s="51" t="str">
        <f t="shared" si="413"/>
        <v>F</v>
      </c>
      <c r="LB63" s="60">
        <f t="shared" si="414"/>
        <v>0</v>
      </c>
      <c r="LC63" s="53" t="str">
        <f t="shared" si="415"/>
        <v>0.0</v>
      </c>
      <c r="LD63" s="63">
        <v>1</v>
      </c>
      <c r="LE63" s="199">
        <v>1</v>
      </c>
      <c r="LF63" s="202"/>
      <c r="LG63" s="133"/>
      <c r="LH63" s="58"/>
      <c r="LI63" s="66">
        <f t="shared" si="416"/>
        <v>0</v>
      </c>
      <c r="LJ63" s="67">
        <f t="shared" si="417"/>
        <v>0</v>
      </c>
      <c r="LK63" s="67" t="str">
        <f t="shared" si="418"/>
        <v>0.0</v>
      </c>
      <c r="LL63" s="51" t="str">
        <f t="shared" si="419"/>
        <v>F</v>
      </c>
      <c r="LM63" s="60">
        <f t="shared" si="420"/>
        <v>0</v>
      </c>
      <c r="LN63" s="53" t="str">
        <f t="shared" si="421"/>
        <v>0.0</v>
      </c>
      <c r="LO63" s="63">
        <v>2</v>
      </c>
      <c r="LP63" s="199">
        <v>2</v>
      </c>
      <c r="LQ63" s="202"/>
      <c r="LR63" s="133"/>
      <c r="LS63" s="58"/>
      <c r="LT63" s="66">
        <f t="shared" si="422"/>
        <v>0</v>
      </c>
      <c r="LU63" s="67">
        <f t="shared" si="423"/>
        <v>0</v>
      </c>
      <c r="LV63" s="67" t="str">
        <f t="shared" si="424"/>
        <v>0.0</v>
      </c>
      <c r="LW63" s="51" t="str">
        <f t="shared" si="425"/>
        <v>F</v>
      </c>
      <c r="LX63" s="60">
        <f t="shared" si="426"/>
        <v>0</v>
      </c>
      <c r="LY63" s="53" t="str">
        <f t="shared" si="427"/>
        <v>0.0</v>
      </c>
      <c r="LZ63" s="63">
        <v>1</v>
      </c>
      <c r="MA63" s="199">
        <v>1</v>
      </c>
      <c r="MB63" s="66">
        <f t="shared" si="428"/>
        <v>0</v>
      </c>
      <c r="MC63" s="163">
        <f t="shared" si="429"/>
        <v>0</v>
      </c>
      <c r="MD63" s="53" t="str">
        <f t="shared" si="430"/>
        <v>0.0</v>
      </c>
      <c r="ME63" s="51" t="str">
        <f t="shared" si="431"/>
        <v>F</v>
      </c>
      <c r="MF63" s="60">
        <f t="shared" si="432"/>
        <v>0</v>
      </c>
      <c r="MG63" s="53" t="str">
        <f t="shared" si="433"/>
        <v>0.0</v>
      </c>
      <c r="MH63" s="212">
        <v>5</v>
      </c>
      <c r="MI63" s="213">
        <v>5</v>
      </c>
      <c r="MJ63" s="203">
        <f t="shared" si="434"/>
        <v>19</v>
      </c>
      <c r="MK63" s="153">
        <f t="shared" si="435"/>
        <v>0</v>
      </c>
      <c r="ML63" s="155">
        <f t="shared" si="436"/>
        <v>0</v>
      </c>
      <c r="MM63" s="154" t="str">
        <f t="shared" si="437"/>
        <v>0.00</v>
      </c>
      <c r="MN63" s="5" t="str">
        <f t="shared" si="438"/>
        <v>Cảnh báo KQHT</v>
      </c>
    </row>
    <row r="64" spans="1:352" s="8" customFormat="1" ht="18">
      <c r="A64" s="5">
        <v>15</v>
      </c>
      <c r="B64" s="8" t="s">
        <v>432</v>
      </c>
      <c r="C64" s="8" t="s">
        <v>490</v>
      </c>
      <c r="D64" s="222" t="s">
        <v>491</v>
      </c>
      <c r="E64" s="289" t="s">
        <v>353</v>
      </c>
      <c r="F64" s="6"/>
      <c r="G64" s="47" t="s">
        <v>680</v>
      </c>
      <c r="H64" s="141" t="s">
        <v>410</v>
      </c>
      <c r="I64" s="48" t="s">
        <v>580</v>
      </c>
      <c r="J64" s="48" t="s">
        <v>580</v>
      </c>
      <c r="K64" s="98">
        <v>6.4</v>
      </c>
      <c r="L64" s="67" t="str">
        <f t="shared" si="439"/>
        <v>6.4</v>
      </c>
      <c r="M64" s="51" t="str">
        <f t="shared" si="495"/>
        <v>C</v>
      </c>
      <c r="N64" s="52">
        <f t="shared" si="496"/>
        <v>2</v>
      </c>
      <c r="O64" s="53" t="str">
        <f t="shared" si="440"/>
        <v>2.0</v>
      </c>
      <c r="P64" s="63">
        <v>2</v>
      </c>
      <c r="Q64" s="49"/>
      <c r="R64" s="67" t="str">
        <f t="shared" si="441"/>
        <v>0.0</v>
      </c>
      <c r="S64" s="51" t="str">
        <f t="shared" si="497"/>
        <v>F</v>
      </c>
      <c r="T64" s="52">
        <f t="shared" si="498"/>
        <v>0</v>
      </c>
      <c r="U64" s="53" t="str">
        <f t="shared" si="442"/>
        <v>0.0</v>
      </c>
      <c r="V64" s="63"/>
      <c r="W64" s="105">
        <v>7</v>
      </c>
      <c r="X64" s="103">
        <v>9</v>
      </c>
      <c r="Y64" s="104"/>
      <c r="Z64" s="66">
        <f t="shared" si="291"/>
        <v>8.1999999999999993</v>
      </c>
      <c r="AA64" s="67">
        <f t="shared" si="292"/>
        <v>8.1999999999999993</v>
      </c>
      <c r="AB64" s="67" t="str">
        <f t="shared" si="443"/>
        <v>8.2</v>
      </c>
      <c r="AC64" s="51" t="str">
        <f t="shared" si="294"/>
        <v>B+</v>
      </c>
      <c r="AD64" s="60">
        <f t="shared" si="499"/>
        <v>3.5</v>
      </c>
      <c r="AE64" s="53" t="str">
        <f t="shared" si="444"/>
        <v>3.5</v>
      </c>
      <c r="AF64" s="63">
        <v>4</v>
      </c>
      <c r="AG64" s="199">
        <v>4</v>
      </c>
      <c r="AH64" s="105">
        <v>0</v>
      </c>
      <c r="AI64" s="103"/>
      <c r="AJ64" s="104"/>
      <c r="AK64" s="66">
        <f t="shared" si="297"/>
        <v>0</v>
      </c>
      <c r="AL64" s="67">
        <f t="shared" si="298"/>
        <v>0</v>
      </c>
      <c r="AM64" s="67" t="str">
        <f t="shared" si="445"/>
        <v>0.0</v>
      </c>
      <c r="AN64" s="51" t="str">
        <f t="shared" si="500"/>
        <v>F</v>
      </c>
      <c r="AO64" s="60">
        <f t="shared" si="501"/>
        <v>0</v>
      </c>
      <c r="AP64" s="53" t="str">
        <f t="shared" si="446"/>
        <v>0.0</v>
      </c>
      <c r="AQ64" s="63">
        <v>2</v>
      </c>
      <c r="AR64" s="199"/>
      <c r="AS64" s="105">
        <v>1.7</v>
      </c>
      <c r="AT64" s="103"/>
      <c r="AU64" s="104"/>
      <c r="AV64" s="66">
        <f t="shared" si="447"/>
        <v>0.7</v>
      </c>
      <c r="AW64" s="67">
        <f t="shared" si="448"/>
        <v>0.7</v>
      </c>
      <c r="AX64" s="67" t="str">
        <f t="shared" si="449"/>
        <v>0.7</v>
      </c>
      <c r="AY64" s="51" t="str">
        <f t="shared" si="450"/>
        <v>F</v>
      </c>
      <c r="AZ64" s="60">
        <f t="shared" si="502"/>
        <v>0</v>
      </c>
      <c r="BA64" s="53" t="str">
        <f t="shared" si="451"/>
        <v>0.0</v>
      </c>
      <c r="BB64" s="63">
        <v>3</v>
      </c>
      <c r="BC64" s="199"/>
      <c r="BD64" s="105">
        <v>6</v>
      </c>
      <c r="BE64" s="103">
        <v>5</v>
      </c>
      <c r="BF64" s="104"/>
      <c r="BG64" s="66">
        <f t="shared" si="503"/>
        <v>5.4</v>
      </c>
      <c r="BH64" s="67">
        <f t="shared" si="504"/>
        <v>5.4</v>
      </c>
      <c r="BI64" s="67" t="str">
        <f t="shared" si="452"/>
        <v>5.4</v>
      </c>
      <c r="BJ64" s="51" t="str">
        <f t="shared" si="505"/>
        <v>D+</v>
      </c>
      <c r="BK64" s="60">
        <f t="shared" si="506"/>
        <v>1.5</v>
      </c>
      <c r="BL64" s="53" t="str">
        <f t="shared" si="453"/>
        <v>1.5</v>
      </c>
      <c r="BM64" s="63">
        <v>3</v>
      </c>
      <c r="BN64" s="199">
        <v>3</v>
      </c>
      <c r="BO64" s="105">
        <v>5.9</v>
      </c>
      <c r="BP64" s="103">
        <v>6</v>
      </c>
      <c r="BQ64" s="104"/>
      <c r="BR64" s="66">
        <f t="shared" si="315"/>
        <v>6</v>
      </c>
      <c r="BS64" s="67">
        <f t="shared" si="316"/>
        <v>6</v>
      </c>
      <c r="BT64" s="67" t="str">
        <f t="shared" si="454"/>
        <v>6.0</v>
      </c>
      <c r="BU64" s="51" t="str">
        <f t="shared" si="318"/>
        <v>C</v>
      </c>
      <c r="BV64" s="68">
        <f t="shared" si="319"/>
        <v>2</v>
      </c>
      <c r="BW64" s="53" t="str">
        <f t="shared" si="455"/>
        <v>2.0</v>
      </c>
      <c r="BX64" s="63">
        <v>2</v>
      </c>
      <c r="BY64" s="199">
        <v>2</v>
      </c>
      <c r="BZ64" s="105">
        <v>6.3</v>
      </c>
      <c r="CA64" s="103">
        <v>8</v>
      </c>
      <c r="CB64" s="104"/>
      <c r="CC64" s="105"/>
      <c r="CD64" s="67">
        <f t="shared" si="507"/>
        <v>7.3</v>
      </c>
      <c r="CE64" s="67" t="str">
        <f t="shared" si="456"/>
        <v>7.3</v>
      </c>
      <c r="CF64" s="51" t="str">
        <f t="shared" si="508"/>
        <v>B</v>
      </c>
      <c r="CG64" s="60">
        <f t="shared" si="509"/>
        <v>3</v>
      </c>
      <c r="CH64" s="53" t="str">
        <f t="shared" si="457"/>
        <v>3.0</v>
      </c>
      <c r="CI64" s="63">
        <v>3</v>
      </c>
      <c r="CJ64" s="199">
        <v>3</v>
      </c>
      <c r="CK64" s="200">
        <f t="shared" si="458"/>
        <v>17</v>
      </c>
      <c r="CL64" s="72">
        <f t="shared" si="327"/>
        <v>5</v>
      </c>
      <c r="CM64" s="93" t="str">
        <f t="shared" si="459"/>
        <v>5.00</v>
      </c>
      <c r="CN64" s="72">
        <f t="shared" si="329"/>
        <v>1.8529411764705883</v>
      </c>
      <c r="CO64" s="93" t="str">
        <f t="shared" si="460"/>
        <v>1.85</v>
      </c>
      <c r="CP64" s="258" t="str">
        <f t="shared" si="461"/>
        <v>Lên lớp</v>
      </c>
      <c r="CQ64" s="258">
        <f t="shared" si="332"/>
        <v>12</v>
      </c>
      <c r="CR64" s="72">
        <f t="shared" si="333"/>
        <v>6.9083333333333341</v>
      </c>
      <c r="CS64" s="258" t="str">
        <f t="shared" si="462"/>
        <v>6.91</v>
      </c>
      <c r="CT64" s="72">
        <f t="shared" si="335"/>
        <v>2.625</v>
      </c>
      <c r="CU64" s="258" t="str">
        <f t="shared" si="463"/>
        <v>2.63</v>
      </c>
      <c r="CV64" s="258" t="str">
        <f t="shared" si="510"/>
        <v>Lên lớp</v>
      </c>
      <c r="CW64" s="66">
        <v>6.8</v>
      </c>
      <c r="CX64" s="66">
        <v>4</v>
      </c>
      <c r="CY64" s="258"/>
      <c r="CZ64" s="66">
        <f t="shared" si="338"/>
        <v>5.0999999999999996</v>
      </c>
      <c r="DA64" s="67">
        <f t="shared" si="339"/>
        <v>5.0999999999999996</v>
      </c>
      <c r="DB64" s="60" t="str">
        <f t="shared" si="340"/>
        <v>5.1</v>
      </c>
      <c r="DC64" s="51" t="str">
        <f t="shared" si="341"/>
        <v>D+</v>
      </c>
      <c r="DD64" s="60">
        <f t="shared" si="342"/>
        <v>1.5</v>
      </c>
      <c r="DE64" s="60" t="str">
        <f t="shared" si="343"/>
        <v>1.5</v>
      </c>
      <c r="DF64" s="63"/>
      <c r="DG64" s="201"/>
      <c r="DH64" s="105">
        <v>6.6</v>
      </c>
      <c r="DI64" s="126">
        <v>8</v>
      </c>
      <c r="DJ64" s="126"/>
      <c r="DK64" s="66">
        <f t="shared" si="344"/>
        <v>7.4</v>
      </c>
      <c r="DL64" s="67">
        <f t="shared" si="345"/>
        <v>7.4</v>
      </c>
      <c r="DM64" s="60" t="str">
        <f t="shared" si="346"/>
        <v>7.4</v>
      </c>
      <c r="DN64" s="51" t="str">
        <f t="shared" si="347"/>
        <v>B</v>
      </c>
      <c r="DO64" s="60">
        <f t="shared" si="348"/>
        <v>3</v>
      </c>
      <c r="DP64" s="60" t="str">
        <f t="shared" si="349"/>
        <v>3.0</v>
      </c>
      <c r="DQ64" s="63"/>
      <c r="DR64" s="201"/>
      <c r="DS64" s="67">
        <f t="shared" si="350"/>
        <v>6.25</v>
      </c>
      <c r="DT64" s="60" t="str">
        <f t="shared" si="351"/>
        <v>6.3</v>
      </c>
      <c r="DU64" s="51" t="str">
        <f t="shared" si="352"/>
        <v>C</v>
      </c>
      <c r="DV64" s="60">
        <f t="shared" si="353"/>
        <v>2</v>
      </c>
      <c r="DW64" s="60" t="str">
        <f t="shared" si="354"/>
        <v>2.0</v>
      </c>
      <c r="DX64" s="63">
        <v>3</v>
      </c>
      <c r="DY64" s="201">
        <v>3</v>
      </c>
      <c r="DZ64" s="202">
        <v>5</v>
      </c>
      <c r="EA64" s="57">
        <v>5</v>
      </c>
      <c r="EB64" s="58"/>
      <c r="EC64" s="66">
        <f t="shared" si="355"/>
        <v>5</v>
      </c>
      <c r="ED64" s="67">
        <f t="shared" si="356"/>
        <v>5</v>
      </c>
      <c r="EE64" s="67" t="str">
        <f t="shared" si="357"/>
        <v>5.0</v>
      </c>
      <c r="EF64" s="51" t="str">
        <f t="shared" si="358"/>
        <v>D+</v>
      </c>
      <c r="EG64" s="68">
        <f t="shared" si="359"/>
        <v>1.5</v>
      </c>
      <c r="EH64" s="53" t="str">
        <f t="shared" si="360"/>
        <v>1.5</v>
      </c>
      <c r="EI64" s="63">
        <v>3</v>
      </c>
      <c r="EJ64" s="199">
        <v>3</v>
      </c>
      <c r="EK64" s="202">
        <v>6.6</v>
      </c>
      <c r="EL64" s="57">
        <v>8</v>
      </c>
      <c r="EM64" s="58"/>
      <c r="EN64" s="66">
        <f t="shared" si="464"/>
        <v>7.4</v>
      </c>
      <c r="EO64" s="67">
        <f t="shared" si="465"/>
        <v>7.4</v>
      </c>
      <c r="EP64" s="67" t="str">
        <f t="shared" si="466"/>
        <v>7.4</v>
      </c>
      <c r="EQ64" s="51" t="str">
        <f t="shared" si="467"/>
        <v>B</v>
      </c>
      <c r="ER64" s="60">
        <f t="shared" si="468"/>
        <v>3</v>
      </c>
      <c r="ES64" s="53" t="str">
        <f t="shared" si="469"/>
        <v>3.0</v>
      </c>
      <c r="ET64" s="63">
        <v>3</v>
      </c>
      <c r="EU64" s="199">
        <v>3</v>
      </c>
      <c r="EV64" s="146">
        <v>3.3</v>
      </c>
      <c r="EW64" s="70"/>
      <c r="EX64" s="121"/>
      <c r="EY64" s="66">
        <f t="shared" si="45"/>
        <v>1.3</v>
      </c>
      <c r="EZ64" s="67">
        <f t="shared" si="46"/>
        <v>1.3</v>
      </c>
      <c r="FA64" s="67" t="str">
        <f t="shared" si="47"/>
        <v>1.3</v>
      </c>
      <c r="FB64" s="51" t="str">
        <f t="shared" si="48"/>
        <v>F</v>
      </c>
      <c r="FC64" s="60">
        <f t="shared" si="49"/>
        <v>0</v>
      </c>
      <c r="FD64" s="53" t="str">
        <f t="shared" si="50"/>
        <v>0.0</v>
      </c>
      <c r="FE64" s="63">
        <v>2</v>
      </c>
      <c r="FF64" s="199"/>
      <c r="FG64" s="105">
        <v>8</v>
      </c>
      <c r="FH64" s="103">
        <v>6</v>
      </c>
      <c r="FI64" s="104"/>
      <c r="FJ64" s="66">
        <f t="shared" si="51"/>
        <v>6.8</v>
      </c>
      <c r="FK64" s="67">
        <f t="shared" si="52"/>
        <v>6.8</v>
      </c>
      <c r="FL64" s="67" t="str">
        <f t="shared" si="53"/>
        <v>6.8</v>
      </c>
      <c r="FM64" s="51" t="str">
        <f t="shared" si="54"/>
        <v>C+</v>
      </c>
      <c r="FN64" s="60">
        <f t="shared" si="55"/>
        <v>2.5</v>
      </c>
      <c r="FO64" s="53" t="str">
        <f t="shared" si="56"/>
        <v>2.5</v>
      </c>
      <c r="FP64" s="63">
        <v>2</v>
      </c>
      <c r="FQ64" s="199">
        <v>2</v>
      </c>
      <c r="FR64" s="166">
        <v>5</v>
      </c>
      <c r="FS64" s="122">
        <v>3</v>
      </c>
      <c r="FT64" s="123">
        <v>7</v>
      </c>
      <c r="FU64" s="166"/>
      <c r="FV64" s="67">
        <f t="shared" si="57"/>
        <v>6.2</v>
      </c>
      <c r="FW64" s="67" t="str">
        <f t="shared" si="58"/>
        <v>6.2</v>
      </c>
      <c r="FX64" s="51" t="str">
        <f t="shared" si="59"/>
        <v>C</v>
      </c>
      <c r="FY64" s="60">
        <f t="shared" si="60"/>
        <v>2</v>
      </c>
      <c r="FZ64" s="53" t="str">
        <f t="shared" si="61"/>
        <v>2.0</v>
      </c>
      <c r="GA64" s="63">
        <v>2</v>
      </c>
      <c r="GB64" s="199">
        <v>2</v>
      </c>
      <c r="GC64" s="146">
        <v>4.4000000000000004</v>
      </c>
      <c r="GD64" s="70"/>
      <c r="GE64" s="121"/>
      <c r="GF64" s="146"/>
      <c r="GG64" s="67">
        <f t="shared" si="470"/>
        <v>1.8</v>
      </c>
      <c r="GH64" s="67" t="str">
        <f t="shared" si="471"/>
        <v>1.8</v>
      </c>
      <c r="GI64" s="51" t="str">
        <f t="shared" si="472"/>
        <v>F</v>
      </c>
      <c r="GJ64" s="60">
        <f t="shared" si="473"/>
        <v>0</v>
      </c>
      <c r="GK64" s="53" t="str">
        <f t="shared" si="474"/>
        <v>0.0</v>
      </c>
      <c r="GL64" s="63">
        <v>3</v>
      </c>
      <c r="GM64" s="199"/>
      <c r="GN64" s="203">
        <f t="shared" si="475"/>
        <v>18</v>
      </c>
      <c r="GO64" s="153">
        <f t="shared" si="476"/>
        <v>4.9972222222222236</v>
      </c>
      <c r="GP64" s="155">
        <f t="shared" si="477"/>
        <v>1.5833333333333333</v>
      </c>
      <c r="GQ64" s="154" t="str">
        <f t="shared" si="62"/>
        <v>1.58</v>
      </c>
      <c r="GR64" s="5" t="str">
        <f t="shared" si="63"/>
        <v>Lên lớp</v>
      </c>
      <c r="GS64" s="5"/>
      <c r="GT64" s="204">
        <f t="shared" si="478"/>
        <v>13</v>
      </c>
      <c r="GU64" s="205">
        <f t="shared" si="64"/>
        <v>6.3038461538461537</v>
      </c>
      <c r="GV64" s="206">
        <f t="shared" si="479"/>
        <v>2.1923076923076925</v>
      </c>
      <c r="GW64" s="207">
        <f t="shared" si="480"/>
        <v>35</v>
      </c>
      <c r="GX64" s="203">
        <f t="shared" si="481"/>
        <v>25</v>
      </c>
      <c r="GY64" s="154">
        <f t="shared" si="482"/>
        <v>6.5940000000000012</v>
      </c>
      <c r="GZ64" s="155">
        <f t="shared" si="483"/>
        <v>2.4</v>
      </c>
      <c r="HA64" s="154" t="str">
        <f t="shared" si="65"/>
        <v>2.40</v>
      </c>
      <c r="HB64" s="5" t="str">
        <f t="shared" si="66"/>
        <v>Lên lớp</v>
      </c>
      <c r="HC64" s="105">
        <v>5</v>
      </c>
      <c r="HD64" s="103">
        <v>4</v>
      </c>
      <c r="HE64" s="104"/>
      <c r="HF64" s="105"/>
      <c r="HG64" s="67">
        <f t="shared" ref="HG64" si="511">ROUND(MAX((HC64*0.4+HD64*0.6),(HC64*0.4+HE64*0.6)),1)</f>
        <v>4.4000000000000004</v>
      </c>
      <c r="HH64" s="67" t="str">
        <f t="shared" si="485"/>
        <v>4.4</v>
      </c>
      <c r="HI64" s="51" t="str">
        <f t="shared" si="486"/>
        <v>D</v>
      </c>
      <c r="HJ64" s="60">
        <f t="shared" si="487"/>
        <v>1</v>
      </c>
      <c r="HK64" s="53" t="str">
        <f t="shared" si="488"/>
        <v>1.0</v>
      </c>
      <c r="HL64" s="63">
        <v>3</v>
      </c>
      <c r="HM64" s="199">
        <v>3</v>
      </c>
      <c r="HN64" s="234">
        <v>5</v>
      </c>
      <c r="HO64" s="229">
        <v>2</v>
      </c>
      <c r="HP64" s="235">
        <v>5</v>
      </c>
      <c r="HQ64" s="234">
        <f t="shared" si="67"/>
        <v>3.2</v>
      </c>
      <c r="HR64" s="110">
        <f t="shared" si="68"/>
        <v>5</v>
      </c>
      <c r="HS64" s="67" t="str">
        <f t="shared" si="69"/>
        <v>5.0</v>
      </c>
      <c r="HT64" s="111" t="str">
        <f t="shared" si="70"/>
        <v>D+</v>
      </c>
      <c r="HU64" s="112">
        <f t="shared" si="71"/>
        <v>1.5</v>
      </c>
      <c r="HV64" s="113" t="str">
        <f t="shared" si="72"/>
        <v>1.5</v>
      </c>
      <c r="HW64" s="63">
        <v>1</v>
      </c>
      <c r="HX64" s="199">
        <v>1</v>
      </c>
      <c r="HY64" s="66">
        <f t="shared" si="240"/>
        <v>1</v>
      </c>
      <c r="HZ64" s="163">
        <f t="shared" si="240"/>
        <v>4.5999999999999996</v>
      </c>
      <c r="IA64" s="53" t="str">
        <f t="shared" si="74"/>
        <v>4.6</v>
      </c>
      <c r="IB64" s="51" t="str">
        <f t="shared" si="75"/>
        <v>D</v>
      </c>
      <c r="IC64" s="60">
        <f t="shared" si="76"/>
        <v>1</v>
      </c>
      <c r="ID64" s="53" t="str">
        <f t="shared" si="77"/>
        <v>1.0</v>
      </c>
      <c r="IE64" s="212">
        <v>4</v>
      </c>
      <c r="IF64" s="213">
        <v>4</v>
      </c>
      <c r="IG64" s="202">
        <v>5.7</v>
      </c>
      <c r="IH64" s="57">
        <v>7</v>
      </c>
      <c r="II64" s="58"/>
      <c r="IJ64" s="66">
        <f t="shared" si="489"/>
        <v>6.5</v>
      </c>
      <c r="IK64" s="67">
        <f t="shared" si="490"/>
        <v>6.5</v>
      </c>
      <c r="IL64" s="67" t="str">
        <f t="shared" si="491"/>
        <v>6.5</v>
      </c>
      <c r="IM64" s="51" t="str">
        <f t="shared" si="492"/>
        <v>C+</v>
      </c>
      <c r="IN64" s="60">
        <f t="shared" si="493"/>
        <v>2.5</v>
      </c>
      <c r="IO64" s="53" t="str">
        <f t="shared" si="494"/>
        <v>2.5</v>
      </c>
      <c r="IP64" s="63">
        <v>2</v>
      </c>
      <c r="IQ64" s="199">
        <v>2</v>
      </c>
      <c r="IR64" s="202">
        <v>6</v>
      </c>
      <c r="IS64" s="57">
        <v>5</v>
      </c>
      <c r="IT64" s="58"/>
      <c r="IU64" s="66">
        <f t="shared" si="78"/>
        <v>5.4</v>
      </c>
      <c r="IV64" s="67">
        <f t="shared" si="79"/>
        <v>5.4</v>
      </c>
      <c r="IW64" s="67" t="str">
        <f t="shared" si="80"/>
        <v>5.4</v>
      </c>
      <c r="IX64" s="51" t="str">
        <f t="shared" si="81"/>
        <v>D+</v>
      </c>
      <c r="IY64" s="60">
        <f t="shared" si="82"/>
        <v>1.5</v>
      </c>
      <c r="IZ64" s="53" t="str">
        <f t="shared" si="83"/>
        <v>1.5</v>
      </c>
      <c r="JA64" s="63">
        <v>3</v>
      </c>
      <c r="JB64" s="199">
        <v>3</v>
      </c>
      <c r="JC64" s="65">
        <v>5</v>
      </c>
      <c r="JD64" s="57">
        <v>4</v>
      </c>
      <c r="JE64" s="58"/>
      <c r="JF64" s="66">
        <f t="shared" si="84"/>
        <v>4.4000000000000004</v>
      </c>
      <c r="JG64" s="67">
        <f t="shared" si="85"/>
        <v>4.4000000000000004</v>
      </c>
      <c r="JH64" s="50" t="str">
        <f t="shared" si="86"/>
        <v>4.4</v>
      </c>
      <c r="JI64" s="51" t="str">
        <f t="shared" si="87"/>
        <v>D</v>
      </c>
      <c r="JJ64" s="60">
        <f t="shared" si="88"/>
        <v>1</v>
      </c>
      <c r="JK64" s="53" t="str">
        <f t="shared" si="89"/>
        <v>1.0</v>
      </c>
      <c r="JL64" s="61">
        <v>2</v>
      </c>
      <c r="JM64" s="62">
        <v>2</v>
      </c>
      <c r="JN64" s="65">
        <v>6.2</v>
      </c>
      <c r="JO64" s="57">
        <v>5</v>
      </c>
      <c r="JP64" s="58"/>
      <c r="JQ64" s="66">
        <f t="shared" si="392"/>
        <v>5.5</v>
      </c>
      <c r="JR64" s="67">
        <f t="shared" si="393"/>
        <v>5.5</v>
      </c>
      <c r="JS64" s="50" t="str">
        <f t="shared" si="394"/>
        <v>5.5</v>
      </c>
      <c r="JT64" s="51" t="str">
        <f t="shared" si="395"/>
        <v>C</v>
      </c>
      <c r="JU64" s="60">
        <f t="shared" si="396"/>
        <v>2</v>
      </c>
      <c r="JV64" s="53" t="str">
        <f t="shared" si="397"/>
        <v>2.0</v>
      </c>
      <c r="JW64" s="61">
        <v>1</v>
      </c>
      <c r="JX64" s="62">
        <v>1</v>
      </c>
      <c r="JY64" s="56">
        <v>0</v>
      </c>
      <c r="JZ64" s="70"/>
      <c r="KA64" s="121"/>
      <c r="KB64" s="146">
        <f t="shared" si="398"/>
        <v>0</v>
      </c>
      <c r="KC64" s="67">
        <f t="shared" si="399"/>
        <v>0</v>
      </c>
      <c r="KD64" s="50" t="str">
        <f t="shared" si="400"/>
        <v>0.0</v>
      </c>
      <c r="KE64" s="51" t="str">
        <f t="shared" si="401"/>
        <v>F</v>
      </c>
      <c r="KF64" s="60">
        <f t="shared" si="402"/>
        <v>0</v>
      </c>
      <c r="KG64" s="53" t="str">
        <f t="shared" si="403"/>
        <v>0.0</v>
      </c>
      <c r="KH64" s="61">
        <v>2</v>
      </c>
      <c r="KI64" s="62">
        <v>2</v>
      </c>
      <c r="KJ64" s="202">
        <v>7</v>
      </c>
      <c r="KK64" s="133">
        <v>6.7</v>
      </c>
      <c r="KL64" s="58"/>
      <c r="KM64" s="66">
        <f t="shared" si="404"/>
        <v>6.8</v>
      </c>
      <c r="KN64" s="67">
        <f t="shared" si="405"/>
        <v>6.8</v>
      </c>
      <c r="KO64" s="67" t="str">
        <f t="shared" si="406"/>
        <v>6.8</v>
      </c>
      <c r="KP64" s="51" t="str">
        <f t="shared" si="407"/>
        <v>C+</v>
      </c>
      <c r="KQ64" s="60">
        <f t="shared" si="408"/>
        <v>2.5</v>
      </c>
      <c r="KR64" s="53" t="str">
        <f t="shared" si="409"/>
        <v>2.5</v>
      </c>
      <c r="KS64" s="63">
        <v>1</v>
      </c>
      <c r="KT64" s="199">
        <v>1</v>
      </c>
      <c r="KU64" s="202">
        <v>5</v>
      </c>
      <c r="KV64" s="133">
        <v>6.5</v>
      </c>
      <c r="KW64" s="58"/>
      <c r="KX64" s="66">
        <f t="shared" si="410"/>
        <v>5.9</v>
      </c>
      <c r="KY64" s="67">
        <f t="shared" si="411"/>
        <v>5.9</v>
      </c>
      <c r="KZ64" s="67" t="str">
        <f t="shared" si="412"/>
        <v>5.9</v>
      </c>
      <c r="LA64" s="51" t="str">
        <f t="shared" si="413"/>
        <v>C</v>
      </c>
      <c r="LB64" s="60">
        <f t="shared" si="414"/>
        <v>2</v>
      </c>
      <c r="LC64" s="53" t="str">
        <f t="shared" si="415"/>
        <v>2.0</v>
      </c>
      <c r="LD64" s="63">
        <v>1</v>
      </c>
      <c r="LE64" s="199">
        <v>1</v>
      </c>
      <c r="LF64" s="202">
        <v>3</v>
      </c>
      <c r="LG64" s="133"/>
      <c r="LH64" s="58"/>
      <c r="LI64" s="66">
        <f t="shared" si="416"/>
        <v>1.2</v>
      </c>
      <c r="LJ64" s="67">
        <f t="shared" si="417"/>
        <v>1.2</v>
      </c>
      <c r="LK64" s="67" t="str">
        <f t="shared" si="418"/>
        <v>1.2</v>
      </c>
      <c r="LL64" s="51" t="str">
        <f t="shared" si="419"/>
        <v>F</v>
      </c>
      <c r="LM64" s="60">
        <f t="shared" si="420"/>
        <v>0</v>
      </c>
      <c r="LN64" s="53" t="str">
        <f t="shared" si="421"/>
        <v>0.0</v>
      </c>
      <c r="LO64" s="63">
        <v>2</v>
      </c>
      <c r="LP64" s="199">
        <v>2</v>
      </c>
      <c r="LQ64" s="202">
        <v>2</v>
      </c>
      <c r="LR64" s="133"/>
      <c r="LS64" s="58"/>
      <c r="LT64" s="66">
        <f t="shared" si="422"/>
        <v>0.8</v>
      </c>
      <c r="LU64" s="67">
        <f t="shared" si="423"/>
        <v>0.8</v>
      </c>
      <c r="LV64" s="67" t="str">
        <f t="shared" si="424"/>
        <v>0.8</v>
      </c>
      <c r="LW64" s="51" t="str">
        <f t="shared" si="425"/>
        <v>F</v>
      </c>
      <c r="LX64" s="60">
        <f t="shared" si="426"/>
        <v>0</v>
      </c>
      <c r="LY64" s="53" t="str">
        <f t="shared" si="427"/>
        <v>0.0</v>
      </c>
      <c r="LZ64" s="63">
        <v>1</v>
      </c>
      <c r="MA64" s="199">
        <v>1</v>
      </c>
      <c r="MB64" s="66">
        <f t="shared" si="428"/>
        <v>3.2</v>
      </c>
      <c r="MC64" s="163">
        <f t="shared" si="429"/>
        <v>3.2</v>
      </c>
      <c r="MD64" s="53" t="str">
        <f t="shared" si="430"/>
        <v>3.2</v>
      </c>
      <c r="ME64" s="51" t="str">
        <f t="shared" si="431"/>
        <v>F</v>
      </c>
      <c r="MF64" s="60">
        <f t="shared" si="432"/>
        <v>0</v>
      </c>
      <c r="MG64" s="53" t="str">
        <f t="shared" si="433"/>
        <v>0.0</v>
      </c>
      <c r="MH64" s="212">
        <v>5</v>
      </c>
      <c r="MI64" s="213">
        <v>5</v>
      </c>
      <c r="MJ64" s="203">
        <f t="shared" si="434"/>
        <v>19</v>
      </c>
      <c r="MK64" s="153">
        <f t="shared" si="435"/>
        <v>4.0842105263157897</v>
      </c>
      <c r="ML64" s="155">
        <f t="shared" si="436"/>
        <v>1.1842105263157894</v>
      </c>
      <c r="MM64" s="154" t="str">
        <f t="shared" si="437"/>
        <v>1.18</v>
      </c>
      <c r="MN64" s="5" t="str">
        <f t="shared" si="438"/>
        <v>Lên lớp</v>
      </c>
    </row>
    <row r="65" spans="1:352" s="8" customFormat="1" ht="18">
      <c r="A65" s="5">
        <v>16</v>
      </c>
      <c r="B65" s="8" t="s">
        <v>432</v>
      </c>
      <c r="C65" s="8" t="s">
        <v>492</v>
      </c>
      <c r="D65" s="222" t="s">
        <v>493</v>
      </c>
      <c r="E65" s="289" t="s">
        <v>494</v>
      </c>
      <c r="F65" s="6"/>
      <c r="G65" s="47" t="s">
        <v>681</v>
      </c>
      <c r="H65" s="141" t="s">
        <v>410</v>
      </c>
      <c r="I65" s="48" t="s">
        <v>633</v>
      </c>
      <c r="J65" s="48" t="s">
        <v>593</v>
      </c>
      <c r="K65" s="98">
        <v>2.6</v>
      </c>
      <c r="L65" s="67" t="str">
        <f t="shared" si="439"/>
        <v>2.6</v>
      </c>
      <c r="M65" s="51" t="str">
        <f t="shared" si="495"/>
        <v>F</v>
      </c>
      <c r="N65" s="52">
        <f t="shared" si="496"/>
        <v>0</v>
      </c>
      <c r="O65" s="53" t="str">
        <f t="shared" si="440"/>
        <v>0.0</v>
      </c>
      <c r="P65" s="63"/>
      <c r="Q65" s="49"/>
      <c r="R65" s="67" t="str">
        <f t="shared" si="441"/>
        <v>0.0</v>
      </c>
      <c r="S65" s="51" t="str">
        <f t="shared" si="497"/>
        <v>F</v>
      </c>
      <c r="T65" s="52">
        <f t="shared" si="498"/>
        <v>0</v>
      </c>
      <c r="U65" s="53" t="str">
        <f t="shared" si="442"/>
        <v>0.0</v>
      </c>
      <c r="V65" s="63"/>
      <c r="W65" s="105">
        <v>0</v>
      </c>
      <c r="X65" s="103"/>
      <c r="Y65" s="104"/>
      <c r="Z65" s="66">
        <f t="shared" si="291"/>
        <v>0</v>
      </c>
      <c r="AA65" s="67">
        <f t="shared" si="292"/>
        <v>0</v>
      </c>
      <c r="AB65" s="67" t="str">
        <f t="shared" si="443"/>
        <v>0.0</v>
      </c>
      <c r="AC65" s="51" t="str">
        <f t="shared" si="294"/>
        <v>F</v>
      </c>
      <c r="AD65" s="60">
        <f t="shared" si="499"/>
        <v>0</v>
      </c>
      <c r="AE65" s="53" t="str">
        <f t="shared" si="444"/>
        <v>0.0</v>
      </c>
      <c r="AF65" s="63">
        <v>4</v>
      </c>
      <c r="AG65" s="199"/>
      <c r="AH65" s="105">
        <v>0</v>
      </c>
      <c r="AI65" s="103"/>
      <c r="AJ65" s="104"/>
      <c r="AK65" s="66">
        <f t="shared" si="297"/>
        <v>0</v>
      </c>
      <c r="AL65" s="67">
        <f t="shared" si="298"/>
        <v>0</v>
      </c>
      <c r="AM65" s="67" t="str">
        <f t="shared" si="445"/>
        <v>0.0</v>
      </c>
      <c r="AN65" s="51" t="str">
        <f t="shared" si="500"/>
        <v>F</v>
      </c>
      <c r="AO65" s="60">
        <f t="shared" si="501"/>
        <v>0</v>
      </c>
      <c r="AP65" s="53" t="str">
        <f t="shared" si="446"/>
        <v>0.0</v>
      </c>
      <c r="AQ65" s="63">
        <v>2</v>
      </c>
      <c r="AR65" s="199"/>
      <c r="AS65" s="105">
        <v>0</v>
      </c>
      <c r="AT65" s="103"/>
      <c r="AU65" s="104"/>
      <c r="AV65" s="66">
        <f t="shared" si="447"/>
        <v>0</v>
      </c>
      <c r="AW65" s="67">
        <f t="shared" si="448"/>
        <v>0</v>
      </c>
      <c r="AX65" s="67" t="str">
        <f t="shared" si="449"/>
        <v>0.0</v>
      </c>
      <c r="AY65" s="51" t="str">
        <f t="shared" si="450"/>
        <v>F</v>
      </c>
      <c r="AZ65" s="60">
        <f t="shared" si="502"/>
        <v>0</v>
      </c>
      <c r="BA65" s="53" t="str">
        <f t="shared" si="451"/>
        <v>0.0</v>
      </c>
      <c r="BB65" s="63">
        <v>3</v>
      </c>
      <c r="BC65" s="199"/>
      <c r="BD65" s="105">
        <v>0</v>
      </c>
      <c r="BE65" s="103"/>
      <c r="BF65" s="104"/>
      <c r="BG65" s="66">
        <f t="shared" si="503"/>
        <v>0</v>
      </c>
      <c r="BH65" s="67">
        <f t="shared" si="504"/>
        <v>0</v>
      </c>
      <c r="BI65" s="67" t="str">
        <f t="shared" si="452"/>
        <v>0.0</v>
      </c>
      <c r="BJ65" s="51" t="str">
        <f t="shared" si="505"/>
        <v>F</v>
      </c>
      <c r="BK65" s="60">
        <f t="shared" si="506"/>
        <v>0</v>
      </c>
      <c r="BL65" s="53" t="str">
        <f t="shared" si="453"/>
        <v>0.0</v>
      </c>
      <c r="BM65" s="63">
        <v>3</v>
      </c>
      <c r="BN65" s="199"/>
      <c r="BO65" s="105">
        <v>6.9</v>
      </c>
      <c r="BP65" s="103">
        <v>4</v>
      </c>
      <c r="BQ65" s="104"/>
      <c r="BR65" s="66">
        <f t="shared" si="315"/>
        <v>5.2</v>
      </c>
      <c r="BS65" s="67">
        <f t="shared" si="316"/>
        <v>5.2</v>
      </c>
      <c r="BT65" s="67" t="str">
        <f t="shared" si="454"/>
        <v>5.2</v>
      </c>
      <c r="BU65" s="51" t="str">
        <f t="shared" si="318"/>
        <v>D+</v>
      </c>
      <c r="BV65" s="68">
        <f t="shared" si="319"/>
        <v>1.5</v>
      </c>
      <c r="BW65" s="53" t="str">
        <f t="shared" si="455"/>
        <v>1.5</v>
      </c>
      <c r="BX65" s="63">
        <v>2</v>
      </c>
      <c r="BY65" s="199">
        <v>2</v>
      </c>
      <c r="BZ65" s="105">
        <v>6</v>
      </c>
      <c r="CA65" s="103">
        <v>8</v>
      </c>
      <c r="CB65" s="104"/>
      <c r="CC65" s="105"/>
      <c r="CD65" s="67">
        <f t="shared" si="507"/>
        <v>7.2</v>
      </c>
      <c r="CE65" s="67" t="str">
        <f t="shared" si="456"/>
        <v>7.2</v>
      </c>
      <c r="CF65" s="51" t="str">
        <f t="shared" si="508"/>
        <v>B</v>
      </c>
      <c r="CG65" s="60">
        <f t="shared" si="509"/>
        <v>3</v>
      </c>
      <c r="CH65" s="53" t="str">
        <f t="shared" si="457"/>
        <v>3.0</v>
      </c>
      <c r="CI65" s="63">
        <v>3</v>
      </c>
      <c r="CJ65" s="199">
        <v>3</v>
      </c>
      <c r="CK65" s="200">
        <f t="shared" si="458"/>
        <v>17</v>
      </c>
      <c r="CL65" s="72">
        <f t="shared" si="327"/>
        <v>1.8823529411764706</v>
      </c>
      <c r="CM65" s="93" t="str">
        <f t="shared" si="459"/>
        <v>1.88</v>
      </c>
      <c r="CN65" s="72">
        <f t="shared" si="329"/>
        <v>0.70588235294117652</v>
      </c>
      <c r="CO65" s="93" t="str">
        <f t="shared" si="460"/>
        <v>0.71</v>
      </c>
      <c r="CP65" s="258" t="str">
        <f t="shared" si="461"/>
        <v>Cảnh báo KQHT</v>
      </c>
      <c r="CQ65" s="258">
        <f t="shared" si="332"/>
        <v>5</v>
      </c>
      <c r="CR65" s="72">
        <f t="shared" si="333"/>
        <v>6.4</v>
      </c>
      <c r="CS65" s="258" t="str">
        <f t="shared" si="462"/>
        <v>6.40</v>
      </c>
      <c r="CT65" s="72">
        <f t="shared" si="335"/>
        <v>2.4</v>
      </c>
      <c r="CU65" s="258" t="str">
        <f t="shared" si="463"/>
        <v>2.40</v>
      </c>
      <c r="CV65" s="258" t="str">
        <f t="shared" si="510"/>
        <v>Lên lớp</v>
      </c>
      <c r="CW65" s="146">
        <v>0</v>
      </c>
      <c r="CX65" s="146"/>
      <c r="CY65" s="142"/>
      <c r="CZ65" s="146">
        <f t="shared" si="338"/>
        <v>0</v>
      </c>
      <c r="DA65" s="67">
        <f t="shared" si="339"/>
        <v>0</v>
      </c>
      <c r="DB65" s="60" t="str">
        <f t="shared" si="340"/>
        <v>0.0</v>
      </c>
      <c r="DC65" s="51" t="str">
        <f t="shared" si="341"/>
        <v>F</v>
      </c>
      <c r="DD65" s="60">
        <f t="shared" si="342"/>
        <v>0</v>
      </c>
      <c r="DE65" s="60" t="str">
        <f t="shared" si="343"/>
        <v>0.0</v>
      </c>
      <c r="DF65" s="63"/>
      <c r="DG65" s="201"/>
      <c r="DH65" s="105">
        <v>6.6</v>
      </c>
      <c r="DI65" s="126">
        <v>6</v>
      </c>
      <c r="DJ65" s="126"/>
      <c r="DK65" s="66">
        <f t="shared" si="344"/>
        <v>6.2</v>
      </c>
      <c r="DL65" s="67">
        <f t="shared" si="345"/>
        <v>6.2</v>
      </c>
      <c r="DM65" s="60" t="str">
        <f t="shared" si="346"/>
        <v>6.2</v>
      </c>
      <c r="DN65" s="51" t="str">
        <f t="shared" si="347"/>
        <v>C</v>
      </c>
      <c r="DO65" s="60">
        <f t="shared" si="348"/>
        <v>2</v>
      </c>
      <c r="DP65" s="60" t="str">
        <f t="shared" si="349"/>
        <v>2.0</v>
      </c>
      <c r="DQ65" s="63"/>
      <c r="DR65" s="201"/>
      <c r="DS65" s="67">
        <f t="shared" si="350"/>
        <v>3.1</v>
      </c>
      <c r="DT65" s="60" t="str">
        <f t="shared" si="351"/>
        <v>3.1</v>
      </c>
      <c r="DU65" s="51" t="str">
        <f t="shared" si="352"/>
        <v>F</v>
      </c>
      <c r="DV65" s="60">
        <f t="shared" si="353"/>
        <v>0</v>
      </c>
      <c r="DW65" s="60" t="str">
        <f t="shared" si="354"/>
        <v>0.0</v>
      </c>
      <c r="DX65" s="63">
        <v>3</v>
      </c>
      <c r="DY65" s="201"/>
      <c r="DZ65" s="146">
        <v>1</v>
      </c>
      <c r="EA65" s="70"/>
      <c r="EB65" s="121"/>
      <c r="EC65" s="66">
        <f t="shared" si="355"/>
        <v>0.4</v>
      </c>
      <c r="ED65" s="67">
        <f t="shared" si="356"/>
        <v>0.4</v>
      </c>
      <c r="EE65" s="67" t="str">
        <f t="shared" si="357"/>
        <v>0.4</v>
      </c>
      <c r="EF65" s="51" t="str">
        <f t="shared" si="358"/>
        <v>F</v>
      </c>
      <c r="EG65" s="68">
        <f t="shared" si="359"/>
        <v>0</v>
      </c>
      <c r="EH65" s="53" t="str">
        <f t="shared" si="360"/>
        <v>0.0</v>
      </c>
      <c r="EI65" s="63">
        <v>3</v>
      </c>
      <c r="EJ65" s="199"/>
      <c r="EK65" s="146">
        <v>0</v>
      </c>
      <c r="EL65" s="70"/>
      <c r="EM65" s="121"/>
      <c r="EN65" s="66">
        <f t="shared" si="464"/>
        <v>0</v>
      </c>
      <c r="EO65" s="67">
        <f t="shared" si="465"/>
        <v>0</v>
      </c>
      <c r="EP65" s="67" t="str">
        <f t="shared" si="466"/>
        <v>0.0</v>
      </c>
      <c r="EQ65" s="51" t="str">
        <f t="shared" si="467"/>
        <v>F</v>
      </c>
      <c r="ER65" s="60">
        <f t="shared" si="468"/>
        <v>0</v>
      </c>
      <c r="ES65" s="53" t="str">
        <f t="shared" si="469"/>
        <v>0.0</v>
      </c>
      <c r="ET65" s="63">
        <v>3</v>
      </c>
      <c r="EU65" s="199"/>
      <c r="EV65" s="166">
        <v>7.7</v>
      </c>
      <c r="EW65" s="122">
        <v>0</v>
      </c>
      <c r="EX65" s="123"/>
      <c r="EY65" s="66">
        <f t="shared" si="45"/>
        <v>3.1</v>
      </c>
      <c r="EZ65" s="67">
        <f t="shared" si="46"/>
        <v>3.1</v>
      </c>
      <c r="FA65" s="67" t="str">
        <f t="shared" si="47"/>
        <v>3.1</v>
      </c>
      <c r="FB65" s="51" t="str">
        <f t="shared" si="48"/>
        <v>F</v>
      </c>
      <c r="FC65" s="60">
        <f t="shared" si="49"/>
        <v>0</v>
      </c>
      <c r="FD65" s="53" t="str">
        <f t="shared" si="50"/>
        <v>0.0</v>
      </c>
      <c r="FE65" s="63">
        <v>2</v>
      </c>
      <c r="FF65" s="199"/>
      <c r="FG65" s="146"/>
      <c r="FH65" s="70"/>
      <c r="FI65" s="121"/>
      <c r="FJ65" s="146">
        <f t="shared" si="51"/>
        <v>0</v>
      </c>
      <c r="FK65" s="67">
        <f t="shared" si="52"/>
        <v>0</v>
      </c>
      <c r="FL65" s="67" t="str">
        <f t="shared" si="53"/>
        <v>0.0</v>
      </c>
      <c r="FM65" s="51" t="str">
        <f t="shared" si="54"/>
        <v>F</v>
      </c>
      <c r="FN65" s="60">
        <f t="shared" si="55"/>
        <v>0</v>
      </c>
      <c r="FO65" s="53" t="str">
        <f t="shared" si="56"/>
        <v>0.0</v>
      </c>
      <c r="FP65" s="63">
        <v>2</v>
      </c>
      <c r="FQ65" s="199"/>
      <c r="FR65" s="105">
        <v>6</v>
      </c>
      <c r="FS65" s="103">
        <v>4</v>
      </c>
      <c r="FT65" s="104"/>
      <c r="FU65" s="66"/>
      <c r="FV65" s="67">
        <f t="shared" si="57"/>
        <v>4.8</v>
      </c>
      <c r="FW65" s="67" t="str">
        <f t="shared" si="58"/>
        <v>4.8</v>
      </c>
      <c r="FX65" s="51" t="str">
        <f t="shared" si="59"/>
        <v>D</v>
      </c>
      <c r="FY65" s="60">
        <f t="shared" si="60"/>
        <v>1</v>
      </c>
      <c r="FZ65" s="53" t="str">
        <f t="shared" si="61"/>
        <v>1.0</v>
      </c>
      <c r="GA65" s="63">
        <v>2</v>
      </c>
      <c r="GB65" s="199">
        <v>2</v>
      </c>
      <c r="GC65" s="146">
        <v>1.3</v>
      </c>
      <c r="GD65" s="70"/>
      <c r="GE65" s="121"/>
      <c r="GF65" s="146"/>
      <c r="GG65" s="67">
        <f t="shared" si="470"/>
        <v>0.5</v>
      </c>
      <c r="GH65" s="67" t="str">
        <f t="shared" si="471"/>
        <v>0.5</v>
      </c>
      <c r="GI65" s="51" t="str">
        <f t="shared" si="472"/>
        <v>F</v>
      </c>
      <c r="GJ65" s="60">
        <f t="shared" si="473"/>
        <v>0</v>
      </c>
      <c r="GK65" s="53" t="str">
        <f t="shared" si="474"/>
        <v>0.0</v>
      </c>
      <c r="GL65" s="63">
        <v>3</v>
      </c>
      <c r="GM65" s="199"/>
      <c r="GN65" s="203">
        <f t="shared" si="475"/>
        <v>18</v>
      </c>
      <c r="GO65" s="153">
        <f t="shared" si="476"/>
        <v>1.5444444444444443</v>
      </c>
      <c r="GP65" s="155">
        <f t="shared" si="477"/>
        <v>0.1111111111111111</v>
      </c>
      <c r="GQ65" s="154" t="str">
        <f t="shared" si="62"/>
        <v>0.11</v>
      </c>
      <c r="GR65" s="5" t="str">
        <f t="shared" si="63"/>
        <v>Cảnh báo KQHT</v>
      </c>
      <c r="GS65" s="5" t="s">
        <v>898</v>
      </c>
      <c r="GT65" s="204">
        <f t="shared" si="478"/>
        <v>2</v>
      </c>
      <c r="GU65" s="205">
        <f t="shared" si="64"/>
        <v>4.8</v>
      </c>
      <c r="GV65" s="206">
        <f t="shared" si="479"/>
        <v>1</v>
      </c>
      <c r="GW65" s="207">
        <f t="shared" si="480"/>
        <v>35</v>
      </c>
      <c r="GX65" s="203">
        <f t="shared" si="481"/>
        <v>7</v>
      </c>
      <c r="GY65" s="154">
        <f t="shared" si="482"/>
        <v>5.9428571428571431</v>
      </c>
      <c r="GZ65" s="155">
        <f t="shared" si="483"/>
        <v>2</v>
      </c>
      <c r="HA65" s="154" t="str">
        <f t="shared" si="65"/>
        <v>2.00</v>
      </c>
      <c r="HB65" s="5" t="str">
        <f t="shared" si="66"/>
        <v>Lên lớp</v>
      </c>
      <c r="HC65" s="146">
        <v>0</v>
      </c>
      <c r="HD65" s="70"/>
      <c r="HE65" s="121"/>
      <c r="HF65" s="146"/>
      <c r="HG65" s="67">
        <f t="shared" si="484"/>
        <v>0</v>
      </c>
      <c r="HH65" s="67" t="str">
        <f t="shared" si="485"/>
        <v>0.0</v>
      </c>
      <c r="HI65" s="51" t="str">
        <f t="shared" si="486"/>
        <v>F</v>
      </c>
      <c r="HJ65" s="60">
        <f t="shared" si="487"/>
        <v>0</v>
      </c>
      <c r="HK65" s="53" t="str">
        <f t="shared" si="488"/>
        <v>0.0</v>
      </c>
      <c r="HL65" s="63">
        <v>3</v>
      </c>
      <c r="HM65" s="199">
        <v>3</v>
      </c>
      <c r="HN65" s="146">
        <v>0</v>
      </c>
      <c r="HO65" s="70"/>
      <c r="HP65" s="121"/>
      <c r="HQ65" s="146">
        <f t="shared" si="67"/>
        <v>0</v>
      </c>
      <c r="HR65" s="110">
        <f t="shared" si="68"/>
        <v>0</v>
      </c>
      <c r="HS65" s="67" t="str">
        <f t="shared" si="69"/>
        <v>0.0</v>
      </c>
      <c r="HT65" s="111" t="str">
        <f t="shared" si="70"/>
        <v>F</v>
      </c>
      <c r="HU65" s="112">
        <f t="shared" si="71"/>
        <v>0</v>
      </c>
      <c r="HV65" s="113" t="str">
        <f t="shared" si="72"/>
        <v>0.0</v>
      </c>
      <c r="HW65" s="63">
        <v>1</v>
      </c>
      <c r="HX65" s="199">
        <v>1</v>
      </c>
      <c r="HY65" s="66">
        <f t="shared" si="240"/>
        <v>0</v>
      </c>
      <c r="HZ65" s="163">
        <f t="shared" si="240"/>
        <v>0</v>
      </c>
      <c r="IA65" s="53" t="str">
        <f t="shared" si="74"/>
        <v>0.0</v>
      </c>
      <c r="IB65" s="51" t="str">
        <f t="shared" si="75"/>
        <v>F</v>
      </c>
      <c r="IC65" s="60">
        <f t="shared" si="76"/>
        <v>0</v>
      </c>
      <c r="ID65" s="53" t="str">
        <f t="shared" si="77"/>
        <v>0.0</v>
      </c>
      <c r="IE65" s="212">
        <v>4</v>
      </c>
      <c r="IF65" s="213">
        <v>4</v>
      </c>
      <c r="IG65" s="146">
        <v>0</v>
      </c>
      <c r="IH65" s="70"/>
      <c r="II65" s="121"/>
      <c r="IJ65" s="146">
        <f t="shared" si="489"/>
        <v>0</v>
      </c>
      <c r="IK65" s="67">
        <f t="shared" si="490"/>
        <v>0</v>
      </c>
      <c r="IL65" s="67" t="str">
        <f t="shared" si="491"/>
        <v>0.0</v>
      </c>
      <c r="IM65" s="51" t="str">
        <f t="shared" si="492"/>
        <v>F</v>
      </c>
      <c r="IN65" s="60">
        <f t="shared" si="493"/>
        <v>0</v>
      </c>
      <c r="IO65" s="53" t="str">
        <f t="shared" si="494"/>
        <v>0.0</v>
      </c>
      <c r="IP65" s="63">
        <v>2</v>
      </c>
      <c r="IQ65" s="199">
        <v>2</v>
      </c>
      <c r="IR65" s="56">
        <v>0</v>
      </c>
      <c r="IS65" s="70"/>
      <c r="IT65" s="121"/>
      <c r="IU65" s="146">
        <f t="shared" si="78"/>
        <v>0</v>
      </c>
      <c r="IV65" s="67">
        <f t="shared" si="79"/>
        <v>0</v>
      </c>
      <c r="IW65" s="67" t="str">
        <f t="shared" si="80"/>
        <v>0.0</v>
      </c>
      <c r="IX65" s="51" t="str">
        <f t="shared" si="81"/>
        <v>F</v>
      </c>
      <c r="IY65" s="60">
        <f t="shared" si="82"/>
        <v>0</v>
      </c>
      <c r="IZ65" s="53" t="str">
        <f t="shared" si="83"/>
        <v>0.0</v>
      </c>
      <c r="JA65" s="63">
        <v>3</v>
      </c>
      <c r="JB65" s="199">
        <v>3</v>
      </c>
      <c r="JC65" s="56">
        <v>0</v>
      </c>
      <c r="JD65" s="70"/>
      <c r="JE65" s="121"/>
      <c r="JF65" s="146">
        <f t="shared" si="84"/>
        <v>0</v>
      </c>
      <c r="JG65" s="67">
        <f t="shared" si="85"/>
        <v>0</v>
      </c>
      <c r="JH65" s="50" t="str">
        <f t="shared" si="86"/>
        <v>0.0</v>
      </c>
      <c r="JI65" s="51" t="str">
        <f t="shared" si="87"/>
        <v>F</v>
      </c>
      <c r="JJ65" s="60">
        <f t="shared" si="88"/>
        <v>0</v>
      </c>
      <c r="JK65" s="53" t="str">
        <f t="shared" si="89"/>
        <v>0.0</v>
      </c>
      <c r="JL65" s="61">
        <v>2</v>
      </c>
      <c r="JM65" s="62">
        <v>2</v>
      </c>
      <c r="JN65" s="56"/>
      <c r="JO65" s="70"/>
      <c r="JP65" s="121"/>
      <c r="JQ65" s="146">
        <f t="shared" si="392"/>
        <v>0</v>
      </c>
      <c r="JR65" s="67">
        <f t="shared" si="393"/>
        <v>0</v>
      </c>
      <c r="JS65" s="50" t="str">
        <f t="shared" si="394"/>
        <v>0.0</v>
      </c>
      <c r="JT65" s="51" t="str">
        <f t="shared" si="395"/>
        <v>F</v>
      </c>
      <c r="JU65" s="60">
        <f t="shared" si="396"/>
        <v>0</v>
      </c>
      <c r="JV65" s="53" t="str">
        <f t="shared" si="397"/>
        <v>0.0</v>
      </c>
      <c r="JW65" s="61">
        <v>1</v>
      </c>
      <c r="JX65" s="62">
        <v>1</v>
      </c>
      <c r="JY65" s="56"/>
      <c r="JZ65" s="70"/>
      <c r="KA65" s="121"/>
      <c r="KB65" s="146">
        <f t="shared" si="398"/>
        <v>0</v>
      </c>
      <c r="KC65" s="67">
        <f t="shared" si="399"/>
        <v>0</v>
      </c>
      <c r="KD65" s="50" t="str">
        <f t="shared" si="400"/>
        <v>0.0</v>
      </c>
      <c r="KE65" s="51" t="str">
        <f t="shared" si="401"/>
        <v>F</v>
      </c>
      <c r="KF65" s="60">
        <f t="shared" si="402"/>
        <v>0</v>
      </c>
      <c r="KG65" s="53" t="str">
        <f t="shared" si="403"/>
        <v>0.0</v>
      </c>
      <c r="KH65" s="61">
        <v>2</v>
      </c>
      <c r="KI65" s="62">
        <v>2</v>
      </c>
      <c r="KJ65" s="202"/>
      <c r="KK65" s="133"/>
      <c r="KL65" s="58"/>
      <c r="KM65" s="66">
        <f t="shared" si="404"/>
        <v>0</v>
      </c>
      <c r="KN65" s="67">
        <f t="shared" si="405"/>
        <v>0</v>
      </c>
      <c r="KO65" s="67" t="str">
        <f t="shared" si="406"/>
        <v>0.0</v>
      </c>
      <c r="KP65" s="51" t="str">
        <f t="shared" si="407"/>
        <v>F</v>
      </c>
      <c r="KQ65" s="60">
        <f t="shared" si="408"/>
        <v>0</v>
      </c>
      <c r="KR65" s="53" t="str">
        <f t="shared" si="409"/>
        <v>0.0</v>
      </c>
      <c r="KS65" s="63">
        <v>1</v>
      </c>
      <c r="KT65" s="199">
        <v>1</v>
      </c>
      <c r="KU65" s="202">
        <v>0</v>
      </c>
      <c r="KV65" s="133"/>
      <c r="KW65" s="58"/>
      <c r="KX65" s="66">
        <f t="shared" si="410"/>
        <v>0</v>
      </c>
      <c r="KY65" s="67">
        <f t="shared" si="411"/>
        <v>0</v>
      </c>
      <c r="KZ65" s="67" t="str">
        <f t="shared" si="412"/>
        <v>0.0</v>
      </c>
      <c r="LA65" s="51" t="str">
        <f t="shared" si="413"/>
        <v>F</v>
      </c>
      <c r="LB65" s="60">
        <f t="shared" si="414"/>
        <v>0</v>
      </c>
      <c r="LC65" s="53" t="str">
        <f t="shared" si="415"/>
        <v>0.0</v>
      </c>
      <c r="LD65" s="63">
        <v>1</v>
      </c>
      <c r="LE65" s="199">
        <v>1</v>
      </c>
      <c r="LF65" s="202">
        <v>0</v>
      </c>
      <c r="LG65" s="133"/>
      <c r="LH65" s="58"/>
      <c r="LI65" s="66">
        <f t="shared" si="416"/>
        <v>0</v>
      </c>
      <c r="LJ65" s="67">
        <f t="shared" si="417"/>
        <v>0</v>
      </c>
      <c r="LK65" s="67" t="str">
        <f t="shared" si="418"/>
        <v>0.0</v>
      </c>
      <c r="LL65" s="51" t="str">
        <f t="shared" si="419"/>
        <v>F</v>
      </c>
      <c r="LM65" s="60">
        <f t="shared" si="420"/>
        <v>0</v>
      </c>
      <c r="LN65" s="53" t="str">
        <f t="shared" si="421"/>
        <v>0.0</v>
      </c>
      <c r="LO65" s="63">
        <v>2</v>
      </c>
      <c r="LP65" s="199">
        <v>2</v>
      </c>
      <c r="LQ65" s="202">
        <v>0</v>
      </c>
      <c r="LR65" s="133"/>
      <c r="LS65" s="58"/>
      <c r="LT65" s="66">
        <f t="shared" si="422"/>
        <v>0</v>
      </c>
      <c r="LU65" s="67">
        <f t="shared" si="423"/>
        <v>0</v>
      </c>
      <c r="LV65" s="67" t="str">
        <f t="shared" si="424"/>
        <v>0.0</v>
      </c>
      <c r="LW65" s="51" t="str">
        <f t="shared" si="425"/>
        <v>F</v>
      </c>
      <c r="LX65" s="60">
        <f t="shared" si="426"/>
        <v>0</v>
      </c>
      <c r="LY65" s="53" t="str">
        <f t="shared" si="427"/>
        <v>0.0</v>
      </c>
      <c r="LZ65" s="63">
        <v>1</v>
      </c>
      <c r="MA65" s="199">
        <v>1</v>
      </c>
      <c r="MB65" s="66">
        <f t="shared" si="428"/>
        <v>0</v>
      </c>
      <c r="MC65" s="163">
        <f t="shared" si="429"/>
        <v>0</v>
      </c>
      <c r="MD65" s="53" t="str">
        <f t="shared" si="430"/>
        <v>0.0</v>
      </c>
      <c r="ME65" s="51" t="str">
        <f t="shared" si="431"/>
        <v>F</v>
      </c>
      <c r="MF65" s="60">
        <f t="shared" si="432"/>
        <v>0</v>
      </c>
      <c r="MG65" s="53" t="str">
        <f t="shared" si="433"/>
        <v>0.0</v>
      </c>
      <c r="MH65" s="212">
        <v>5</v>
      </c>
      <c r="MI65" s="213">
        <v>5</v>
      </c>
      <c r="MJ65" s="203">
        <f t="shared" si="434"/>
        <v>19</v>
      </c>
      <c r="MK65" s="153">
        <f t="shared" si="435"/>
        <v>0</v>
      </c>
      <c r="ML65" s="155">
        <f t="shared" si="436"/>
        <v>0</v>
      </c>
      <c r="MM65" s="154" t="str">
        <f t="shared" si="437"/>
        <v>0.00</v>
      </c>
      <c r="MN65" s="5" t="str">
        <f t="shared" si="438"/>
        <v>Cảnh báo KQHT</v>
      </c>
    </row>
    <row r="66" spans="1:352" s="8" customFormat="1" ht="18">
      <c r="A66" s="5">
        <v>17</v>
      </c>
      <c r="B66" s="8" t="s">
        <v>432</v>
      </c>
      <c r="C66" s="8" t="s">
        <v>503</v>
      </c>
      <c r="D66" s="222" t="s">
        <v>476</v>
      </c>
      <c r="E66" s="289" t="s">
        <v>364</v>
      </c>
      <c r="G66" s="8" t="s">
        <v>682</v>
      </c>
      <c r="H66" s="217" t="s">
        <v>410</v>
      </c>
      <c r="I66" s="258" t="s">
        <v>696</v>
      </c>
      <c r="J66" s="258" t="s">
        <v>597</v>
      </c>
      <c r="K66" s="98">
        <v>7</v>
      </c>
      <c r="L66" s="67" t="str">
        <f t="shared" si="439"/>
        <v>7.0</v>
      </c>
      <c r="M66" s="51" t="str">
        <f t="shared" si="495"/>
        <v>B</v>
      </c>
      <c r="N66" s="52">
        <f t="shared" si="496"/>
        <v>3</v>
      </c>
      <c r="O66" s="53" t="str">
        <f t="shared" si="440"/>
        <v>3.0</v>
      </c>
      <c r="P66" s="63">
        <v>2</v>
      </c>
      <c r="Q66" s="49">
        <v>6</v>
      </c>
      <c r="R66" s="67" t="str">
        <f t="shared" si="441"/>
        <v>6.0</v>
      </c>
      <c r="S66" s="51" t="str">
        <f t="shared" si="497"/>
        <v>C</v>
      </c>
      <c r="T66" s="52">
        <f t="shared" si="498"/>
        <v>2</v>
      </c>
      <c r="U66" s="53" t="str">
        <f t="shared" si="442"/>
        <v>2.0</v>
      </c>
      <c r="V66" s="63">
        <v>3</v>
      </c>
      <c r="W66" s="105"/>
      <c r="X66" s="103"/>
      <c r="Y66" s="104"/>
      <c r="Z66" s="66">
        <f t="shared" si="291"/>
        <v>0</v>
      </c>
      <c r="AA66" s="67">
        <f t="shared" si="292"/>
        <v>0</v>
      </c>
      <c r="AB66" s="67" t="str">
        <f t="shared" si="443"/>
        <v>0.0</v>
      </c>
      <c r="AC66" s="51" t="str">
        <f t="shared" si="294"/>
        <v>F</v>
      </c>
      <c r="AD66" s="60">
        <f t="shared" si="499"/>
        <v>0</v>
      </c>
      <c r="AE66" s="53" t="str">
        <f t="shared" si="444"/>
        <v>0.0</v>
      </c>
      <c r="AF66" s="63">
        <v>4</v>
      </c>
      <c r="AG66" s="199"/>
      <c r="AH66" s="105">
        <v>7</v>
      </c>
      <c r="AI66" s="103">
        <v>0</v>
      </c>
      <c r="AJ66" s="104">
        <v>5</v>
      </c>
      <c r="AK66" s="66">
        <f t="shared" si="297"/>
        <v>2.8</v>
      </c>
      <c r="AL66" s="67">
        <f t="shared" si="298"/>
        <v>5.8</v>
      </c>
      <c r="AM66" s="67" t="str">
        <f t="shared" si="445"/>
        <v>5.8</v>
      </c>
      <c r="AN66" s="51" t="str">
        <f t="shared" si="500"/>
        <v>C</v>
      </c>
      <c r="AO66" s="60">
        <f t="shared" si="501"/>
        <v>2</v>
      </c>
      <c r="AP66" s="53" t="str">
        <f t="shared" si="446"/>
        <v>2.0</v>
      </c>
      <c r="AQ66" s="63">
        <v>2</v>
      </c>
      <c r="AR66" s="199">
        <v>2</v>
      </c>
      <c r="AS66" s="105">
        <v>5.0999999999999996</v>
      </c>
      <c r="AT66" s="103">
        <v>0</v>
      </c>
      <c r="AU66" s="104">
        <v>5</v>
      </c>
      <c r="AV66" s="66">
        <f t="shared" si="447"/>
        <v>2</v>
      </c>
      <c r="AW66" s="67">
        <f t="shared" si="448"/>
        <v>5</v>
      </c>
      <c r="AX66" s="67" t="str">
        <f t="shared" si="449"/>
        <v>5.0</v>
      </c>
      <c r="AY66" s="51" t="str">
        <f t="shared" si="450"/>
        <v>D+</v>
      </c>
      <c r="AZ66" s="60">
        <f t="shared" si="502"/>
        <v>1.5</v>
      </c>
      <c r="BA66" s="53" t="str">
        <f t="shared" si="451"/>
        <v>1.5</v>
      </c>
      <c r="BB66" s="63">
        <v>3</v>
      </c>
      <c r="BC66" s="199">
        <v>3</v>
      </c>
      <c r="BD66" s="105">
        <v>5.2</v>
      </c>
      <c r="BE66" s="103">
        <v>2</v>
      </c>
      <c r="BF66" s="104">
        <v>2</v>
      </c>
      <c r="BG66" s="66">
        <f t="shared" si="503"/>
        <v>3.3</v>
      </c>
      <c r="BH66" s="67">
        <f t="shared" si="504"/>
        <v>3.3</v>
      </c>
      <c r="BI66" s="67" t="str">
        <f t="shared" si="452"/>
        <v>3.3</v>
      </c>
      <c r="BJ66" s="51" t="str">
        <f t="shared" si="505"/>
        <v>F</v>
      </c>
      <c r="BK66" s="60">
        <f t="shared" si="506"/>
        <v>0</v>
      </c>
      <c r="BL66" s="53" t="str">
        <f t="shared" si="453"/>
        <v>0.0</v>
      </c>
      <c r="BM66" s="63">
        <v>3</v>
      </c>
      <c r="BN66" s="199"/>
      <c r="BO66" s="105">
        <v>5.7</v>
      </c>
      <c r="BP66" s="103">
        <v>6</v>
      </c>
      <c r="BQ66" s="104"/>
      <c r="BR66" s="66">
        <f t="shared" si="315"/>
        <v>5.9</v>
      </c>
      <c r="BS66" s="67">
        <f t="shared" si="316"/>
        <v>5.9</v>
      </c>
      <c r="BT66" s="67" t="str">
        <f t="shared" si="454"/>
        <v>5.9</v>
      </c>
      <c r="BU66" s="51" t="str">
        <f t="shared" si="318"/>
        <v>C</v>
      </c>
      <c r="BV66" s="68">
        <f t="shared" si="319"/>
        <v>2</v>
      </c>
      <c r="BW66" s="53" t="str">
        <f t="shared" si="455"/>
        <v>2.0</v>
      </c>
      <c r="BX66" s="63">
        <v>2</v>
      </c>
      <c r="BY66" s="199">
        <v>2</v>
      </c>
      <c r="BZ66" s="105"/>
      <c r="CA66" s="103"/>
      <c r="CB66" s="104"/>
      <c r="CC66" s="105"/>
      <c r="CD66" s="67">
        <f t="shared" si="507"/>
        <v>0</v>
      </c>
      <c r="CE66" s="67" t="str">
        <f t="shared" si="456"/>
        <v>0.0</v>
      </c>
      <c r="CF66" s="51" t="str">
        <f t="shared" si="508"/>
        <v>F</v>
      </c>
      <c r="CG66" s="60">
        <f t="shared" si="509"/>
        <v>0</v>
      </c>
      <c r="CH66" s="53" t="str">
        <f t="shared" si="457"/>
        <v>0.0</v>
      </c>
      <c r="CI66" s="63">
        <v>3</v>
      </c>
      <c r="CJ66" s="199"/>
      <c r="CK66" s="200">
        <f t="shared" si="458"/>
        <v>17</v>
      </c>
      <c r="CL66" s="72">
        <f t="shared" si="327"/>
        <v>2.841176470588235</v>
      </c>
      <c r="CM66" s="93" t="str">
        <f t="shared" si="459"/>
        <v>2.84</v>
      </c>
      <c r="CN66" s="72">
        <f t="shared" si="329"/>
        <v>0.73529411764705888</v>
      </c>
      <c r="CO66" s="93" t="str">
        <f t="shared" si="460"/>
        <v>0.74</v>
      </c>
      <c r="CP66" s="258" t="str">
        <f t="shared" si="461"/>
        <v>Cảnh báo KQHT</v>
      </c>
      <c r="CQ66" s="258">
        <f t="shared" si="332"/>
        <v>7</v>
      </c>
      <c r="CR66" s="72">
        <f t="shared" si="333"/>
        <v>5.4857142857142867</v>
      </c>
      <c r="CS66" s="258" t="str">
        <f t="shared" si="462"/>
        <v>5.49</v>
      </c>
      <c r="CT66" s="72">
        <f t="shared" si="335"/>
        <v>1.7857142857142858</v>
      </c>
      <c r="CU66" s="258" t="str">
        <f t="shared" si="463"/>
        <v>1.79</v>
      </c>
      <c r="CV66" s="258" t="str">
        <f t="shared" si="510"/>
        <v>Lên lớp</v>
      </c>
      <c r="CW66" s="147">
        <v>5</v>
      </c>
      <c r="CX66" s="147">
        <v>2</v>
      </c>
      <c r="CY66" s="144">
        <v>5</v>
      </c>
      <c r="CZ66" s="66">
        <f t="shared" si="338"/>
        <v>3.2</v>
      </c>
      <c r="DA66" s="67">
        <f t="shared" si="339"/>
        <v>5</v>
      </c>
      <c r="DB66" s="60" t="str">
        <f t="shared" si="340"/>
        <v>5.0</v>
      </c>
      <c r="DC66" s="51" t="str">
        <f t="shared" si="341"/>
        <v>D+</v>
      </c>
      <c r="DD66" s="60">
        <f t="shared" si="342"/>
        <v>1.5</v>
      </c>
      <c r="DE66" s="60" t="str">
        <f t="shared" si="343"/>
        <v>1.5</v>
      </c>
      <c r="DF66" s="63"/>
      <c r="DG66" s="201"/>
      <c r="DH66" s="105">
        <v>6.6</v>
      </c>
      <c r="DI66" s="126">
        <v>3</v>
      </c>
      <c r="DJ66" s="126"/>
      <c r="DK66" s="66">
        <f t="shared" si="344"/>
        <v>4.4000000000000004</v>
      </c>
      <c r="DL66" s="67">
        <f t="shared" si="345"/>
        <v>4.4000000000000004</v>
      </c>
      <c r="DM66" s="60" t="str">
        <f t="shared" si="346"/>
        <v>4.4</v>
      </c>
      <c r="DN66" s="51" t="str">
        <f t="shared" si="347"/>
        <v>D</v>
      </c>
      <c r="DO66" s="60">
        <f t="shared" si="348"/>
        <v>1</v>
      </c>
      <c r="DP66" s="60" t="str">
        <f t="shared" si="349"/>
        <v>1.0</v>
      </c>
      <c r="DQ66" s="63"/>
      <c r="DR66" s="201"/>
      <c r="DS66" s="67">
        <f t="shared" si="350"/>
        <v>4.7</v>
      </c>
      <c r="DT66" s="60" t="str">
        <f t="shared" si="351"/>
        <v>4.7</v>
      </c>
      <c r="DU66" s="51" t="str">
        <f t="shared" si="352"/>
        <v>D</v>
      </c>
      <c r="DV66" s="60">
        <f t="shared" si="353"/>
        <v>1</v>
      </c>
      <c r="DW66" s="60" t="str">
        <f t="shared" si="354"/>
        <v>1.0</v>
      </c>
      <c r="DX66" s="63">
        <v>3</v>
      </c>
      <c r="DY66" s="201">
        <v>3</v>
      </c>
      <c r="DZ66" s="202">
        <v>5</v>
      </c>
      <c r="EA66" s="57">
        <v>4</v>
      </c>
      <c r="EB66" s="58"/>
      <c r="EC66" s="66">
        <f t="shared" si="355"/>
        <v>4.4000000000000004</v>
      </c>
      <c r="ED66" s="67">
        <f t="shared" si="356"/>
        <v>4.4000000000000004</v>
      </c>
      <c r="EE66" s="67" t="str">
        <f t="shared" si="357"/>
        <v>4.4</v>
      </c>
      <c r="EF66" s="51" t="str">
        <f t="shared" si="358"/>
        <v>D</v>
      </c>
      <c r="EG66" s="68">
        <f t="shared" si="359"/>
        <v>1</v>
      </c>
      <c r="EH66" s="53" t="str">
        <f t="shared" si="360"/>
        <v>1.0</v>
      </c>
      <c r="EI66" s="63">
        <v>3</v>
      </c>
      <c r="EJ66" s="199">
        <v>3</v>
      </c>
      <c r="EK66" s="146">
        <v>0</v>
      </c>
      <c r="EL66" s="70"/>
      <c r="EM66" s="121"/>
      <c r="EN66" s="66">
        <f t="shared" si="464"/>
        <v>0</v>
      </c>
      <c r="EO66" s="67">
        <f t="shared" si="465"/>
        <v>0</v>
      </c>
      <c r="EP66" s="67" t="str">
        <f t="shared" si="466"/>
        <v>0.0</v>
      </c>
      <c r="EQ66" s="51" t="str">
        <f t="shared" si="467"/>
        <v>F</v>
      </c>
      <c r="ER66" s="60">
        <f t="shared" si="468"/>
        <v>0</v>
      </c>
      <c r="ES66" s="53" t="str">
        <f t="shared" si="469"/>
        <v>0.0</v>
      </c>
      <c r="ET66" s="63">
        <v>3</v>
      </c>
      <c r="EU66" s="199"/>
      <c r="EV66" s="166">
        <v>8</v>
      </c>
      <c r="EW66" s="122">
        <v>1</v>
      </c>
      <c r="EX66" s="123"/>
      <c r="EY66" s="66">
        <f t="shared" si="45"/>
        <v>3.8</v>
      </c>
      <c r="EZ66" s="67">
        <f t="shared" si="46"/>
        <v>3.8</v>
      </c>
      <c r="FA66" s="67" t="str">
        <f t="shared" si="47"/>
        <v>3.8</v>
      </c>
      <c r="FB66" s="51" t="str">
        <f t="shared" si="48"/>
        <v>F</v>
      </c>
      <c r="FC66" s="60">
        <f t="shared" si="49"/>
        <v>0</v>
      </c>
      <c r="FD66" s="53" t="str">
        <f t="shared" si="50"/>
        <v>0.0</v>
      </c>
      <c r="FE66" s="63">
        <v>2</v>
      </c>
      <c r="FF66" s="199"/>
      <c r="FG66" s="105">
        <v>8</v>
      </c>
      <c r="FH66" s="103">
        <v>8</v>
      </c>
      <c r="FI66" s="104"/>
      <c r="FJ66" s="66">
        <f t="shared" si="51"/>
        <v>8</v>
      </c>
      <c r="FK66" s="67">
        <f t="shared" si="52"/>
        <v>8</v>
      </c>
      <c r="FL66" s="67" t="str">
        <f t="shared" si="53"/>
        <v>8.0</v>
      </c>
      <c r="FM66" s="51" t="str">
        <f t="shared" si="54"/>
        <v>B+</v>
      </c>
      <c r="FN66" s="60">
        <f t="shared" si="55"/>
        <v>3.5</v>
      </c>
      <c r="FO66" s="53" t="str">
        <f t="shared" si="56"/>
        <v>3.5</v>
      </c>
      <c r="FP66" s="63">
        <v>2</v>
      </c>
      <c r="FQ66" s="199">
        <v>2</v>
      </c>
      <c r="FR66" s="166">
        <v>5.2</v>
      </c>
      <c r="FS66" s="122">
        <v>3</v>
      </c>
      <c r="FT66" s="123">
        <v>5</v>
      </c>
      <c r="FU66" s="166"/>
      <c r="FV66" s="67">
        <f t="shared" si="57"/>
        <v>5.0999999999999996</v>
      </c>
      <c r="FW66" s="67" t="str">
        <f t="shared" si="58"/>
        <v>5.1</v>
      </c>
      <c r="FX66" s="51" t="str">
        <f t="shared" si="59"/>
        <v>D+</v>
      </c>
      <c r="FY66" s="60">
        <f t="shared" si="60"/>
        <v>1.5</v>
      </c>
      <c r="FZ66" s="53" t="str">
        <f t="shared" si="61"/>
        <v>1.5</v>
      </c>
      <c r="GA66" s="63">
        <v>2</v>
      </c>
      <c r="GB66" s="199">
        <v>2</v>
      </c>
      <c r="GC66" s="105">
        <v>5</v>
      </c>
      <c r="GD66" s="103">
        <v>4</v>
      </c>
      <c r="GE66" s="104"/>
      <c r="GF66" s="105"/>
      <c r="GG66" s="67">
        <f t="shared" si="470"/>
        <v>4.4000000000000004</v>
      </c>
      <c r="GH66" s="67" t="str">
        <f t="shared" si="471"/>
        <v>4.4</v>
      </c>
      <c r="GI66" s="51" t="str">
        <f t="shared" si="472"/>
        <v>D</v>
      </c>
      <c r="GJ66" s="60">
        <f t="shared" si="473"/>
        <v>1</v>
      </c>
      <c r="GK66" s="53" t="str">
        <f t="shared" si="474"/>
        <v>1.0</v>
      </c>
      <c r="GL66" s="63">
        <v>3</v>
      </c>
      <c r="GM66" s="199">
        <v>3</v>
      </c>
      <c r="GN66" s="203">
        <f t="shared" si="475"/>
        <v>18</v>
      </c>
      <c r="GO66" s="153">
        <f t="shared" si="476"/>
        <v>4.1277777777777782</v>
      </c>
      <c r="GP66" s="155">
        <f t="shared" si="477"/>
        <v>1.0555555555555556</v>
      </c>
      <c r="GQ66" s="154" t="str">
        <f t="shared" si="62"/>
        <v>1.06</v>
      </c>
      <c r="GR66" s="5" t="str">
        <f t="shared" si="63"/>
        <v>Lên lớp</v>
      </c>
      <c r="GS66" s="5"/>
      <c r="GT66" s="204">
        <f t="shared" si="478"/>
        <v>13</v>
      </c>
      <c r="GU66" s="205">
        <f t="shared" si="64"/>
        <v>5.1307692307692312</v>
      </c>
      <c r="GV66" s="206">
        <f t="shared" si="479"/>
        <v>1.4615384615384615</v>
      </c>
      <c r="GW66" s="207">
        <f t="shared" si="480"/>
        <v>35</v>
      </c>
      <c r="GX66" s="203">
        <f t="shared" si="481"/>
        <v>20</v>
      </c>
      <c r="GY66" s="154">
        <f t="shared" si="482"/>
        <v>5.2550000000000008</v>
      </c>
      <c r="GZ66" s="155">
        <f t="shared" si="483"/>
        <v>1.575</v>
      </c>
      <c r="HA66" s="154" t="str">
        <f t="shared" si="65"/>
        <v>1.58</v>
      </c>
      <c r="HB66" s="5" t="str">
        <f t="shared" si="66"/>
        <v>Lên lớp</v>
      </c>
      <c r="HC66" s="146">
        <v>0</v>
      </c>
      <c r="HD66" s="70"/>
      <c r="HE66" s="121"/>
      <c r="HF66" s="146"/>
      <c r="HG66" s="67">
        <f t="shared" si="484"/>
        <v>0</v>
      </c>
      <c r="HH66" s="67" t="str">
        <f t="shared" si="485"/>
        <v>0.0</v>
      </c>
      <c r="HI66" s="51" t="str">
        <f t="shared" si="486"/>
        <v>F</v>
      </c>
      <c r="HJ66" s="60">
        <f t="shared" si="487"/>
        <v>0</v>
      </c>
      <c r="HK66" s="53" t="str">
        <f t="shared" si="488"/>
        <v>0.0</v>
      </c>
      <c r="HL66" s="63">
        <v>3</v>
      </c>
      <c r="HM66" s="199">
        <v>3</v>
      </c>
      <c r="HN66" s="146">
        <v>0</v>
      </c>
      <c r="HO66" s="70"/>
      <c r="HP66" s="121"/>
      <c r="HQ66" s="146">
        <f t="shared" si="67"/>
        <v>0</v>
      </c>
      <c r="HR66" s="110">
        <f t="shared" si="68"/>
        <v>0</v>
      </c>
      <c r="HS66" s="67" t="str">
        <f t="shared" si="69"/>
        <v>0.0</v>
      </c>
      <c r="HT66" s="111" t="str">
        <f t="shared" si="70"/>
        <v>F</v>
      </c>
      <c r="HU66" s="112">
        <f t="shared" si="71"/>
        <v>0</v>
      </c>
      <c r="HV66" s="113" t="str">
        <f t="shared" si="72"/>
        <v>0.0</v>
      </c>
      <c r="HW66" s="63">
        <v>1</v>
      </c>
      <c r="HX66" s="199">
        <v>1</v>
      </c>
      <c r="HY66" s="66">
        <f t="shared" si="240"/>
        <v>0</v>
      </c>
      <c r="HZ66" s="163">
        <f t="shared" si="240"/>
        <v>0</v>
      </c>
      <c r="IA66" s="53" t="str">
        <f t="shared" si="74"/>
        <v>0.0</v>
      </c>
      <c r="IB66" s="51" t="str">
        <f t="shared" si="75"/>
        <v>F</v>
      </c>
      <c r="IC66" s="60">
        <f t="shared" si="76"/>
        <v>0</v>
      </c>
      <c r="ID66" s="53" t="str">
        <f t="shared" si="77"/>
        <v>0.0</v>
      </c>
      <c r="IE66" s="212">
        <v>4</v>
      </c>
      <c r="IF66" s="213">
        <v>4</v>
      </c>
      <c r="IG66" s="146">
        <v>0</v>
      </c>
      <c r="IH66" s="70"/>
      <c r="II66" s="121"/>
      <c r="IJ66" s="146">
        <f t="shared" si="489"/>
        <v>0</v>
      </c>
      <c r="IK66" s="67">
        <f t="shared" si="490"/>
        <v>0</v>
      </c>
      <c r="IL66" s="67" t="str">
        <f t="shared" si="491"/>
        <v>0.0</v>
      </c>
      <c r="IM66" s="51" t="str">
        <f t="shared" si="492"/>
        <v>F</v>
      </c>
      <c r="IN66" s="60">
        <f t="shared" si="493"/>
        <v>0</v>
      </c>
      <c r="IO66" s="53" t="str">
        <f t="shared" si="494"/>
        <v>0.0</v>
      </c>
      <c r="IP66" s="63">
        <v>2</v>
      </c>
      <c r="IQ66" s="199">
        <v>2</v>
      </c>
      <c r="IR66" s="56">
        <v>0</v>
      </c>
      <c r="IS66" s="70"/>
      <c r="IT66" s="121"/>
      <c r="IU66" s="146">
        <f t="shared" si="78"/>
        <v>0</v>
      </c>
      <c r="IV66" s="67">
        <f t="shared" si="79"/>
        <v>0</v>
      </c>
      <c r="IW66" s="67" t="str">
        <f t="shared" si="80"/>
        <v>0.0</v>
      </c>
      <c r="IX66" s="51" t="str">
        <f t="shared" si="81"/>
        <v>F</v>
      </c>
      <c r="IY66" s="60">
        <f t="shared" si="82"/>
        <v>0</v>
      </c>
      <c r="IZ66" s="53" t="str">
        <f t="shared" si="83"/>
        <v>0.0</v>
      </c>
      <c r="JA66" s="63">
        <v>3</v>
      </c>
      <c r="JB66" s="199">
        <v>3</v>
      </c>
      <c r="JC66" s="56">
        <v>0</v>
      </c>
      <c r="JD66" s="70"/>
      <c r="JE66" s="121"/>
      <c r="JF66" s="146">
        <f t="shared" si="84"/>
        <v>0</v>
      </c>
      <c r="JG66" s="67">
        <f t="shared" si="85"/>
        <v>0</v>
      </c>
      <c r="JH66" s="50" t="str">
        <f t="shared" si="86"/>
        <v>0.0</v>
      </c>
      <c r="JI66" s="51" t="str">
        <f t="shared" si="87"/>
        <v>F</v>
      </c>
      <c r="JJ66" s="60">
        <f t="shared" si="88"/>
        <v>0</v>
      </c>
      <c r="JK66" s="53" t="str">
        <f t="shared" si="89"/>
        <v>0.0</v>
      </c>
      <c r="JL66" s="61">
        <v>2</v>
      </c>
      <c r="JM66" s="62">
        <v>2</v>
      </c>
      <c r="JN66" s="56"/>
      <c r="JO66" s="70"/>
      <c r="JP66" s="121"/>
      <c r="JQ66" s="146">
        <f t="shared" si="392"/>
        <v>0</v>
      </c>
      <c r="JR66" s="67">
        <f t="shared" si="393"/>
        <v>0</v>
      </c>
      <c r="JS66" s="50" t="str">
        <f t="shared" si="394"/>
        <v>0.0</v>
      </c>
      <c r="JT66" s="51" t="str">
        <f t="shared" si="395"/>
        <v>F</v>
      </c>
      <c r="JU66" s="60">
        <f t="shared" si="396"/>
        <v>0</v>
      </c>
      <c r="JV66" s="53" t="str">
        <f t="shared" si="397"/>
        <v>0.0</v>
      </c>
      <c r="JW66" s="61">
        <v>1</v>
      </c>
      <c r="JX66" s="62">
        <v>1</v>
      </c>
      <c r="JY66" s="56"/>
      <c r="JZ66" s="70"/>
      <c r="KA66" s="121"/>
      <c r="KB66" s="146">
        <f t="shared" si="398"/>
        <v>0</v>
      </c>
      <c r="KC66" s="67">
        <f t="shared" si="399"/>
        <v>0</v>
      </c>
      <c r="KD66" s="50" t="str">
        <f t="shared" si="400"/>
        <v>0.0</v>
      </c>
      <c r="KE66" s="51" t="str">
        <f t="shared" si="401"/>
        <v>F</v>
      </c>
      <c r="KF66" s="60">
        <f t="shared" si="402"/>
        <v>0</v>
      </c>
      <c r="KG66" s="53" t="str">
        <f t="shared" si="403"/>
        <v>0.0</v>
      </c>
      <c r="KH66" s="61">
        <v>2</v>
      </c>
      <c r="KI66" s="62">
        <v>2</v>
      </c>
      <c r="KJ66" s="202"/>
      <c r="KK66" s="133"/>
      <c r="KL66" s="58"/>
      <c r="KM66" s="66">
        <f t="shared" si="404"/>
        <v>0</v>
      </c>
      <c r="KN66" s="67">
        <f t="shared" si="405"/>
        <v>0</v>
      </c>
      <c r="KO66" s="67" t="str">
        <f t="shared" si="406"/>
        <v>0.0</v>
      </c>
      <c r="KP66" s="51" t="str">
        <f t="shared" si="407"/>
        <v>F</v>
      </c>
      <c r="KQ66" s="60">
        <f t="shared" si="408"/>
        <v>0</v>
      </c>
      <c r="KR66" s="53" t="str">
        <f t="shared" si="409"/>
        <v>0.0</v>
      </c>
      <c r="KS66" s="63">
        <v>1</v>
      </c>
      <c r="KT66" s="199">
        <v>1</v>
      </c>
      <c r="KU66" s="202">
        <v>0</v>
      </c>
      <c r="KV66" s="133"/>
      <c r="KW66" s="58"/>
      <c r="KX66" s="66">
        <f t="shared" si="410"/>
        <v>0</v>
      </c>
      <c r="KY66" s="67">
        <f t="shared" si="411"/>
        <v>0</v>
      </c>
      <c r="KZ66" s="67" t="str">
        <f t="shared" si="412"/>
        <v>0.0</v>
      </c>
      <c r="LA66" s="51" t="str">
        <f t="shared" si="413"/>
        <v>F</v>
      </c>
      <c r="LB66" s="60">
        <f t="shared" si="414"/>
        <v>0</v>
      </c>
      <c r="LC66" s="53" t="str">
        <f t="shared" si="415"/>
        <v>0.0</v>
      </c>
      <c r="LD66" s="63">
        <v>1</v>
      </c>
      <c r="LE66" s="199">
        <v>1</v>
      </c>
      <c r="LF66" s="202">
        <v>0</v>
      </c>
      <c r="LG66" s="133"/>
      <c r="LH66" s="58"/>
      <c r="LI66" s="66">
        <f t="shared" si="416"/>
        <v>0</v>
      </c>
      <c r="LJ66" s="67">
        <f t="shared" si="417"/>
        <v>0</v>
      </c>
      <c r="LK66" s="67" t="str">
        <f t="shared" si="418"/>
        <v>0.0</v>
      </c>
      <c r="LL66" s="51" t="str">
        <f t="shared" si="419"/>
        <v>F</v>
      </c>
      <c r="LM66" s="60">
        <f t="shared" si="420"/>
        <v>0</v>
      </c>
      <c r="LN66" s="53" t="str">
        <f t="shared" si="421"/>
        <v>0.0</v>
      </c>
      <c r="LO66" s="63">
        <v>2</v>
      </c>
      <c r="LP66" s="199">
        <v>2</v>
      </c>
      <c r="LQ66" s="202">
        <v>0</v>
      </c>
      <c r="LR66" s="133"/>
      <c r="LS66" s="58"/>
      <c r="LT66" s="66">
        <f t="shared" si="422"/>
        <v>0</v>
      </c>
      <c r="LU66" s="67">
        <f t="shared" si="423"/>
        <v>0</v>
      </c>
      <c r="LV66" s="67" t="str">
        <f t="shared" si="424"/>
        <v>0.0</v>
      </c>
      <c r="LW66" s="51" t="str">
        <f t="shared" si="425"/>
        <v>F</v>
      </c>
      <c r="LX66" s="60">
        <f t="shared" si="426"/>
        <v>0</v>
      </c>
      <c r="LY66" s="53" t="str">
        <f t="shared" si="427"/>
        <v>0.0</v>
      </c>
      <c r="LZ66" s="63">
        <v>1</v>
      </c>
      <c r="MA66" s="199">
        <v>1</v>
      </c>
      <c r="MB66" s="66">
        <f t="shared" si="428"/>
        <v>0</v>
      </c>
      <c r="MC66" s="163">
        <f t="shared" si="429"/>
        <v>0</v>
      </c>
      <c r="MD66" s="53" t="str">
        <f t="shared" si="430"/>
        <v>0.0</v>
      </c>
      <c r="ME66" s="51" t="str">
        <f t="shared" si="431"/>
        <v>F</v>
      </c>
      <c r="MF66" s="60">
        <f t="shared" si="432"/>
        <v>0</v>
      </c>
      <c r="MG66" s="53" t="str">
        <f t="shared" si="433"/>
        <v>0.0</v>
      </c>
      <c r="MH66" s="212">
        <v>5</v>
      </c>
      <c r="MI66" s="213">
        <v>5</v>
      </c>
      <c r="MJ66" s="203">
        <f t="shared" si="434"/>
        <v>19</v>
      </c>
      <c r="MK66" s="153">
        <f t="shared" si="435"/>
        <v>0</v>
      </c>
      <c r="ML66" s="155">
        <f t="shared" si="436"/>
        <v>0</v>
      </c>
      <c r="MM66" s="154" t="str">
        <f t="shared" si="437"/>
        <v>0.00</v>
      </c>
      <c r="MN66" s="5" t="str">
        <f t="shared" si="438"/>
        <v>Cảnh báo KQHT</v>
      </c>
    </row>
    <row r="67" spans="1:352" s="8" customFormat="1" ht="18">
      <c r="A67" s="5">
        <v>18</v>
      </c>
      <c r="B67" s="9" t="s">
        <v>432</v>
      </c>
      <c r="C67" s="10" t="s">
        <v>456</v>
      </c>
      <c r="D67" s="11" t="s">
        <v>411</v>
      </c>
      <c r="E67" s="12" t="s">
        <v>407</v>
      </c>
      <c r="F67" s="8" t="s">
        <v>708</v>
      </c>
      <c r="G67" s="47" t="s">
        <v>669</v>
      </c>
      <c r="H67" s="141" t="s">
        <v>410</v>
      </c>
      <c r="I67" s="48" t="s">
        <v>574</v>
      </c>
      <c r="J67" s="48" t="s">
        <v>574</v>
      </c>
      <c r="K67" s="98"/>
      <c r="L67" s="67" t="str">
        <f t="shared" si="439"/>
        <v>0.0</v>
      </c>
      <c r="M67" s="51" t="str">
        <f>IF(K67&gt;=8.5,"A",IF(K67&gt;=8,"B+",IF(K67&gt;=7,"B",IF(K67&gt;=6.5,"C+",IF(K67&gt;=5.5,"C",IF(K67&gt;=5,"D+",IF(K67&gt;=4,"D","F")))))))</f>
        <v>F</v>
      </c>
      <c r="N67" s="52">
        <f>IF(M67="A",4,IF(M67="B+",3.5,IF(M67="B",3,IF(M67="C+",2.5,IF(M67="C",2,IF(M67="D+",1.5,IF(M67="D",1,0)))))))</f>
        <v>0</v>
      </c>
      <c r="O67" s="53" t="str">
        <f>TEXT(N67,"0.0")</f>
        <v>0.0</v>
      </c>
      <c r="P67" s="63"/>
      <c r="Q67" s="49">
        <v>6</v>
      </c>
      <c r="R67" s="67" t="str">
        <f t="shared" si="441"/>
        <v>6.0</v>
      </c>
      <c r="S67" s="51" t="str">
        <f>IF(Q67&gt;=8.5,"A",IF(Q67&gt;=8,"B+",IF(Q67&gt;=7,"B",IF(Q67&gt;=6.5,"C+",IF(Q67&gt;=5.5,"C",IF(Q67&gt;=5,"D+",IF(Q67&gt;=4,"D","F")))))))</f>
        <v>C</v>
      </c>
      <c r="T67" s="52">
        <f>IF(S67="A",4,IF(S67="B+",3.5,IF(S67="B",3,IF(S67="C+",2.5,IF(S67="C",2,IF(S67="D+",1.5,IF(S67="D",1,0)))))))</f>
        <v>2</v>
      </c>
      <c r="U67" s="53" t="str">
        <f>TEXT(T67,"0.0")</f>
        <v>2.0</v>
      </c>
      <c r="V67" s="63">
        <v>3</v>
      </c>
      <c r="W67" s="105">
        <v>8.1999999999999993</v>
      </c>
      <c r="X67" s="103">
        <v>8</v>
      </c>
      <c r="Y67" s="104"/>
      <c r="Z67" s="66">
        <f>ROUND((W67*0.4+X67*0.6),1)</f>
        <v>8.1</v>
      </c>
      <c r="AA67" s="67">
        <f>ROUND(MAX((W67*0.4+X67*0.6),(W67*0.4+Y67*0.6)),1)</f>
        <v>8.1</v>
      </c>
      <c r="AB67" s="67" t="str">
        <f>TEXT(AA67,"0.0")</f>
        <v>8.1</v>
      </c>
      <c r="AC67" s="51" t="str">
        <f>IF(AA67&gt;=8.5,"A",IF(AA67&gt;=8,"B+",IF(AA67&gt;=7,"B",IF(AA67&gt;=6.5,"C+",IF(AA67&gt;=5.5,"C",IF(AA67&gt;=5,"D+",IF(AA67&gt;=4,"D","F")))))))</f>
        <v>B+</v>
      </c>
      <c r="AD67" s="60">
        <f>IF(AC67="A",4,IF(AC67="B+",3.5,IF(AC67="B",3,IF(AC67="C+",2.5,IF(AC67="C",2,IF(AC67="D+",1.5,IF(AC67="D",1,0)))))))</f>
        <v>3.5</v>
      </c>
      <c r="AE67" s="53" t="str">
        <f>TEXT(AD67,"0.0")</f>
        <v>3.5</v>
      </c>
      <c r="AF67" s="63">
        <v>4</v>
      </c>
      <c r="AG67" s="199">
        <v>4</v>
      </c>
      <c r="AH67" s="105">
        <v>8</v>
      </c>
      <c r="AI67" s="103">
        <v>7</v>
      </c>
      <c r="AJ67" s="104"/>
      <c r="AK67" s="66">
        <f>ROUND((AH67*0.4+AI67*0.6),1)</f>
        <v>7.4</v>
      </c>
      <c r="AL67" s="67">
        <f>ROUND(MAX((AH67*0.4+AI67*0.6),(AH67*0.4+AJ67*0.6)),1)</f>
        <v>7.4</v>
      </c>
      <c r="AM67" s="67" t="str">
        <f>TEXT(AL67,"0.0")</f>
        <v>7.4</v>
      </c>
      <c r="AN67" s="51" t="str">
        <f>IF(AL67&gt;=8.5,"A",IF(AL67&gt;=8,"B+",IF(AL67&gt;=7,"B",IF(AL67&gt;=6.5,"C+",IF(AL67&gt;=5.5,"C",IF(AL67&gt;=5,"D+",IF(AL67&gt;=4,"D","F")))))))</f>
        <v>B</v>
      </c>
      <c r="AO67" s="60">
        <f>IF(AN67="A",4,IF(AN67="B+",3.5,IF(AN67="B",3,IF(AN67="C+",2.5,IF(AN67="C",2,IF(AN67="D+",1.5,IF(AN67="D",1,0)))))))</f>
        <v>3</v>
      </c>
      <c r="AP67" s="53" t="str">
        <f>TEXT(AO67,"0.0")</f>
        <v>3.0</v>
      </c>
      <c r="AQ67" s="63">
        <v>2</v>
      </c>
      <c r="AR67" s="199">
        <v>2</v>
      </c>
      <c r="AS67" s="105">
        <v>5.6</v>
      </c>
      <c r="AT67" s="103">
        <v>0</v>
      </c>
      <c r="AU67" s="104">
        <v>6</v>
      </c>
      <c r="AV67" s="66">
        <f>ROUND((AS67*0.4+AT67*0.6),1)</f>
        <v>2.2000000000000002</v>
      </c>
      <c r="AW67" s="67">
        <f>ROUND(MAX((AS67*0.4+AT67*0.6),(AS67*0.4+AU67*0.6)),1)</f>
        <v>5.8</v>
      </c>
      <c r="AX67" s="67" t="str">
        <f>TEXT(AW67,"0.0")</f>
        <v>5.8</v>
      </c>
      <c r="AY67" s="51" t="str">
        <f>IF(AW67&gt;=8.5,"A",IF(AW67&gt;=8,"B+",IF(AW67&gt;=7,"B",IF(AW67&gt;=6.5,"C+",IF(AW67&gt;=5.5,"C",IF(AW67&gt;=5,"D+",IF(AW67&gt;=4,"D","F")))))))</f>
        <v>C</v>
      </c>
      <c r="AZ67" s="60">
        <f>IF(AY67="A",4,IF(AY67="B+",3.5,IF(AY67="B",3,IF(AY67="C+",2.5,IF(AY67="C",2,IF(AY67="D+",1.5,IF(AY67="D",1,0)))))))</f>
        <v>2</v>
      </c>
      <c r="BA67" s="53" t="str">
        <f>TEXT(AZ67,"0.0")</f>
        <v>2.0</v>
      </c>
      <c r="BB67" s="63">
        <v>3</v>
      </c>
      <c r="BC67" s="199">
        <v>3</v>
      </c>
      <c r="BD67" s="105">
        <v>5.4</v>
      </c>
      <c r="BE67" s="103">
        <v>8</v>
      </c>
      <c r="BF67" s="104"/>
      <c r="BG67" s="66">
        <f>ROUND((BD67*0.4+BE67*0.6),1)</f>
        <v>7</v>
      </c>
      <c r="BH67" s="67">
        <f>ROUND(MAX((BD67*0.4+BE67*0.6),(BD67*0.4+BF67*0.6)),1)</f>
        <v>7</v>
      </c>
      <c r="BI67" s="67" t="str">
        <f>TEXT(BH67,"0.0")</f>
        <v>7.0</v>
      </c>
      <c r="BJ67" s="51" t="str">
        <f>IF(BH67&gt;=8.5,"A",IF(BH67&gt;=8,"B+",IF(BH67&gt;=7,"B",IF(BH67&gt;=6.5,"C+",IF(BH67&gt;=5.5,"C",IF(BH67&gt;=5,"D+",IF(BH67&gt;=4,"D","F")))))))</f>
        <v>B</v>
      </c>
      <c r="BK67" s="60">
        <f>IF(BJ67="A",4,IF(BJ67="B+",3.5,IF(BJ67="B",3,IF(BJ67="C+",2.5,IF(BJ67="C",2,IF(BJ67="D+",1.5,IF(BJ67="D",1,0)))))))</f>
        <v>3</v>
      </c>
      <c r="BL67" s="53" t="str">
        <f>TEXT(BK67,"0.0")</f>
        <v>3.0</v>
      </c>
      <c r="BM67" s="63">
        <v>3</v>
      </c>
      <c r="BN67" s="199">
        <v>3</v>
      </c>
      <c r="BO67" s="105">
        <v>6.6</v>
      </c>
      <c r="BP67" s="103">
        <v>6</v>
      </c>
      <c r="BQ67" s="104"/>
      <c r="BR67" s="66">
        <f>ROUND((BO67*0.4+BP67*0.6),1)</f>
        <v>6.2</v>
      </c>
      <c r="BS67" s="67">
        <f>ROUND(MAX((BO67*0.4+BP67*0.6),(BO67*0.4+BQ67*0.6)),1)</f>
        <v>6.2</v>
      </c>
      <c r="BT67" s="67" t="str">
        <f>TEXT(BS67,"0.0")</f>
        <v>6.2</v>
      </c>
      <c r="BU67" s="51" t="str">
        <f>IF(BS67&gt;=8.5,"A",IF(BS67&gt;=8,"B+",IF(BS67&gt;=7,"B",IF(BS67&gt;=6.5,"C+",IF(BS67&gt;=5.5,"C",IF(BS67&gt;=5,"D+",IF(BS67&gt;=4,"D","F")))))))</f>
        <v>C</v>
      </c>
      <c r="BV67" s="68">
        <f>IF(BU67="A",4,IF(BU67="B+",3.5,IF(BU67="B",3,IF(BU67="C+",2.5,IF(BU67="C",2,IF(BU67="D+",1.5,IF(BU67="D",1,0)))))))</f>
        <v>2</v>
      </c>
      <c r="BW67" s="53" t="str">
        <f>TEXT(BV67,"0.0")</f>
        <v>2.0</v>
      </c>
      <c r="BX67" s="63">
        <v>2</v>
      </c>
      <c r="BY67" s="199">
        <v>2</v>
      </c>
      <c r="BZ67" s="105">
        <v>7.3</v>
      </c>
      <c r="CA67" s="103">
        <v>7</v>
      </c>
      <c r="CB67" s="104"/>
      <c r="CC67" s="105"/>
      <c r="CD67" s="67">
        <f>ROUND(MAX((BZ67*0.4+CA67*0.6),(BZ67*0.4+CB67*0.6)),1)</f>
        <v>7.1</v>
      </c>
      <c r="CE67" s="67" t="str">
        <f>TEXT(CD67,"0.0")</f>
        <v>7.1</v>
      </c>
      <c r="CF67" s="51" t="str">
        <f>IF(CD67&gt;=8.5,"A",IF(CD67&gt;=8,"B+",IF(CD67&gt;=7,"B",IF(CD67&gt;=6.5,"C+",IF(CD67&gt;=5.5,"C",IF(CD67&gt;=5,"D+",IF(CD67&gt;=4,"D","F")))))))</f>
        <v>B</v>
      </c>
      <c r="CG67" s="60">
        <f>IF(CF67="A",4,IF(CF67="B+",3.5,IF(CF67="B",3,IF(CF67="C+",2.5,IF(CF67="C",2,IF(CF67="D+",1.5,IF(CF67="D",1,0)))))))</f>
        <v>3</v>
      </c>
      <c r="CH67" s="53" t="str">
        <f>TEXT(CG67,"0.0")</f>
        <v>3.0</v>
      </c>
      <c r="CI67" s="63">
        <v>3</v>
      </c>
      <c r="CJ67" s="199">
        <v>3</v>
      </c>
      <c r="CK67" s="200">
        <f>AQ67+BB67+BM67+BX67+CI67+AF67</f>
        <v>17</v>
      </c>
      <c r="CL67" s="72">
        <f>(AL67*AQ67+AA67*AF67+AW67*BB67+BH67*BM67+BS67*BX67+CD67*CI67)/CK67</f>
        <v>7.0176470588235293</v>
      </c>
      <c r="CM67" s="93" t="str">
        <f>TEXT(CL67,"0.00")</f>
        <v>7.02</v>
      </c>
      <c r="CN67" s="72">
        <f>(AO67*AQ67+AD67*AF67+AZ67*BB67+BK67*BM67+BV67*BX67+CG67*CI67)/CK67</f>
        <v>2.8235294117647061</v>
      </c>
      <c r="CO67" s="93" t="str">
        <f>TEXT(CN67,"0.00")</f>
        <v>2.82</v>
      </c>
      <c r="CP67" s="258" t="str">
        <f>IF(AND(CN67&lt;0.8),"Cảnh báo KQHT","Lên lớp")</f>
        <v>Lên lớp</v>
      </c>
      <c r="CQ67" s="258">
        <f>CJ67+BY67+BN67+BC67+AG67+AR67</f>
        <v>17</v>
      </c>
      <c r="CR67" s="72">
        <f>(AL67*AR67+AA67*AG67+AW67*BC67+BH67*BN67+BS67*BY67+CD67*CJ67)/CQ67</f>
        <v>7.0176470588235293</v>
      </c>
      <c r="CS67" s="258" t="str">
        <f>TEXT(CR67,"0.00")</f>
        <v>7.02</v>
      </c>
      <c r="CT67" s="72">
        <f>(AO67*AR67+AD67*AG67+AZ67*BC67+BK67*BN67+BV67*BY67+CG67*CJ67)/CQ67</f>
        <v>2.8235294117647061</v>
      </c>
      <c r="CU67" s="258" t="str">
        <f>TEXT(CT67,"0.00")</f>
        <v>2.82</v>
      </c>
      <c r="CV67" s="258" t="str">
        <f>IF(AND(CT67&lt;1.2),"Cảnh báo KQHT","Lên lớp")</f>
        <v>Lên lớp</v>
      </c>
      <c r="CW67" s="66">
        <v>7.8</v>
      </c>
      <c r="CX67" s="66">
        <v>8</v>
      </c>
      <c r="CY67" s="258"/>
      <c r="CZ67" s="66">
        <f>ROUND((CW67*0.4+CX67*0.6),1)</f>
        <v>7.9</v>
      </c>
      <c r="DA67" s="67">
        <f>ROUND(MAX((CW67*0.4+CX67*0.6),(CW67*0.4+CY67*0.6)),1)</f>
        <v>7.9</v>
      </c>
      <c r="DB67" s="60" t="str">
        <f>TEXT(DA67,"0.0")</f>
        <v>7.9</v>
      </c>
      <c r="DC67" s="51" t="str">
        <f>IF(DA67&gt;=8.5,"A",IF(DA67&gt;=8,"B+",IF(DA67&gt;=7,"B",IF(DA67&gt;=6.5,"C+",IF(DA67&gt;=5.5,"C",IF(DA67&gt;=5,"D+",IF(DA67&gt;=4,"D","F")))))))</f>
        <v>B</v>
      </c>
      <c r="DD67" s="60">
        <f>IF(DC67="A",4,IF(DC67="B+",3.5,IF(DC67="B",3,IF(DC67="C+",2.5,IF(DC67="C",2,IF(DC67="D+",1.5,IF(DC67="D",1,0)))))))</f>
        <v>3</v>
      </c>
      <c r="DE67" s="60" t="str">
        <f>TEXT(DD67,"0.0")</f>
        <v>3.0</v>
      </c>
      <c r="DF67" s="63"/>
      <c r="DG67" s="201"/>
      <c r="DH67" s="105">
        <v>7.2</v>
      </c>
      <c r="DI67" s="126">
        <v>9</v>
      </c>
      <c r="DJ67" s="126"/>
      <c r="DK67" s="66">
        <f>ROUND((DH67*0.4+DI67*0.6),1)</f>
        <v>8.3000000000000007</v>
      </c>
      <c r="DL67" s="67">
        <f>ROUND(MAX((DH67*0.4+DI67*0.6),(DH67*0.4+DJ67*0.6)),1)</f>
        <v>8.3000000000000007</v>
      </c>
      <c r="DM67" s="60" t="str">
        <f>TEXT(DL67,"0.0")</f>
        <v>8.3</v>
      </c>
      <c r="DN67" s="51" t="str">
        <f>IF(DL67&gt;=8.5,"A",IF(DL67&gt;=8,"B+",IF(DL67&gt;=7,"B",IF(DL67&gt;=6.5,"C+",IF(DL67&gt;=5.5,"C",IF(DL67&gt;=5,"D+",IF(DL67&gt;=4,"D","F")))))))</f>
        <v>B+</v>
      </c>
      <c r="DO67" s="60">
        <f>IF(DN67="A",4,IF(DN67="B+",3.5,IF(DN67="B",3,IF(DN67="C+",2.5,IF(DN67="C",2,IF(DN67="D+",1.5,IF(DN67="D",1,0)))))))</f>
        <v>3.5</v>
      </c>
      <c r="DP67" s="60" t="str">
        <f>TEXT(DO67,"0.0")</f>
        <v>3.5</v>
      </c>
      <c r="DQ67" s="63"/>
      <c r="DR67" s="201"/>
      <c r="DS67" s="67">
        <f>(DA67+DL67)/2</f>
        <v>8.1000000000000014</v>
      </c>
      <c r="DT67" s="60" t="str">
        <f>TEXT(DS67,"0.0")</f>
        <v>8.1</v>
      </c>
      <c r="DU67" s="51" t="str">
        <f>IF(DS67&gt;=8.5,"A",IF(DS67&gt;=8,"B+",IF(DS67&gt;=7,"B",IF(DS67&gt;=6.5,"C+",IF(DS67&gt;=5.5,"C",IF(DS67&gt;=5,"D+",IF(DS67&gt;=4,"D","F")))))))</f>
        <v>B+</v>
      </c>
      <c r="DV67" s="60">
        <f>IF(DU67="A",4,IF(DU67="B+",3.5,IF(DU67="B",3,IF(DU67="C+",2.5,IF(DU67="C",2,IF(DU67="D+",1.5,IF(DU67="D",1,0)))))))</f>
        <v>3.5</v>
      </c>
      <c r="DW67" s="60" t="str">
        <f>TEXT(DV67,"0.0")</f>
        <v>3.5</v>
      </c>
      <c r="DX67" s="63">
        <v>3</v>
      </c>
      <c r="DY67" s="201">
        <v>3</v>
      </c>
      <c r="DZ67" s="146">
        <v>0</v>
      </c>
      <c r="EA67" s="70"/>
      <c r="EB67" s="121"/>
      <c r="EC67" s="66">
        <f t="shared" si="355"/>
        <v>0</v>
      </c>
      <c r="ED67" s="67">
        <f t="shared" si="356"/>
        <v>0</v>
      </c>
      <c r="EE67" s="67" t="str">
        <f t="shared" si="357"/>
        <v>0.0</v>
      </c>
      <c r="EF67" s="51" t="str">
        <f t="shared" si="358"/>
        <v>F</v>
      </c>
      <c r="EG67" s="68">
        <f t="shared" si="359"/>
        <v>0</v>
      </c>
      <c r="EH67" s="53" t="str">
        <f t="shared" si="360"/>
        <v>0.0</v>
      </c>
      <c r="EI67" s="63">
        <v>3</v>
      </c>
      <c r="EJ67" s="199"/>
      <c r="EK67" s="202">
        <v>6.8</v>
      </c>
      <c r="EL67" s="57">
        <v>8</v>
      </c>
      <c r="EM67" s="58"/>
      <c r="EN67" s="66">
        <f t="shared" si="464"/>
        <v>7.5</v>
      </c>
      <c r="EO67" s="67">
        <f t="shared" si="465"/>
        <v>7.5</v>
      </c>
      <c r="EP67" s="67" t="str">
        <f t="shared" si="466"/>
        <v>7.5</v>
      </c>
      <c r="EQ67" s="51" t="str">
        <f t="shared" si="467"/>
        <v>B</v>
      </c>
      <c r="ER67" s="60">
        <f t="shared" si="468"/>
        <v>3</v>
      </c>
      <c r="ES67" s="53" t="str">
        <f t="shared" si="469"/>
        <v>3.0</v>
      </c>
      <c r="ET67" s="63">
        <v>3</v>
      </c>
      <c r="EU67" s="199">
        <v>3</v>
      </c>
      <c r="EV67" s="105"/>
      <c r="EW67" s="103"/>
      <c r="EX67" s="104"/>
      <c r="EY67" s="66">
        <f t="shared" si="45"/>
        <v>0</v>
      </c>
      <c r="EZ67" s="67">
        <f t="shared" si="46"/>
        <v>0</v>
      </c>
      <c r="FA67" s="67" t="str">
        <f t="shared" si="47"/>
        <v>0.0</v>
      </c>
      <c r="FB67" s="51" t="str">
        <f t="shared" si="48"/>
        <v>F</v>
      </c>
      <c r="FC67" s="60">
        <f t="shared" si="49"/>
        <v>0</v>
      </c>
      <c r="FD67" s="53" t="str">
        <f t="shared" si="50"/>
        <v>0.0</v>
      </c>
      <c r="FE67" s="63">
        <v>2</v>
      </c>
      <c r="FF67" s="199"/>
      <c r="FG67" s="105"/>
      <c r="FH67" s="103"/>
      <c r="FI67" s="104"/>
      <c r="FJ67" s="66">
        <f t="shared" si="51"/>
        <v>0</v>
      </c>
      <c r="FK67" s="67">
        <f t="shared" si="52"/>
        <v>0</v>
      </c>
      <c r="FL67" s="67" t="str">
        <f t="shared" si="53"/>
        <v>0.0</v>
      </c>
      <c r="FM67" s="51" t="str">
        <f t="shared" si="54"/>
        <v>F</v>
      </c>
      <c r="FN67" s="60">
        <f t="shared" si="55"/>
        <v>0</v>
      </c>
      <c r="FO67" s="53" t="str">
        <f t="shared" si="56"/>
        <v>0.0</v>
      </c>
      <c r="FP67" s="63">
        <v>2</v>
      </c>
      <c r="FQ67" s="199"/>
      <c r="FR67" s="105"/>
      <c r="FS67" s="103"/>
      <c r="FT67" s="104"/>
      <c r="FU67" s="105"/>
      <c r="FV67" s="67">
        <f t="shared" si="57"/>
        <v>0</v>
      </c>
      <c r="FW67" s="67" t="str">
        <f t="shared" si="58"/>
        <v>0.0</v>
      </c>
      <c r="FX67" s="51" t="str">
        <f t="shared" si="59"/>
        <v>F</v>
      </c>
      <c r="FY67" s="60">
        <f t="shared" si="60"/>
        <v>0</v>
      </c>
      <c r="FZ67" s="53" t="str">
        <f t="shared" si="61"/>
        <v>0.0</v>
      </c>
      <c r="GA67" s="63">
        <v>2</v>
      </c>
      <c r="GB67" s="199"/>
      <c r="GC67" s="105"/>
      <c r="GD67" s="103"/>
      <c r="GE67" s="104"/>
      <c r="GF67" s="105"/>
      <c r="GG67" s="67">
        <f t="shared" si="470"/>
        <v>0</v>
      </c>
      <c r="GH67" s="67" t="str">
        <f t="shared" si="471"/>
        <v>0.0</v>
      </c>
      <c r="GI67" s="51" t="str">
        <f t="shared" si="472"/>
        <v>F</v>
      </c>
      <c r="GJ67" s="60">
        <f t="shared" si="473"/>
        <v>0</v>
      </c>
      <c r="GK67" s="53" t="str">
        <f t="shared" si="474"/>
        <v>0.0</v>
      </c>
      <c r="GL67" s="63">
        <v>3</v>
      </c>
      <c r="GM67" s="199"/>
      <c r="GN67" s="203">
        <f t="shared" si="475"/>
        <v>18</v>
      </c>
      <c r="GO67" s="153">
        <f t="shared" si="476"/>
        <v>2.6</v>
      </c>
      <c r="GP67" s="155">
        <f t="shared" si="477"/>
        <v>1.0833333333333333</v>
      </c>
      <c r="GQ67" s="154" t="str">
        <f t="shared" si="62"/>
        <v>1.08</v>
      </c>
      <c r="GR67" s="5" t="str">
        <f t="shared" si="63"/>
        <v>Lên lớp</v>
      </c>
      <c r="GS67" s="5"/>
      <c r="GT67" s="204">
        <f t="shared" si="478"/>
        <v>6</v>
      </c>
      <c r="GU67" s="205">
        <f t="shared" si="64"/>
        <v>7.8000000000000007</v>
      </c>
      <c r="GV67" s="206">
        <f t="shared" si="479"/>
        <v>3.25</v>
      </c>
      <c r="GW67" s="207">
        <f t="shared" si="480"/>
        <v>35</v>
      </c>
      <c r="GX67" s="203">
        <f t="shared" si="481"/>
        <v>23</v>
      </c>
      <c r="GY67" s="154">
        <f t="shared" si="482"/>
        <v>7.2217391304347824</v>
      </c>
      <c r="GZ67" s="155">
        <f t="shared" si="483"/>
        <v>2.9347826086956523</v>
      </c>
      <c r="HA67" s="154" t="str">
        <f t="shared" si="65"/>
        <v>2.93</v>
      </c>
      <c r="HB67" s="5" t="str">
        <f t="shared" si="66"/>
        <v>Lên lớp</v>
      </c>
      <c r="HC67" s="146">
        <v>0</v>
      </c>
      <c r="HD67" s="70"/>
      <c r="HE67" s="121"/>
      <c r="HF67" s="146"/>
      <c r="HG67" s="67">
        <f t="shared" si="484"/>
        <v>0</v>
      </c>
      <c r="HH67" s="67" t="str">
        <f t="shared" si="485"/>
        <v>0.0</v>
      </c>
      <c r="HI67" s="51" t="str">
        <f t="shared" si="486"/>
        <v>F</v>
      </c>
      <c r="HJ67" s="60">
        <f t="shared" si="487"/>
        <v>0</v>
      </c>
      <c r="HK67" s="53" t="str">
        <f t="shared" si="488"/>
        <v>0.0</v>
      </c>
      <c r="HL67" s="63">
        <v>3</v>
      </c>
      <c r="HM67" s="199">
        <v>3</v>
      </c>
      <c r="HN67" s="146">
        <v>0</v>
      </c>
      <c r="HO67" s="70"/>
      <c r="HP67" s="121"/>
      <c r="HQ67" s="146">
        <f t="shared" si="67"/>
        <v>0</v>
      </c>
      <c r="HR67" s="110">
        <f t="shared" si="68"/>
        <v>0</v>
      </c>
      <c r="HS67" s="67" t="str">
        <f t="shared" si="69"/>
        <v>0.0</v>
      </c>
      <c r="HT67" s="111" t="str">
        <f t="shared" si="70"/>
        <v>F</v>
      </c>
      <c r="HU67" s="112">
        <f t="shared" si="71"/>
        <v>0</v>
      </c>
      <c r="HV67" s="113" t="str">
        <f t="shared" si="72"/>
        <v>0.0</v>
      </c>
      <c r="HW67" s="63">
        <v>1</v>
      </c>
      <c r="HX67" s="199">
        <v>1</v>
      </c>
      <c r="HY67" s="66">
        <f t="shared" si="240"/>
        <v>0</v>
      </c>
      <c r="HZ67" s="163">
        <f t="shared" si="240"/>
        <v>0</v>
      </c>
      <c r="IA67" s="53" t="str">
        <f t="shared" si="74"/>
        <v>0.0</v>
      </c>
      <c r="IB67" s="51" t="str">
        <f t="shared" si="75"/>
        <v>F</v>
      </c>
      <c r="IC67" s="60">
        <f t="shared" si="76"/>
        <v>0</v>
      </c>
      <c r="ID67" s="53" t="str">
        <f t="shared" si="77"/>
        <v>0.0</v>
      </c>
      <c r="IE67" s="212">
        <v>4</v>
      </c>
      <c r="IF67" s="213">
        <v>4</v>
      </c>
      <c r="IG67" s="146">
        <v>0</v>
      </c>
      <c r="IH67" s="70"/>
      <c r="II67" s="121"/>
      <c r="IJ67" s="146">
        <f t="shared" si="489"/>
        <v>0</v>
      </c>
      <c r="IK67" s="67">
        <f t="shared" si="490"/>
        <v>0</v>
      </c>
      <c r="IL67" s="67" t="str">
        <f t="shared" si="491"/>
        <v>0.0</v>
      </c>
      <c r="IM67" s="51" t="str">
        <f t="shared" si="492"/>
        <v>F</v>
      </c>
      <c r="IN67" s="60">
        <f t="shared" si="493"/>
        <v>0</v>
      </c>
      <c r="IO67" s="53" t="str">
        <f t="shared" si="494"/>
        <v>0.0</v>
      </c>
      <c r="IP67" s="63">
        <v>2</v>
      </c>
      <c r="IQ67" s="199">
        <v>2</v>
      </c>
      <c r="IR67" s="56">
        <v>0</v>
      </c>
      <c r="IS67" s="70"/>
      <c r="IT67" s="121"/>
      <c r="IU67" s="146">
        <f t="shared" si="78"/>
        <v>0</v>
      </c>
      <c r="IV67" s="67">
        <f t="shared" si="79"/>
        <v>0</v>
      </c>
      <c r="IW67" s="67" t="str">
        <f t="shared" si="80"/>
        <v>0.0</v>
      </c>
      <c r="IX67" s="51" t="str">
        <f t="shared" si="81"/>
        <v>F</v>
      </c>
      <c r="IY67" s="60">
        <f t="shared" si="82"/>
        <v>0</v>
      </c>
      <c r="IZ67" s="53" t="str">
        <f t="shared" si="83"/>
        <v>0.0</v>
      </c>
      <c r="JA67" s="63">
        <v>3</v>
      </c>
      <c r="JB67" s="199">
        <v>3</v>
      </c>
      <c r="JC67" s="56">
        <v>0</v>
      </c>
      <c r="JD67" s="70"/>
      <c r="JE67" s="121"/>
      <c r="JF67" s="146">
        <f t="shared" si="84"/>
        <v>0</v>
      </c>
      <c r="JG67" s="67">
        <f t="shared" si="85"/>
        <v>0</v>
      </c>
      <c r="JH67" s="50" t="str">
        <f t="shared" si="86"/>
        <v>0.0</v>
      </c>
      <c r="JI67" s="51" t="str">
        <f t="shared" si="87"/>
        <v>F</v>
      </c>
      <c r="JJ67" s="60">
        <f t="shared" si="88"/>
        <v>0</v>
      </c>
      <c r="JK67" s="53" t="str">
        <f t="shared" si="89"/>
        <v>0.0</v>
      </c>
      <c r="JL67" s="61">
        <v>2</v>
      </c>
      <c r="JM67" s="62">
        <v>2</v>
      </c>
      <c r="JN67" s="56"/>
      <c r="JO67" s="70"/>
      <c r="JP67" s="121"/>
      <c r="JQ67" s="146">
        <f t="shared" si="392"/>
        <v>0</v>
      </c>
      <c r="JR67" s="67">
        <f t="shared" si="393"/>
        <v>0</v>
      </c>
      <c r="JS67" s="50" t="str">
        <f t="shared" si="394"/>
        <v>0.0</v>
      </c>
      <c r="JT67" s="51" t="str">
        <f t="shared" si="395"/>
        <v>F</v>
      </c>
      <c r="JU67" s="60">
        <f t="shared" si="396"/>
        <v>0</v>
      </c>
      <c r="JV67" s="53" t="str">
        <f t="shared" si="397"/>
        <v>0.0</v>
      </c>
      <c r="JW67" s="61">
        <v>1</v>
      </c>
      <c r="JX67" s="62">
        <v>1</v>
      </c>
      <c r="JY67" s="56"/>
      <c r="JZ67" s="70"/>
      <c r="KA67" s="121"/>
      <c r="KB67" s="146">
        <f t="shared" si="398"/>
        <v>0</v>
      </c>
      <c r="KC67" s="67">
        <f t="shared" si="399"/>
        <v>0</v>
      </c>
      <c r="KD67" s="50" t="str">
        <f t="shared" si="400"/>
        <v>0.0</v>
      </c>
      <c r="KE67" s="51" t="str">
        <f t="shared" si="401"/>
        <v>F</v>
      </c>
      <c r="KF67" s="60">
        <f t="shared" si="402"/>
        <v>0</v>
      </c>
      <c r="KG67" s="53" t="str">
        <f t="shared" si="403"/>
        <v>0.0</v>
      </c>
      <c r="KH67" s="61">
        <v>2</v>
      </c>
      <c r="KI67" s="62">
        <v>2</v>
      </c>
      <c r="KJ67" s="202"/>
      <c r="KK67" s="133"/>
      <c r="KL67" s="58"/>
      <c r="KM67" s="66">
        <f t="shared" si="404"/>
        <v>0</v>
      </c>
      <c r="KN67" s="67">
        <f t="shared" si="405"/>
        <v>0</v>
      </c>
      <c r="KO67" s="67" t="str">
        <f t="shared" si="406"/>
        <v>0.0</v>
      </c>
      <c r="KP67" s="51" t="str">
        <f t="shared" si="407"/>
        <v>F</v>
      </c>
      <c r="KQ67" s="60">
        <f t="shared" si="408"/>
        <v>0</v>
      </c>
      <c r="KR67" s="53" t="str">
        <f t="shared" si="409"/>
        <v>0.0</v>
      </c>
      <c r="KS67" s="63">
        <v>1</v>
      </c>
      <c r="KT67" s="199">
        <v>1</v>
      </c>
      <c r="KU67" s="202">
        <v>0</v>
      </c>
      <c r="KV67" s="133"/>
      <c r="KW67" s="58"/>
      <c r="KX67" s="66">
        <f t="shared" si="410"/>
        <v>0</v>
      </c>
      <c r="KY67" s="67">
        <f t="shared" si="411"/>
        <v>0</v>
      </c>
      <c r="KZ67" s="67" t="str">
        <f t="shared" si="412"/>
        <v>0.0</v>
      </c>
      <c r="LA67" s="51" t="str">
        <f t="shared" si="413"/>
        <v>F</v>
      </c>
      <c r="LB67" s="60">
        <f t="shared" si="414"/>
        <v>0</v>
      </c>
      <c r="LC67" s="53" t="str">
        <f t="shared" si="415"/>
        <v>0.0</v>
      </c>
      <c r="LD67" s="63">
        <v>1</v>
      </c>
      <c r="LE67" s="199">
        <v>1</v>
      </c>
      <c r="LF67" s="202">
        <v>0</v>
      </c>
      <c r="LG67" s="133"/>
      <c r="LH67" s="58"/>
      <c r="LI67" s="66">
        <f t="shared" si="416"/>
        <v>0</v>
      </c>
      <c r="LJ67" s="67">
        <f t="shared" si="417"/>
        <v>0</v>
      </c>
      <c r="LK67" s="67" t="str">
        <f t="shared" si="418"/>
        <v>0.0</v>
      </c>
      <c r="LL67" s="51" t="str">
        <f t="shared" si="419"/>
        <v>F</v>
      </c>
      <c r="LM67" s="60">
        <f t="shared" si="420"/>
        <v>0</v>
      </c>
      <c r="LN67" s="53" t="str">
        <f t="shared" si="421"/>
        <v>0.0</v>
      </c>
      <c r="LO67" s="63">
        <v>2</v>
      </c>
      <c r="LP67" s="199">
        <v>2</v>
      </c>
      <c r="LQ67" s="202">
        <v>0</v>
      </c>
      <c r="LR67" s="133"/>
      <c r="LS67" s="58"/>
      <c r="LT67" s="66">
        <f t="shared" si="422"/>
        <v>0</v>
      </c>
      <c r="LU67" s="67">
        <f t="shared" si="423"/>
        <v>0</v>
      </c>
      <c r="LV67" s="67" t="str">
        <f t="shared" si="424"/>
        <v>0.0</v>
      </c>
      <c r="LW67" s="51" t="str">
        <f t="shared" si="425"/>
        <v>F</v>
      </c>
      <c r="LX67" s="60">
        <f t="shared" si="426"/>
        <v>0</v>
      </c>
      <c r="LY67" s="53" t="str">
        <f t="shared" si="427"/>
        <v>0.0</v>
      </c>
      <c r="LZ67" s="63">
        <v>1</v>
      </c>
      <c r="MA67" s="199">
        <v>1</v>
      </c>
      <c r="MB67" s="66">
        <f t="shared" si="428"/>
        <v>0</v>
      </c>
      <c r="MC67" s="163">
        <f t="shared" si="429"/>
        <v>0</v>
      </c>
      <c r="MD67" s="53" t="str">
        <f t="shared" si="430"/>
        <v>0.0</v>
      </c>
      <c r="ME67" s="51" t="str">
        <f t="shared" si="431"/>
        <v>F</v>
      </c>
      <c r="MF67" s="60">
        <f t="shared" si="432"/>
        <v>0</v>
      </c>
      <c r="MG67" s="53" t="str">
        <f t="shared" si="433"/>
        <v>0.0</v>
      </c>
      <c r="MH67" s="212">
        <v>5</v>
      </c>
      <c r="MI67" s="213">
        <v>5</v>
      </c>
      <c r="MJ67" s="203">
        <f t="shared" si="434"/>
        <v>19</v>
      </c>
      <c r="MK67" s="153">
        <f t="shared" si="435"/>
        <v>0</v>
      </c>
      <c r="ML67" s="155">
        <f t="shared" si="436"/>
        <v>0</v>
      </c>
      <c r="MM67" s="154" t="str">
        <f t="shared" si="437"/>
        <v>0.00</v>
      </c>
      <c r="MN67" s="5" t="str">
        <f t="shared" si="438"/>
        <v>Cảnh báo KQHT</v>
      </c>
    </row>
    <row r="68" spans="1:352" s="8" customFormat="1" ht="18">
      <c r="D68" s="222"/>
      <c r="E68" s="223"/>
      <c r="K68" s="198"/>
      <c r="L68" s="67" t="str">
        <f t="shared" ref="L68:L72" si="512">TEXT(K68,"0.0")</f>
        <v>0.0</v>
      </c>
      <c r="M68" s="51" t="str">
        <f t="shared" ref="M68:M72" si="513">IF(K68&gt;=8.5,"A",IF(K68&gt;=8,"B+",IF(K68&gt;=7,"B",IF(K68&gt;=6.5,"C+",IF(K68&gt;=5.5,"C",IF(K68&gt;=5,"D+",IF(K68&gt;=4,"D","F")))))))</f>
        <v>F</v>
      </c>
      <c r="N68" s="52">
        <f t="shared" ref="N68:N72" si="514">IF(M68="A",4,IF(M68="B+",3.5,IF(M68="B",3,IF(M68="C+",2.5,IF(M68="C",2,IF(M68="D+",1.5,IF(M68="D",1,0)))))))</f>
        <v>0</v>
      </c>
      <c r="O68" s="53" t="str">
        <f t="shared" ref="O68:O72" si="515">TEXT(N68,"0.0")</f>
        <v>0.0</v>
      </c>
      <c r="P68" s="63"/>
      <c r="Q68" s="49"/>
      <c r="R68" s="67" t="str">
        <f t="shared" ref="R68:R72" si="516">TEXT(Q68,"0.0")</f>
        <v>0.0</v>
      </c>
      <c r="S68" s="8" t="str">
        <f t="shared" ref="S68:S72" si="517">IF(Q68&gt;=8.5,"A",IF(Q68&gt;=8,"B+",IF(Q68&gt;=7,"B",IF(Q68&gt;=6.5,"C+",IF(Q68&gt;=5.5,"C",IF(Q68&gt;=5,"D+",IF(Q68&gt;=4,"D","F")))))))</f>
        <v>F</v>
      </c>
      <c r="T68" s="52">
        <f t="shared" ref="T68:T72" si="518">IF(S68="A",4,IF(S68="B+",3.5,IF(S68="B",3,IF(S68="C+",2.5,IF(S68="C",2,IF(S68="D+",1.5,IF(S68="D",1,0)))))))</f>
        <v>0</v>
      </c>
      <c r="U68" s="53" t="str">
        <f t="shared" ref="U68:U72" si="519">TEXT(T68,"0.0")</f>
        <v>0.0</v>
      </c>
      <c r="V68" s="63">
        <v>3</v>
      </c>
      <c r="W68" s="105"/>
      <c r="X68" s="103"/>
      <c r="Y68" s="58"/>
      <c r="Z68" s="66">
        <f t="shared" ref="Z68:Z72" si="520">ROUND((W68*0.4+X68*0.6),1)</f>
        <v>0</v>
      </c>
      <c r="AA68" s="67">
        <f t="shared" ref="AA68:AA72" si="521">ROUND(MAX((W68*0.4+X68*0.6),(W68*0.4+Y68*0.6)),1)</f>
        <v>0</v>
      </c>
      <c r="AB68" s="67" t="str">
        <f t="shared" ref="AB68:AB72" si="522">TEXT(AA68,"0.0")</f>
        <v>0.0</v>
      </c>
      <c r="AC68" s="51" t="str">
        <f t="shared" ref="AC68:AC72" si="523">IF(AA68&gt;=8.5,"A",IF(AA68&gt;=8,"B+",IF(AA68&gt;=7,"B",IF(AA68&gt;=6.5,"C+",IF(AA68&gt;=5.5,"C",IF(AA68&gt;=5,"D+",IF(AA68&gt;=4,"D","F")))))))</f>
        <v>F</v>
      </c>
      <c r="AD68" s="60">
        <f t="shared" ref="AD68:AD72" si="524">IF(AC68="A",4,IF(AC68="B+",3.5,IF(AC68="B",3,IF(AC68="C+",2.5,IF(AC68="C",2,IF(AC68="D+",1.5,IF(AC68="D",1,0)))))))</f>
        <v>0</v>
      </c>
      <c r="AE68" s="53" t="str">
        <f t="shared" ref="AE68:AE72" si="525">TEXT(AD68,"0.0")</f>
        <v>0.0</v>
      </c>
      <c r="AF68" s="63"/>
      <c r="AG68" s="199"/>
      <c r="AH68" s="202"/>
      <c r="AI68" s="57"/>
      <c r="AJ68" s="58"/>
      <c r="AK68" s="66">
        <f t="shared" ref="AK68:AK72" si="526">ROUND((AH68*0.4+AI68*0.6),1)</f>
        <v>0</v>
      </c>
      <c r="AL68" s="67">
        <f t="shared" ref="AL68:AL72" si="527">ROUND(MAX((AH68*0.4+AI68*0.6),(AH68*0.4+AJ68*0.6)),1)</f>
        <v>0</v>
      </c>
      <c r="AM68" s="67" t="str">
        <f t="shared" ref="AM68:AM72" si="528">TEXT(AL68,"0.0")</f>
        <v>0.0</v>
      </c>
      <c r="AN68" s="51" t="str">
        <f t="shared" ref="AN68:AN72" si="529">IF(AL68&gt;=8.5,"A",IF(AL68&gt;=8,"B+",IF(AL68&gt;=7,"B",IF(AL68&gt;=6.5,"C+",IF(AL68&gt;=5.5,"C",IF(AL68&gt;=5,"D+",IF(AL68&gt;=4,"D","F")))))))</f>
        <v>F</v>
      </c>
      <c r="AO68" s="60">
        <f t="shared" ref="AO68:AO72" si="530">IF(AN68="A",4,IF(AN68="B+",3.5,IF(AN68="B",3,IF(AN68="C+",2.5,IF(AN68="C",2,IF(AN68="D+",1.5,IF(AN68="D",1,0)))))))</f>
        <v>0</v>
      </c>
      <c r="AP68" s="53" t="str">
        <f t="shared" ref="AP68:AP72" si="531">TEXT(AO68,"0.0")</f>
        <v>0.0</v>
      </c>
      <c r="AQ68" s="63">
        <v>2</v>
      </c>
      <c r="AR68" s="199">
        <v>2</v>
      </c>
      <c r="AS68" s="66"/>
      <c r="AT68" s="258"/>
      <c r="AU68" s="258"/>
      <c r="AV68" s="66">
        <f t="shared" ref="AV68:AV72" si="532">ROUND((AS68*0.4+AT68*0.6),1)</f>
        <v>0</v>
      </c>
      <c r="AW68" s="67">
        <f t="shared" ref="AW68:AW72" si="533">ROUND(MAX((AS68*0.4+AT68*0.6),(AS68*0.4+AU68*0.6)),1)</f>
        <v>0</v>
      </c>
      <c r="AX68" s="67" t="str">
        <f t="shared" ref="AX68:AX72" si="534">TEXT(AW68,"0.0")</f>
        <v>0.0</v>
      </c>
      <c r="AY68" s="51" t="str">
        <f t="shared" ref="AY68:AY72" si="535">IF(AW68&gt;=8.5,"A",IF(AW68&gt;=8,"B+",IF(AW68&gt;=7,"B",IF(AW68&gt;=6.5,"C+",IF(AW68&gt;=5.5,"C",IF(AW68&gt;=5,"D+",IF(AW68&gt;=4,"D","F")))))))</f>
        <v>F</v>
      </c>
      <c r="AZ68" s="60">
        <f t="shared" ref="AZ68:AZ72" si="536">IF(AY68="A",4,IF(AY68="B+",3.5,IF(AY68="B",3,IF(AY68="C+",2.5,IF(AY68="C",2,IF(AY68="D+",1.5,IF(AY68="D",1,0)))))))</f>
        <v>0</v>
      </c>
      <c r="BA68" s="53" t="str">
        <f t="shared" ref="BA68:BA72" si="537">TEXT(AZ68,"0.0")</f>
        <v>0.0</v>
      </c>
      <c r="BB68" s="63">
        <v>3</v>
      </c>
      <c r="BC68" s="199"/>
      <c r="BD68" s="105"/>
      <c r="BE68" s="103"/>
      <c r="BF68" s="58"/>
      <c r="BG68" s="66">
        <f t="shared" ref="BG68:BG72" si="538">ROUND((BD68*0.4+BE68*0.6),1)</f>
        <v>0</v>
      </c>
      <c r="BH68" s="67">
        <f t="shared" ref="BH68:BH72" si="539">ROUND(MAX((BD68*0.4+BE68*0.6),(BD68*0.4+BF68*0.6)),1)</f>
        <v>0</v>
      </c>
      <c r="BI68" s="67" t="str">
        <f t="shared" ref="BI68:BI72" si="540">TEXT(BH68,"0.0")</f>
        <v>0.0</v>
      </c>
      <c r="BJ68" s="51" t="str">
        <f t="shared" ref="BJ68:BJ72" si="541">IF(BH68&gt;=8.5,"A",IF(BH68&gt;=8,"B+",IF(BH68&gt;=7,"B",IF(BH68&gt;=6.5,"C+",IF(BH68&gt;=5.5,"C",IF(BH68&gt;=5,"D+",IF(BH68&gt;=4,"D","F")))))))</f>
        <v>F</v>
      </c>
      <c r="BK68" s="60">
        <f t="shared" ref="BK68:BK72" si="542">IF(BJ68="A",4,IF(BJ68="B+",3.5,IF(BJ68="B",3,IF(BJ68="C+",2.5,IF(BJ68="C",2,IF(BJ68="D+",1.5,IF(BJ68="D",1,0)))))))</f>
        <v>0</v>
      </c>
      <c r="BL68" s="53" t="str">
        <f t="shared" ref="BL68:BL72" si="543">TEXT(BK68,"0.0")</f>
        <v>0.0</v>
      </c>
      <c r="BM68" s="63">
        <v>3</v>
      </c>
      <c r="BN68" s="199">
        <v>3</v>
      </c>
      <c r="BO68" s="202"/>
      <c r="BP68" s="57"/>
      <c r="BQ68" s="58"/>
      <c r="BR68" s="66"/>
      <c r="BS68" s="67">
        <f t="shared" ref="BS68:BS72" si="544">ROUND(MAX((BO68*0.4+BP68*0.6),(BO68*0.4+BQ68*0.6)),1)</f>
        <v>0</v>
      </c>
      <c r="BT68" s="67" t="str">
        <f t="shared" ref="BT68:BT72" si="545">TEXT(BS68,"0.0")</f>
        <v>0.0</v>
      </c>
      <c r="BU68" s="51" t="str">
        <f t="shared" ref="BU68:BU72" si="546">IF(BS68&gt;=8.5,"A",IF(BS68&gt;=8,"B+",IF(BS68&gt;=7,"B",IF(BS68&gt;=6.5,"C+",IF(BS68&gt;=5.5,"C",IF(BS68&gt;=5,"D+",IF(BS68&gt;=4,"D","F")))))))</f>
        <v>F</v>
      </c>
      <c r="BV68" s="68">
        <f t="shared" ref="BV68:BV72" si="547">IF(BU68="A",4,IF(BU68="B+",3.5,IF(BU68="B",3,IF(BU68="C+",2.5,IF(BU68="C",2,IF(BU68="D+",1.5,IF(BU68="D",1,0)))))))</f>
        <v>0</v>
      </c>
      <c r="BW68" s="53" t="str">
        <f t="shared" ref="BW68:BW72" si="548">TEXT(BV68,"0.0")</f>
        <v>0.0</v>
      </c>
      <c r="BX68" s="63">
        <v>2</v>
      </c>
      <c r="BY68" s="199">
        <v>2</v>
      </c>
      <c r="BZ68" s="202"/>
      <c r="CA68" s="57"/>
      <c r="CB68" s="58"/>
      <c r="CC68" s="66">
        <f t="shared" ref="CC68:CC72" si="549">ROUND((BZ68*0.4+CA68*0.6),1)</f>
        <v>0</v>
      </c>
      <c r="CD68" s="67">
        <f t="shared" ref="CD68:CD72" si="550">ROUND(MAX((BZ68*0.4+CA68*0.6),(BZ68*0.4+CB68*0.6)),1)</f>
        <v>0</v>
      </c>
      <c r="CE68" s="67" t="str">
        <f t="shared" ref="CE68:CE72" si="551">TEXT(CD68,"0.0")</f>
        <v>0.0</v>
      </c>
      <c r="CF68" s="51" t="str">
        <f t="shared" ref="CF68:CF72" si="552">IF(CD68&gt;=8.5,"A",IF(CD68&gt;=8,"B+",IF(CD68&gt;=7,"B",IF(CD68&gt;=6.5,"C+",IF(CD68&gt;=5.5,"C",IF(CD68&gt;=5,"D+",IF(CD68&gt;=4,"D","F")))))))</f>
        <v>F</v>
      </c>
      <c r="CG68" s="60">
        <f t="shared" ref="CG68:CG72" si="553">IF(CF68="A",4,IF(CF68="B+",3.5,IF(CF68="B",3,IF(CF68="C+",2.5,IF(CF68="C",2,IF(CF68="D+",1.5,IF(CF68="D",1,0)))))))</f>
        <v>0</v>
      </c>
      <c r="CH68" s="53" t="str">
        <f t="shared" ref="CH68:CH72" si="554">TEXT(CG68,"0.0")</f>
        <v>0.0</v>
      </c>
      <c r="CI68" s="63">
        <v>3</v>
      </c>
      <c r="CJ68" s="199">
        <v>3</v>
      </c>
      <c r="CK68" s="200">
        <f t="shared" ref="CK68:CK72" si="555">AF68+AQ68+BB68+BM68+BX68+CI68</f>
        <v>13</v>
      </c>
      <c r="CL68" s="72">
        <f t="shared" ref="CL68:CL72" si="556">(AA68*AF68+AL68*AQ68+AW68*BB68+BH68*BM68+BS68*BX68+CD68*CI68)/CK68</f>
        <v>0</v>
      </c>
      <c r="CM68" s="93" t="str">
        <f t="shared" ref="CM68:CM72" si="557">TEXT(CL68,"0.00")</f>
        <v>0.00</v>
      </c>
      <c r="CN68" s="72">
        <f t="shared" ref="CN68:CN72" si="558">(AD68*AF68+AO68*AQ68+AZ68*BB68+BK68*BM68+BV68*BX68+CG68*CI68)/CK68</f>
        <v>0</v>
      </c>
      <c r="CO68" s="93" t="str">
        <f t="shared" ref="CO68:CO72" si="559">TEXT(CN68,"0.00")</f>
        <v>0.00</v>
      </c>
      <c r="CP68" s="258" t="str">
        <f t="shared" ref="CP68:CP72" si="560">IF(AND(CN68&lt;0.8),"Cảnh báo KQHT","Lên lớp")</f>
        <v>Cảnh báo KQHT</v>
      </c>
      <c r="CQ68" s="258">
        <f t="shared" ref="CQ68:CQ72" si="561">CJ68+BY68+BN68+BC68+AR68+AG68</f>
        <v>10</v>
      </c>
      <c r="CR68" s="72">
        <f t="shared" ref="CR68:CR72" si="562">(AA68*AG68+AL68*AR68+AW68*BC68+BH68*BN68+BS68*BY68+CD68*CJ68)/CQ68</f>
        <v>0</v>
      </c>
      <c r="CS68" s="258" t="str">
        <f t="shared" ref="CS68:CS72" si="563">TEXT(CR68,"0.00")</f>
        <v>0.00</v>
      </c>
      <c r="CT68" s="72">
        <f t="shared" ref="CT68:CT72" si="564">(AD68*AG68+AO68*AR68+AZ68*BC68+BK68*BN68+BV68*BY68+CG68*CJ68)/CQ68</f>
        <v>0</v>
      </c>
      <c r="CU68" s="258" t="str">
        <f t="shared" ref="CU68:CU72" si="565">TEXT(CT68,"0.00")</f>
        <v>0.00</v>
      </c>
      <c r="CV68" s="258" t="str">
        <f t="shared" ref="CV68:CV72" si="566">IF(AND(CT68&lt;1.2),"Cảnh báo KQHT","Lên lớp")</f>
        <v>Cảnh báo KQHT</v>
      </c>
      <c r="CW68" s="66"/>
      <c r="CX68" s="258"/>
      <c r="CY68" s="258"/>
      <c r="CZ68" s="66">
        <f t="shared" ref="CZ68:CZ72" si="567">ROUND((CW68*0.4+CX68*0.6),1)</f>
        <v>0</v>
      </c>
      <c r="DA68" s="67">
        <f t="shared" ref="DA68:DA72" si="568">ROUND(MAX((CW68*0.4+CX68*0.6),(CW68*0.4+CY68*0.6)),1)</f>
        <v>0</v>
      </c>
      <c r="DB68" s="60" t="str">
        <f t="shared" ref="DB68:DB72" si="569">TEXT(DA68,"0.0")</f>
        <v>0.0</v>
      </c>
      <c r="DC68" s="51" t="str">
        <f t="shared" ref="DC68:DC72" si="570">IF(DA68&gt;=8.5,"A",IF(DA68&gt;=8,"B+",IF(DA68&gt;=7,"B",IF(DA68&gt;=6.5,"C+",IF(DA68&gt;=5.5,"C",IF(DA68&gt;=5,"D+",IF(DA68&gt;=4,"D","F")))))))</f>
        <v>F</v>
      </c>
      <c r="DD68" s="60">
        <f t="shared" ref="DD68:DD72" si="571">IF(DC68="A",4,IF(DC68="B+",3.5,IF(DC68="B",3,IF(DC68="C+",2.5,IF(DC68="C",2,IF(DC68="D+",1.5,IF(DC68="D",1,0)))))))</f>
        <v>0</v>
      </c>
      <c r="DE68" s="60" t="str">
        <f t="shared" ref="DE68:DE72" si="572">TEXT(DD68,"0.0")</f>
        <v>0.0</v>
      </c>
      <c r="DF68" s="63"/>
      <c r="DG68" s="201"/>
      <c r="DH68" s="105"/>
      <c r="DI68" s="126"/>
      <c r="DJ68" s="126"/>
      <c r="DK68" s="66">
        <f t="shared" ref="DK68:DK72" si="573">ROUND((DH68*0.4+DI68*0.6),1)</f>
        <v>0</v>
      </c>
      <c r="DL68" s="67">
        <f t="shared" ref="DL68:DL72" si="574">ROUND(MAX((DH68*0.4+DI68*0.6),(DH68*0.4+DJ68*0.6)),1)</f>
        <v>0</v>
      </c>
      <c r="DM68" s="60" t="str">
        <f t="shared" ref="DM68:DM72" si="575">TEXT(DL68,"0.0")</f>
        <v>0.0</v>
      </c>
      <c r="DN68" s="51" t="str">
        <f t="shared" ref="DN68:DN72" si="576">IF(DL68&gt;=8.5,"A",IF(DL68&gt;=8,"B+",IF(DL68&gt;=7,"B",IF(DL68&gt;=6.5,"C+",IF(DL68&gt;=5.5,"C",IF(DL68&gt;=5,"D+",IF(DL68&gt;=4,"D","F")))))))</f>
        <v>F</v>
      </c>
      <c r="DO68" s="60">
        <f t="shared" ref="DO68:DO72" si="577">IF(DN68="A",4,IF(DN68="B+",3.5,IF(DN68="B",3,IF(DN68="C+",2.5,IF(DN68="C",2,IF(DN68="D+",1.5,IF(DN68="D",1,0)))))))</f>
        <v>0</v>
      </c>
      <c r="DP68" s="60" t="str">
        <f t="shared" ref="DP68:DP72" si="578">TEXT(DO68,"0.0")</f>
        <v>0.0</v>
      </c>
      <c r="DQ68" s="63"/>
      <c r="DR68" s="201"/>
      <c r="DS68" s="67">
        <f t="shared" ref="DS68:DS72" si="579">(DA68+DL68)/2</f>
        <v>0</v>
      </c>
      <c r="DT68" s="60" t="str">
        <f t="shared" ref="DT68:DT72" si="580">TEXT(DS68,"0.0")</f>
        <v>0.0</v>
      </c>
      <c r="DU68" s="51" t="str">
        <f t="shared" ref="DU68:DU72" si="581">IF(DS68&gt;=8.5,"A",IF(DS68&gt;=8,"B+",IF(DS68&gt;=7,"B",IF(DS68&gt;=6.5,"C+",IF(DS68&gt;=5.5,"C",IF(DS68&gt;=5,"D+",IF(DS68&gt;=4,"D","F")))))))</f>
        <v>F</v>
      </c>
      <c r="DV68" s="60">
        <f t="shared" ref="DV68:DV72" si="582">IF(DU68="A",4,IF(DU68="B+",3.5,IF(DU68="B",3,IF(DU68="C+",2.5,IF(DU68="C",2,IF(DU68="D+",1.5,IF(DU68="D",1,0)))))))</f>
        <v>0</v>
      </c>
      <c r="DW68" s="60" t="str">
        <f t="shared" ref="DW68:DW72" si="583">TEXT(DV68,"0.0")</f>
        <v>0.0</v>
      </c>
      <c r="DX68" s="63">
        <v>3</v>
      </c>
      <c r="DY68" s="201">
        <v>3</v>
      </c>
      <c r="DZ68" s="66"/>
      <c r="EA68" s="258"/>
      <c r="EB68" s="258"/>
      <c r="EC68" s="66">
        <f t="shared" ref="EC68:EC72" si="584">ROUND((DZ68*0.4+EA68*0.6),1)</f>
        <v>0</v>
      </c>
      <c r="ED68" s="67">
        <f t="shared" ref="ED68:ED72" si="585">ROUND(MAX((DZ68*0.4+EA68*0.6),(DZ68*0.4+EB68*0.6)),1)</f>
        <v>0</v>
      </c>
      <c r="EE68" s="60" t="str">
        <f t="shared" ref="EE68:EE72" si="586">TEXT(ED68,"0.0")</f>
        <v>0.0</v>
      </c>
      <c r="EF68" s="51" t="str">
        <f t="shared" ref="EF68:EF72" si="587">IF(ED68&gt;=8.5,"A",IF(ED68&gt;=8,"B+",IF(ED68&gt;=7,"B",IF(ED68&gt;=6.5,"C+",IF(ED68&gt;=5.5,"C",IF(ED68&gt;=5,"D+",IF(ED68&gt;=4,"D","F")))))))</f>
        <v>F</v>
      </c>
      <c r="EG68" s="60">
        <f t="shared" ref="EG68:EG72" si="588">IF(EF68="A",4,IF(EF68="B+",3.5,IF(EF68="B",3,IF(EF68="C+",2.5,IF(EF68="C",2,IF(EF68="D+",1.5,IF(EF68="D",1,0)))))))</f>
        <v>0</v>
      </c>
      <c r="EH68" s="60" t="str">
        <f t="shared" ref="EH68:EH72" si="589">TEXT(EG68,"0.0")</f>
        <v>0.0</v>
      </c>
      <c r="EI68" s="63">
        <v>3</v>
      </c>
      <c r="EJ68" s="201">
        <v>3</v>
      </c>
      <c r="EK68" s="202"/>
      <c r="EL68" s="57"/>
      <c r="EM68" s="258"/>
      <c r="EN68" s="66">
        <f t="shared" ref="EN68:EN72" si="590">ROUND((EK68*0.4+EL68*0.6),1)</f>
        <v>0</v>
      </c>
      <c r="EO68" s="67">
        <f t="shared" ref="EO68:EO72" si="591">ROUND(MAX((EK68*0.4+EL68*0.6),(EK68*0.4+EM68*0.6)),1)</f>
        <v>0</v>
      </c>
      <c r="EP68" s="60" t="str">
        <f t="shared" ref="EP68:EP72" si="592">TEXT(EO68,"0.0")</f>
        <v>0.0</v>
      </c>
      <c r="EQ68" s="51" t="str">
        <f t="shared" ref="EQ68:EQ72" si="593">IF(EO68&gt;=8.5,"A",IF(EO68&gt;=8,"B+",IF(EO68&gt;=7,"B",IF(EO68&gt;=6.5,"C+",IF(EO68&gt;=5.5,"C",IF(EO68&gt;=5,"D+",IF(EO68&gt;=4,"D","F")))))))</f>
        <v>F</v>
      </c>
      <c r="ER68" s="60">
        <f t="shared" ref="ER68:ER72" si="594">IF(EQ68="A",4,IF(EQ68="B+",3.5,IF(EQ68="B",3,IF(EQ68="C+",2.5,IF(EQ68="C",2,IF(EQ68="D+",1.5,IF(EQ68="D",1,0)))))))</f>
        <v>0</v>
      </c>
      <c r="ES68" s="60" t="str">
        <f t="shared" ref="ES68:ES72" si="595">TEXT(ER68,"0.0")</f>
        <v>0.0</v>
      </c>
      <c r="ET68" s="63">
        <v>3</v>
      </c>
      <c r="EU68" s="199">
        <v>3</v>
      </c>
      <c r="EV68" s="146"/>
      <c r="EW68" s="70"/>
      <c r="EX68" s="121"/>
      <c r="EY68" s="66">
        <f t="shared" si="45"/>
        <v>0</v>
      </c>
      <c r="EZ68" s="67">
        <f t="shared" si="46"/>
        <v>0</v>
      </c>
      <c r="FA68" s="67" t="str">
        <f t="shared" si="47"/>
        <v>0.0</v>
      </c>
      <c r="FB68" s="51" t="str">
        <f t="shared" si="48"/>
        <v>F</v>
      </c>
      <c r="FC68" s="60">
        <f t="shared" si="49"/>
        <v>0</v>
      </c>
      <c r="FD68" s="53" t="str">
        <f t="shared" si="50"/>
        <v>0.0</v>
      </c>
      <c r="FE68" s="63">
        <v>2</v>
      </c>
      <c r="FF68" s="199"/>
      <c r="FG68" s="66"/>
      <c r="FH68" s="258"/>
      <c r="FI68" s="104"/>
      <c r="FJ68" s="66">
        <f t="shared" si="51"/>
        <v>0</v>
      </c>
      <c r="FK68" s="67">
        <f t="shared" si="52"/>
        <v>0</v>
      </c>
      <c r="FL68" s="67" t="str">
        <f t="shared" si="53"/>
        <v>0.0</v>
      </c>
      <c r="FM68" s="51" t="str">
        <f t="shared" si="54"/>
        <v>F</v>
      </c>
      <c r="FN68" s="60">
        <f t="shared" si="55"/>
        <v>0</v>
      </c>
      <c r="FO68" s="53" t="str">
        <f t="shared" si="56"/>
        <v>0.0</v>
      </c>
      <c r="FP68" s="63">
        <v>2</v>
      </c>
      <c r="FQ68" s="199">
        <v>2</v>
      </c>
      <c r="FR68" s="66"/>
      <c r="FS68" s="258"/>
      <c r="FT68" s="258"/>
      <c r="FU68" s="66"/>
      <c r="FV68" s="67">
        <f t="shared" si="57"/>
        <v>0</v>
      </c>
      <c r="FW68" s="67" t="str">
        <f t="shared" si="58"/>
        <v>0.0</v>
      </c>
      <c r="FX68" s="51" t="str">
        <f t="shared" si="59"/>
        <v>F</v>
      </c>
      <c r="FY68" s="60">
        <f t="shared" si="60"/>
        <v>0</v>
      </c>
      <c r="FZ68" s="53" t="str">
        <f t="shared" si="61"/>
        <v>0.0</v>
      </c>
      <c r="GA68" s="63">
        <v>2</v>
      </c>
      <c r="GB68" s="199">
        <v>2</v>
      </c>
      <c r="GC68" s="146"/>
      <c r="GD68" s="70"/>
      <c r="GE68" s="121"/>
      <c r="GF68" s="146"/>
      <c r="GG68" s="67">
        <f t="shared" si="180"/>
        <v>0</v>
      </c>
      <c r="GH68" s="67" t="str">
        <f t="shared" si="181"/>
        <v>0.0</v>
      </c>
      <c r="GI68" s="51" t="str">
        <f t="shared" si="182"/>
        <v>F</v>
      </c>
      <c r="GJ68" s="60">
        <f t="shared" si="183"/>
        <v>0</v>
      </c>
      <c r="GK68" s="53" t="str">
        <f t="shared" si="184"/>
        <v>0.0</v>
      </c>
      <c r="GL68" s="63">
        <v>3</v>
      </c>
      <c r="GM68" s="199"/>
      <c r="GN68" s="203">
        <f t="shared" si="185"/>
        <v>18</v>
      </c>
      <c r="GO68" s="153">
        <f t="shared" si="186"/>
        <v>0</v>
      </c>
      <c r="GP68" s="155">
        <f t="shared" si="187"/>
        <v>0</v>
      </c>
      <c r="GQ68" s="154" t="str">
        <f t="shared" si="62"/>
        <v>0.00</v>
      </c>
      <c r="GR68" s="5" t="str">
        <f t="shared" si="63"/>
        <v>Cảnh báo KQHT</v>
      </c>
      <c r="GS68" s="5"/>
      <c r="GT68" s="204">
        <f t="shared" si="188"/>
        <v>13</v>
      </c>
      <c r="GU68" s="205">
        <f t="shared" si="64"/>
        <v>0</v>
      </c>
      <c r="GV68" s="206">
        <f t="shared" si="189"/>
        <v>0</v>
      </c>
      <c r="GW68" s="207">
        <f t="shared" si="190"/>
        <v>31</v>
      </c>
      <c r="GX68" s="203">
        <f t="shared" si="191"/>
        <v>23</v>
      </c>
      <c r="GY68" s="154">
        <f t="shared" si="192"/>
        <v>0</v>
      </c>
      <c r="GZ68" s="155">
        <f t="shared" si="193"/>
        <v>0</v>
      </c>
      <c r="HA68" s="154" t="str">
        <f t="shared" si="65"/>
        <v>0.00</v>
      </c>
      <c r="HB68" s="5" t="str">
        <f t="shared" si="66"/>
        <v>Cảnh báo KQHT</v>
      </c>
      <c r="HC68" s="105"/>
      <c r="HD68" s="103"/>
      <c r="HE68" s="104"/>
      <c r="HF68" s="105"/>
      <c r="HG68" s="67">
        <f t="shared" si="194"/>
        <v>0</v>
      </c>
      <c r="HH68" s="67" t="str">
        <f t="shared" si="195"/>
        <v>0.0</v>
      </c>
      <c r="HI68" s="51" t="str">
        <f t="shared" si="196"/>
        <v>F</v>
      </c>
      <c r="HJ68" s="60">
        <f t="shared" si="197"/>
        <v>0</v>
      </c>
      <c r="HK68" s="53" t="str">
        <f t="shared" si="198"/>
        <v>0.0</v>
      </c>
      <c r="HL68" s="63">
        <v>3</v>
      </c>
      <c r="HM68" s="199">
        <v>3</v>
      </c>
      <c r="HN68" s="146"/>
      <c r="HO68" s="70"/>
      <c r="HP68" s="121"/>
      <c r="HQ68" s="146">
        <f t="shared" si="67"/>
        <v>0</v>
      </c>
      <c r="HR68" s="110">
        <f t="shared" si="68"/>
        <v>0</v>
      </c>
      <c r="HS68" s="67" t="str">
        <f t="shared" si="69"/>
        <v>0.0</v>
      </c>
      <c r="HT68" s="111" t="str">
        <f t="shared" si="70"/>
        <v>F</v>
      </c>
      <c r="HU68" s="112">
        <f t="shared" si="71"/>
        <v>0</v>
      </c>
      <c r="HV68" s="113" t="str">
        <f t="shared" si="72"/>
        <v>0.0</v>
      </c>
      <c r="HW68" s="63">
        <v>1</v>
      </c>
      <c r="HX68" s="199"/>
      <c r="HY68" s="66">
        <f t="shared" si="240"/>
        <v>0</v>
      </c>
      <c r="HZ68" s="163">
        <f t="shared" si="240"/>
        <v>0</v>
      </c>
      <c r="IA68" s="53" t="str">
        <f t="shared" si="74"/>
        <v>0.0</v>
      </c>
      <c r="IB68" s="51" t="str">
        <f t="shared" si="75"/>
        <v>F</v>
      </c>
      <c r="IC68" s="60">
        <f t="shared" si="76"/>
        <v>0</v>
      </c>
      <c r="ID68" s="53" t="str">
        <f t="shared" si="77"/>
        <v>0.0</v>
      </c>
      <c r="IE68" s="212">
        <v>4</v>
      </c>
      <c r="IF68" s="213"/>
      <c r="IG68" s="202"/>
      <c r="IH68" s="57"/>
      <c r="II68" s="58"/>
      <c r="IJ68" s="66">
        <f t="shared" si="199"/>
        <v>0</v>
      </c>
      <c r="IK68" s="67">
        <f t="shared" si="200"/>
        <v>0</v>
      </c>
      <c r="IL68" s="67" t="str">
        <f t="shared" si="201"/>
        <v>0.0</v>
      </c>
      <c r="IM68" s="51" t="str">
        <f t="shared" si="202"/>
        <v>F</v>
      </c>
      <c r="IN68" s="60">
        <f t="shared" si="203"/>
        <v>0</v>
      </c>
      <c r="IO68" s="53" t="str">
        <f t="shared" si="204"/>
        <v>0.0</v>
      </c>
      <c r="IP68" s="63">
        <v>2</v>
      </c>
      <c r="IQ68" s="199">
        <v>2</v>
      </c>
      <c r="IR68" s="146"/>
      <c r="IS68" s="70"/>
      <c r="IT68" s="121"/>
      <c r="IU68" s="146">
        <f t="shared" si="78"/>
        <v>0</v>
      </c>
      <c r="IV68" s="67">
        <f t="shared" si="79"/>
        <v>0</v>
      </c>
      <c r="IW68" s="67" t="str">
        <f t="shared" si="80"/>
        <v>0.0</v>
      </c>
      <c r="IX68" s="51" t="str">
        <f t="shared" si="81"/>
        <v>F</v>
      </c>
      <c r="IY68" s="60">
        <f t="shared" si="82"/>
        <v>0</v>
      </c>
      <c r="IZ68" s="53" t="str">
        <f t="shared" si="83"/>
        <v>0.0</v>
      </c>
      <c r="JA68" s="63">
        <v>3</v>
      </c>
      <c r="JB68" s="199"/>
      <c r="JC68" s="65"/>
      <c r="JD68" s="57"/>
      <c r="JE68" s="58"/>
      <c r="JF68" s="66">
        <f t="shared" si="84"/>
        <v>0</v>
      </c>
      <c r="JG68" s="67">
        <f t="shared" si="85"/>
        <v>0</v>
      </c>
      <c r="JH68" s="50" t="str">
        <f t="shared" si="86"/>
        <v>0.0</v>
      </c>
      <c r="JI68" s="51" t="str">
        <f t="shared" si="87"/>
        <v>F</v>
      </c>
      <c r="JJ68" s="60">
        <f t="shared" si="88"/>
        <v>0</v>
      </c>
      <c r="JK68" s="53" t="str">
        <f t="shared" si="89"/>
        <v>0.0</v>
      </c>
      <c r="JL68" s="61">
        <v>2</v>
      </c>
      <c r="JM68" s="62">
        <v>2</v>
      </c>
      <c r="KJ68" s="202"/>
      <c r="KK68" s="133"/>
      <c r="KL68" s="58"/>
      <c r="KM68" s="66">
        <f t="shared" ref="KM68:KM74" si="596">ROUND((KJ68*0.4+KK68*0.6),1)</f>
        <v>0</v>
      </c>
      <c r="KN68" s="67">
        <f t="shared" ref="KN68:KN74" si="597">ROUND(MAX((KJ68*0.4+KK68*0.6),(KJ68*0.4+KL68*0.6)),1)</f>
        <v>0</v>
      </c>
      <c r="KO68" s="67" t="str">
        <f t="shared" ref="KO68:KO74" si="598">TEXT(KN68,"0.0")</f>
        <v>0.0</v>
      </c>
      <c r="KP68" s="51" t="str">
        <f t="shared" ref="KP68:KP74" si="599">IF(KN68&gt;=8.5,"A",IF(KN68&gt;=8,"B+",IF(KN68&gt;=7,"B",IF(KN68&gt;=6.5,"C+",IF(KN68&gt;=5.5,"C",IF(KN68&gt;=5,"D+",IF(KN68&gt;=4,"D","F")))))))</f>
        <v>F</v>
      </c>
      <c r="KQ68" s="60">
        <f t="shared" ref="KQ68:KQ74" si="600">IF(KP68="A",4,IF(KP68="B+",3.5,IF(KP68="B",3,IF(KP68="C+",2.5,IF(KP68="C",2,IF(KP68="D+",1.5,IF(KP68="D",1,0)))))))</f>
        <v>0</v>
      </c>
      <c r="KR68" s="53" t="str">
        <f t="shared" ref="KR68:KR74" si="601">TEXT(KQ68,"0.0")</f>
        <v>0.0</v>
      </c>
      <c r="KS68" s="63">
        <v>1</v>
      </c>
      <c r="KT68" s="199">
        <v>1</v>
      </c>
      <c r="KU68" s="202"/>
      <c r="KV68" s="133"/>
      <c r="KW68" s="58"/>
      <c r="KX68" s="66">
        <f t="shared" ref="KX68:KX74" si="602">ROUND((KU68*0.4+KV68*0.6),1)</f>
        <v>0</v>
      </c>
      <c r="KY68" s="67">
        <f t="shared" ref="KY68:KY74" si="603">ROUND(MAX((KU68*0.4+KV68*0.6),(KU68*0.4+KW68*0.6)),1)</f>
        <v>0</v>
      </c>
      <c r="KZ68" s="67" t="str">
        <f t="shared" ref="KZ68:KZ74" si="604">TEXT(KY68,"0.0")</f>
        <v>0.0</v>
      </c>
      <c r="LA68" s="51" t="str">
        <f t="shared" ref="LA68:LA74" si="605">IF(KY68&gt;=8.5,"A",IF(KY68&gt;=8,"B+",IF(KY68&gt;=7,"B",IF(KY68&gt;=6.5,"C+",IF(KY68&gt;=5.5,"C",IF(KY68&gt;=5,"D+",IF(KY68&gt;=4,"D","F")))))))</f>
        <v>F</v>
      </c>
      <c r="LB68" s="60">
        <f t="shared" ref="LB68:LB74" si="606">IF(LA68="A",4,IF(LA68="B+",3.5,IF(LA68="B",3,IF(LA68="C+",2.5,IF(LA68="C",2,IF(LA68="D+",1.5,IF(LA68="D",1,0)))))))</f>
        <v>0</v>
      </c>
      <c r="LC68" s="53" t="str">
        <f t="shared" ref="LC68:LC74" si="607">TEXT(LB68,"0.0")</f>
        <v>0.0</v>
      </c>
      <c r="LD68" s="63">
        <v>1</v>
      </c>
      <c r="LE68" s="199">
        <v>1</v>
      </c>
      <c r="LF68" s="202"/>
      <c r="LG68" s="133"/>
      <c r="LH68" s="58"/>
      <c r="LI68" s="66">
        <f t="shared" ref="LI68:LI74" si="608">ROUND((LF68*0.4+LG68*0.6),1)</f>
        <v>0</v>
      </c>
      <c r="LJ68" s="67">
        <f t="shared" ref="LJ68:LJ74" si="609">ROUND(MAX((LF68*0.4+LG68*0.6),(LF68*0.4+LH68*0.6)),1)</f>
        <v>0</v>
      </c>
      <c r="LK68" s="67" t="str">
        <f t="shared" ref="LK68:LK74" si="610">TEXT(LJ68,"0.0")</f>
        <v>0.0</v>
      </c>
      <c r="LL68" s="51" t="str">
        <f t="shared" ref="LL68:LL74" si="611">IF(LJ68&gt;=8.5,"A",IF(LJ68&gt;=8,"B+",IF(LJ68&gt;=7,"B",IF(LJ68&gt;=6.5,"C+",IF(LJ68&gt;=5.5,"C",IF(LJ68&gt;=5,"D+",IF(LJ68&gt;=4,"D","F")))))))</f>
        <v>F</v>
      </c>
      <c r="LM68" s="60">
        <f t="shared" ref="LM68:LM74" si="612">IF(LL68="A",4,IF(LL68="B+",3.5,IF(LL68="B",3,IF(LL68="C+",2.5,IF(LL68="C",2,IF(LL68="D+",1.5,IF(LL68="D",1,0)))))))</f>
        <v>0</v>
      </c>
      <c r="LN68" s="53" t="str">
        <f t="shared" ref="LN68:LN74" si="613">TEXT(LM68,"0.0")</f>
        <v>0.0</v>
      </c>
      <c r="LO68" s="63">
        <v>2</v>
      </c>
      <c r="LP68" s="199">
        <v>2</v>
      </c>
      <c r="LQ68" s="202"/>
      <c r="LR68" s="133"/>
      <c r="LS68" s="58"/>
      <c r="LT68" s="66">
        <f t="shared" ref="LT68:LT74" si="614">ROUND((LQ68*0.4+LR68*0.6),1)</f>
        <v>0</v>
      </c>
      <c r="LU68" s="67">
        <f t="shared" ref="LU68:LU74" si="615">ROUND(MAX((LQ68*0.4+LR68*0.6),(LQ68*0.4+LS68*0.6)),1)</f>
        <v>0</v>
      </c>
      <c r="LV68" s="67" t="str">
        <f t="shared" ref="LV68:LV74" si="616">TEXT(LU68,"0.0")</f>
        <v>0.0</v>
      </c>
      <c r="LW68" s="51" t="str">
        <f t="shared" ref="LW68:LW74" si="617">IF(LU68&gt;=8.5,"A",IF(LU68&gt;=8,"B+",IF(LU68&gt;=7,"B",IF(LU68&gt;=6.5,"C+",IF(LU68&gt;=5.5,"C",IF(LU68&gt;=5,"D+",IF(LU68&gt;=4,"D","F")))))))</f>
        <v>F</v>
      </c>
      <c r="LX68" s="60">
        <f t="shared" ref="LX68:LX74" si="618">IF(LW68="A",4,IF(LW68="B+",3.5,IF(LW68="B",3,IF(LW68="C+",2.5,IF(LW68="C",2,IF(LW68="D+",1.5,IF(LW68="D",1,0)))))))</f>
        <v>0</v>
      </c>
      <c r="LY68" s="53" t="str">
        <f t="shared" ref="LY68:LY74" si="619">TEXT(LX68,"0.0")</f>
        <v>0.0</v>
      </c>
      <c r="LZ68" s="63">
        <v>1</v>
      </c>
      <c r="MA68" s="199">
        <v>1</v>
      </c>
      <c r="MB68" s="66">
        <f t="shared" ref="MB68:MB74" si="620">ROUND((KM68*0.2+KX68*0.2+LI68*0.4+LT68*0.2),1)</f>
        <v>0</v>
      </c>
      <c r="MC68" s="163">
        <f t="shared" ref="MC68:MC74" si="621">ROUND((KN68*0.2+KY68*0.2+LJ68*0.4+LU68*0.2),1)</f>
        <v>0</v>
      </c>
      <c r="MD68" s="53" t="str">
        <f t="shared" ref="MD68:MD74" si="622">TEXT(MC68,"0.0")</f>
        <v>0.0</v>
      </c>
      <c r="ME68" s="51" t="str">
        <f t="shared" ref="ME68:ME74" si="623">IF(MC68&gt;=8.5,"A",IF(MC68&gt;=8,"B+",IF(MC68&gt;=7,"B",IF(MC68&gt;=6.5,"C+",IF(MC68&gt;=5.5,"C",IF(MC68&gt;=5,"D+",IF(MC68&gt;=4,"D","F")))))))</f>
        <v>F</v>
      </c>
      <c r="MF68" s="60">
        <f t="shared" ref="MF68:MF74" si="624">IF(ME68="A",4,IF(ME68="B+",3.5,IF(ME68="B",3,IF(ME68="C+",2.5,IF(ME68="C",2,IF(ME68="D+",1.5,IF(ME68="D",1,0)))))))</f>
        <v>0</v>
      </c>
      <c r="MG68" s="53" t="str">
        <f t="shared" ref="MG68:MG74" si="625">TEXT(MF68,"0.0")</f>
        <v>0.0</v>
      </c>
      <c r="MH68" s="212">
        <v>5</v>
      </c>
      <c r="MI68" s="213">
        <v>5</v>
      </c>
      <c r="MJ68" s="203">
        <f t="shared" ref="MJ68:MJ74" si="626">HL68+HW68+IP68+JA68+JL68+JW68+KH68+KS68+LD68+LO68+LZ68</f>
        <v>16</v>
      </c>
      <c r="MK68" s="153">
        <f t="shared" ref="MK68:MK74" si="627">(HG68*HL68+HR68*HW68+IK68*IP68+IV68*JA68+JG68*JL68+JR68*JW68+KC68*KH68+KN68*KS68+KY68*LD68+LJ68*LO68+LU68*LZ68)/MJ68</f>
        <v>0</v>
      </c>
      <c r="ML68" s="155">
        <f t="shared" ref="ML68:ML74" si="628">(HJ68*HL68+HU68*HW68+IN68*IP68+IY68*JA68+JJ68*JL68+JU68*JW68+KF68*KH68+KQ68*KS68+LB68*LD68+LM68*LO68+LX68*LZ68)/MJ68</f>
        <v>0</v>
      </c>
      <c r="MM68" s="154" t="str">
        <f t="shared" ref="MM68:MM74" si="629">TEXT(ML68,"0.00")</f>
        <v>0.00</v>
      </c>
      <c r="MN68" s="5" t="str">
        <f t="shared" ref="MN68:MN74" si="630">IF(AND(ML68&lt;1),"Cảnh báo KQHT","Lên lớp")</f>
        <v>Cảnh báo KQHT</v>
      </c>
    </row>
    <row r="69" spans="1:352" s="8" customFormat="1" ht="18">
      <c r="D69" s="222"/>
      <c r="E69" s="223"/>
      <c r="K69" s="198"/>
      <c r="L69" s="67" t="str">
        <f t="shared" si="512"/>
        <v>0.0</v>
      </c>
      <c r="M69" s="51" t="str">
        <f t="shared" si="513"/>
        <v>F</v>
      </c>
      <c r="N69" s="52">
        <f t="shared" si="514"/>
        <v>0</v>
      </c>
      <c r="O69" s="53" t="str">
        <f t="shared" si="515"/>
        <v>0.0</v>
      </c>
      <c r="P69" s="63"/>
      <c r="Q69" s="49"/>
      <c r="R69" s="67" t="str">
        <f t="shared" si="516"/>
        <v>0.0</v>
      </c>
      <c r="S69" s="8" t="str">
        <f t="shared" si="517"/>
        <v>F</v>
      </c>
      <c r="T69" s="52">
        <f t="shared" si="518"/>
        <v>0</v>
      </c>
      <c r="U69" s="53" t="str">
        <f t="shared" si="519"/>
        <v>0.0</v>
      </c>
      <c r="V69" s="63">
        <v>3</v>
      </c>
      <c r="W69" s="105"/>
      <c r="X69" s="103"/>
      <c r="Y69" s="58"/>
      <c r="Z69" s="66">
        <f t="shared" si="520"/>
        <v>0</v>
      </c>
      <c r="AA69" s="67">
        <f t="shared" si="521"/>
        <v>0</v>
      </c>
      <c r="AB69" s="67" t="str">
        <f t="shared" si="522"/>
        <v>0.0</v>
      </c>
      <c r="AC69" s="51" t="str">
        <f t="shared" si="523"/>
        <v>F</v>
      </c>
      <c r="AD69" s="60">
        <f t="shared" si="524"/>
        <v>0</v>
      </c>
      <c r="AE69" s="53" t="str">
        <f t="shared" si="525"/>
        <v>0.0</v>
      </c>
      <c r="AF69" s="63"/>
      <c r="AG69" s="199"/>
      <c r="AH69" s="202"/>
      <c r="AI69" s="57"/>
      <c r="AJ69" s="58"/>
      <c r="AK69" s="66">
        <f t="shared" si="526"/>
        <v>0</v>
      </c>
      <c r="AL69" s="67">
        <f t="shared" si="527"/>
        <v>0</v>
      </c>
      <c r="AM69" s="67" t="str">
        <f t="shared" si="528"/>
        <v>0.0</v>
      </c>
      <c r="AN69" s="51" t="str">
        <f t="shared" si="529"/>
        <v>F</v>
      </c>
      <c r="AO69" s="60">
        <f t="shared" si="530"/>
        <v>0</v>
      </c>
      <c r="AP69" s="53" t="str">
        <f t="shared" si="531"/>
        <v>0.0</v>
      </c>
      <c r="AQ69" s="63">
        <v>2</v>
      </c>
      <c r="AR69" s="199">
        <v>2</v>
      </c>
      <c r="AS69" s="66"/>
      <c r="AT69" s="258"/>
      <c r="AU69" s="258"/>
      <c r="AV69" s="66">
        <f t="shared" si="532"/>
        <v>0</v>
      </c>
      <c r="AW69" s="67">
        <f t="shared" si="533"/>
        <v>0</v>
      </c>
      <c r="AX69" s="67" t="str">
        <f t="shared" si="534"/>
        <v>0.0</v>
      </c>
      <c r="AY69" s="51" t="str">
        <f t="shared" si="535"/>
        <v>F</v>
      </c>
      <c r="AZ69" s="60">
        <f t="shared" si="536"/>
        <v>0</v>
      </c>
      <c r="BA69" s="53" t="str">
        <f t="shared" si="537"/>
        <v>0.0</v>
      </c>
      <c r="BB69" s="63">
        <v>3</v>
      </c>
      <c r="BC69" s="199"/>
      <c r="BD69" s="105"/>
      <c r="BE69" s="103"/>
      <c r="BF69" s="58"/>
      <c r="BG69" s="66">
        <f t="shared" si="538"/>
        <v>0</v>
      </c>
      <c r="BH69" s="67">
        <f t="shared" si="539"/>
        <v>0</v>
      </c>
      <c r="BI69" s="67" t="str">
        <f t="shared" si="540"/>
        <v>0.0</v>
      </c>
      <c r="BJ69" s="51" t="str">
        <f t="shared" si="541"/>
        <v>F</v>
      </c>
      <c r="BK69" s="60">
        <f t="shared" si="542"/>
        <v>0</v>
      </c>
      <c r="BL69" s="53" t="str">
        <f t="shared" si="543"/>
        <v>0.0</v>
      </c>
      <c r="BM69" s="63">
        <v>3</v>
      </c>
      <c r="BN69" s="199">
        <v>3</v>
      </c>
      <c r="BO69" s="202"/>
      <c r="BP69" s="57"/>
      <c r="BQ69" s="58"/>
      <c r="BR69" s="66"/>
      <c r="BS69" s="67">
        <f t="shared" si="544"/>
        <v>0</v>
      </c>
      <c r="BT69" s="67" t="str">
        <f t="shared" si="545"/>
        <v>0.0</v>
      </c>
      <c r="BU69" s="51" t="str">
        <f t="shared" si="546"/>
        <v>F</v>
      </c>
      <c r="BV69" s="68">
        <f t="shared" si="547"/>
        <v>0</v>
      </c>
      <c r="BW69" s="53" t="str">
        <f t="shared" si="548"/>
        <v>0.0</v>
      </c>
      <c r="BX69" s="63">
        <v>2</v>
      </c>
      <c r="BY69" s="199">
        <v>2</v>
      </c>
      <c r="BZ69" s="202"/>
      <c r="CA69" s="57"/>
      <c r="CB69" s="58"/>
      <c r="CC69" s="66">
        <f t="shared" si="549"/>
        <v>0</v>
      </c>
      <c r="CD69" s="67">
        <f t="shared" si="550"/>
        <v>0</v>
      </c>
      <c r="CE69" s="67" t="str">
        <f t="shared" si="551"/>
        <v>0.0</v>
      </c>
      <c r="CF69" s="51" t="str">
        <f t="shared" si="552"/>
        <v>F</v>
      </c>
      <c r="CG69" s="60">
        <f t="shared" si="553"/>
        <v>0</v>
      </c>
      <c r="CH69" s="53" t="str">
        <f t="shared" si="554"/>
        <v>0.0</v>
      </c>
      <c r="CI69" s="63">
        <v>3</v>
      </c>
      <c r="CJ69" s="199">
        <v>3</v>
      </c>
      <c r="CK69" s="200">
        <f t="shared" si="555"/>
        <v>13</v>
      </c>
      <c r="CL69" s="72">
        <f t="shared" si="556"/>
        <v>0</v>
      </c>
      <c r="CM69" s="93" t="str">
        <f t="shared" si="557"/>
        <v>0.00</v>
      </c>
      <c r="CN69" s="72">
        <f t="shared" si="558"/>
        <v>0</v>
      </c>
      <c r="CO69" s="93" t="str">
        <f t="shared" si="559"/>
        <v>0.00</v>
      </c>
      <c r="CP69" s="258" t="str">
        <f t="shared" si="560"/>
        <v>Cảnh báo KQHT</v>
      </c>
      <c r="CQ69" s="258">
        <f t="shared" si="561"/>
        <v>10</v>
      </c>
      <c r="CR69" s="72">
        <f t="shared" si="562"/>
        <v>0</v>
      </c>
      <c r="CS69" s="258" t="str">
        <f t="shared" si="563"/>
        <v>0.00</v>
      </c>
      <c r="CT69" s="72">
        <f t="shared" si="564"/>
        <v>0</v>
      </c>
      <c r="CU69" s="258" t="str">
        <f t="shared" si="565"/>
        <v>0.00</v>
      </c>
      <c r="CV69" s="258" t="str">
        <f t="shared" si="566"/>
        <v>Cảnh báo KQHT</v>
      </c>
      <c r="CW69" s="66"/>
      <c r="CX69" s="258"/>
      <c r="CY69" s="258"/>
      <c r="CZ69" s="66">
        <f t="shared" si="567"/>
        <v>0</v>
      </c>
      <c r="DA69" s="67">
        <f t="shared" si="568"/>
        <v>0</v>
      </c>
      <c r="DB69" s="60" t="str">
        <f t="shared" si="569"/>
        <v>0.0</v>
      </c>
      <c r="DC69" s="51" t="str">
        <f t="shared" si="570"/>
        <v>F</v>
      </c>
      <c r="DD69" s="60">
        <f t="shared" si="571"/>
        <v>0</v>
      </c>
      <c r="DE69" s="60" t="str">
        <f t="shared" si="572"/>
        <v>0.0</v>
      </c>
      <c r="DF69" s="63"/>
      <c r="DG69" s="201"/>
      <c r="DH69" s="105"/>
      <c r="DI69" s="126"/>
      <c r="DJ69" s="126"/>
      <c r="DK69" s="66">
        <f t="shared" si="573"/>
        <v>0</v>
      </c>
      <c r="DL69" s="67">
        <f t="shared" si="574"/>
        <v>0</v>
      </c>
      <c r="DM69" s="60" t="str">
        <f t="shared" si="575"/>
        <v>0.0</v>
      </c>
      <c r="DN69" s="51" t="str">
        <f t="shared" si="576"/>
        <v>F</v>
      </c>
      <c r="DO69" s="60">
        <f t="shared" si="577"/>
        <v>0</v>
      </c>
      <c r="DP69" s="60" t="str">
        <f t="shared" si="578"/>
        <v>0.0</v>
      </c>
      <c r="DQ69" s="63"/>
      <c r="DR69" s="201"/>
      <c r="DS69" s="67">
        <f t="shared" si="579"/>
        <v>0</v>
      </c>
      <c r="DT69" s="60" t="str">
        <f t="shared" si="580"/>
        <v>0.0</v>
      </c>
      <c r="DU69" s="51" t="str">
        <f t="shared" si="581"/>
        <v>F</v>
      </c>
      <c r="DV69" s="60">
        <f t="shared" si="582"/>
        <v>0</v>
      </c>
      <c r="DW69" s="60" t="str">
        <f t="shared" si="583"/>
        <v>0.0</v>
      </c>
      <c r="DX69" s="63">
        <v>3</v>
      </c>
      <c r="DY69" s="201">
        <v>3</v>
      </c>
      <c r="DZ69" s="66"/>
      <c r="EA69" s="258"/>
      <c r="EB69" s="258"/>
      <c r="EC69" s="66">
        <f t="shared" si="584"/>
        <v>0</v>
      </c>
      <c r="ED69" s="67">
        <f t="shared" si="585"/>
        <v>0</v>
      </c>
      <c r="EE69" s="60" t="str">
        <f t="shared" si="586"/>
        <v>0.0</v>
      </c>
      <c r="EF69" s="51" t="str">
        <f t="shared" si="587"/>
        <v>F</v>
      </c>
      <c r="EG69" s="60">
        <f t="shared" si="588"/>
        <v>0</v>
      </c>
      <c r="EH69" s="60" t="str">
        <f t="shared" si="589"/>
        <v>0.0</v>
      </c>
      <c r="EI69" s="63">
        <v>3</v>
      </c>
      <c r="EJ69" s="201">
        <v>3</v>
      </c>
      <c r="EK69" s="202"/>
      <c r="EL69" s="57"/>
      <c r="EM69" s="258"/>
      <c r="EN69" s="66">
        <f t="shared" si="590"/>
        <v>0</v>
      </c>
      <c r="EO69" s="67">
        <f t="shared" si="591"/>
        <v>0</v>
      </c>
      <c r="EP69" s="60" t="str">
        <f t="shared" si="592"/>
        <v>0.0</v>
      </c>
      <c r="EQ69" s="51" t="str">
        <f t="shared" si="593"/>
        <v>F</v>
      </c>
      <c r="ER69" s="60">
        <f t="shared" si="594"/>
        <v>0</v>
      </c>
      <c r="ES69" s="60" t="str">
        <f t="shared" si="595"/>
        <v>0.0</v>
      </c>
      <c r="ET69" s="63">
        <v>3</v>
      </c>
      <c r="EU69" s="199">
        <v>3</v>
      </c>
      <c r="EV69" s="146"/>
      <c r="EW69" s="70"/>
      <c r="EX69" s="121"/>
      <c r="EY69" s="66">
        <f t="shared" si="45"/>
        <v>0</v>
      </c>
      <c r="EZ69" s="67">
        <f t="shared" si="46"/>
        <v>0</v>
      </c>
      <c r="FA69" s="67" t="str">
        <f t="shared" si="47"/>
        <v>0.0</v>
      </c>
      <c r="FB69" s="51" t="str">
        <f t="shared" si="48"/>
        <v>F</v>
      </c>
      <c r="FC69" s="60">
        <f t="shared" si="49"/>
        <v>0</v>
      </c>
      <c r="FD69" s="53" t="str">
        <f t="shared" si="50"/>
        <v>0.0</v>
      </c>
      <c r="FE69" s="63">
        <v>2</v>
      </c>
      <c r="FF69" s="199"/>
      <c r="FG69" s="66"/>
      <c r="FH69" s="258"/>
      <c r="FI69" s="104"/>
      <c r="FJ69" s="66">
        <f t="shared" si="51"/>
        <v>0</v>
      </c>
      <c r="FK69" s="67">
        <f t="shared" si="52"/>
        <v>0</v>
      </c>
      <c r="FL69" s="67" t="str">
        <f t="shared" si="53"/>
        <v>0.0</v>
      </c>
      <c r="FM69" s="51" t="str">
        <f t="shared" si="54"/>
        <v>F</v>
      </c>
      <c r="FN69" s="60">
        <f t="shared" si="55"/>
        <v>0</v>
      </c>
      <c r="FO69" s="53" t="str">
        <f t="shared" si="56"/>
        <v>0.0</v>
      </c>
      <c r="FP69" s="63">
        <v>2</v>
      </c>
      <c r="FQ69" s="199">
        <v>2</v>
      </c>
      <c r="FR69" s="66"/>
      <c r="FS69" s="258"/>
      <c r="FT69" s="258"/>
      <c r="FU69" s="66"/>
      <c r="FV69" s="67">
        <f t="shared" si="57"/>
        <v>0</v>
      </c>
      <c r="FW69" s="67" t="str">
        <f t="shared" si="58"/>
        <v>0.0</v>
      </c>
      <c r="FX69" s="51" t="str">
        <f t="shared" si="59"/>
        <v>F</v>
      </c>
      <c r="FY69" s="60">
        <f t="shared" si="60"/>
        <v>0</v>
      </c>
      <c r="FZ69" s="53" t="str">
        <f t="shared" si="61"/>
        <v>0.0</v>
      </c>
      <c r="GA69" s="63">
        <v>2</v>
      </c>
      <c r="GB69" s="199">
        <v>2</v>
      </c>
      <c r="GC69" s="146"/>
      <c r="GD69" s="70"/>
      <c r="GE69" s="121"/>
      <c r="GF69" s="146"/>
      <c r="GG69" s="67">
        <f t="shared" si="180"/>
        <v>0</v>
      </c>
      <c r="GH69" s="67" t="str">
        <f t="shared" si="181"/>
        <v>0.0</v>
      </c>
      <c r="GI69" s="51" t="str">
        <f t="shared" si="182"/>
        <v>F</v>
      </c>
      <c r="GJ69" s="60">
        <f t="shared" si="183"/>
        <v>0</v>
      </c>
      <c r="GK69" s="53" t="str">
        <f t="shared" si="184"/>
        <v>0.0</v>
      </c>
      <c r="GL69" s="63">
        <v>3</v>
      </c>
      <c r="GM69" s="199"/>
      <c r="GN69" s="203">
        <f t="shared" si="185"/>
        <v>18</v>
      </c>
      <c r="GO69" s="153">
        <f t="shared" si="186"/>
        <v>0</v>
      </c>
      <c r="GP69" s="155">
        <f t="shared" si="187"/>
        <v>0</v>
      </c>
      <c r="GQ69" s="154" t="str">
        <f t="shared" si="62"/>
        <v>0.00</v>
      </c>
      <c r="GR69" s="5" t="str">
        <f t="shared" si="63"/>
        <v>Cảnh báo KQHT</v>
      </c>
      <c r="GS69" s="5"/>
      <c r="GT69" s="204">
        <f t="shared" si="188"/>
        <v>13</v>
      </c>
      <c r="GU69" s="205">
        <f t="shared" si="64"/>
        <v>0</v>
      </c>
      <c r="GV69" s="206">
        <f t="shared" si="189"/>
        <v>0</v>
      </c>
      <c r="GW69" s="207">
        <f t="shared" si="190"/>
        <v>31</v>
      </c>
      <c r="GX69" s="203">
        <f t="shared" si="191"/>
        <v>23</v>
      </c>
      <c r="GY69" s="154">
        <f t="shared" si="192"/>
        <v>0</v>
      </c>
      <c r="GZ69" s="155">
        <f t="shared" si="193"/>
        <v>0</v>
      </c>
      <c r="HA69" s="154" t="str">
        <f t="shared" si="65"/>
        <v>0.00</v>
      </c>
      <c r="HB69" s="5" t="str">
        <f t="shared" si="66"/>
        <v>Cảnh báo KQHT</v>
      </c>
      <c r="HC69" s="105"/>
      <c r="HD69" s="103"/>
      <c r="HE69" s="104"/>
      <c r="HF69" s="105"/>
      <c r="HG69" s="67">
        <f t="shared" si="194"/>
        <v>0</v>
      </c>
      <c r="HH69" s="67" t="str">
        <f t="shared" si="195"/>
        <v>0.0</v>
      </c>
      <c r="HI69" s="51" t="str">
        <f t="shared" si="196"/>
        <v>F</v>
      </c>
      <c r="HJ69" s="60">
        <f t="shared" si="197"/>
        <v>0</v>
      </c>
      <c r="HK69" s="53" t="str">
        <f t="shared" si="198"/>
        <v>0.0</v>
      </c>
      <c r="HL69" s="63">
        <v>3</v>
      </c>
      <c r="HM69" s="199">
        <v>3</v>
      </c>
      <c r="HN69" s="146"/>
      <c r="HO69" s="70"/>
      <c r="HP69" s="121"/>
      <c r="HQ69" s="146">
        <f t="shared" si="67"/>
        <v>0</v>
      </c>
      <c r="HR69" s="110">
        <f t="shared" si="68"/>
        <v>0</v>
      </c>
      <c r="HS69" s="67" t="str">
        <f t="shared" si="69"/>
        <v>0.0</v>
      </c>
      <c r="HT69" s="111" t="str">
        <f t="shared" si="70"/>
        <v>F</v>
      </c>
      <c r="HU69" s="112">
        <f t="shared" si="71"/>
        <v>0</v>
      </c>
      <c r="HV69" s="113" t="str">
        <f t="shared" si="72"/>
        <v>0.0</v>
      </c>
      <c r="HW69" s="63">
        <v>1</v>
      </c>
      <c r="HX69" s="199"/>
      <c r="HY69" s="66">
        <f t="shared" si="240"/>
        <v>0</v>
      </c>
      <c r="HZ69" s="163">
        <f t="shared" si="240"/>
        <v>0</v>
      </c>
      <c r="IA69" s="53" t="str">
        <f t="shared" si="74"/>
        <v>0.0</v>
      </c>
      <c r="IB69" s="51" t="str">
        <f t="shared" si="75"/>
        <v>F</v>
      </c>
      <c r="IC69" s="60">
        <f t="shared" si="76"/>
        <v>0</v>
      </c>
      <c r="ID69" s="53" t="str">
        <f t="shared" si="77"/>
        <v>0.0</v>
      </c>
      <c r="IE69" s="212">
        <v>4</v>
      </c>
      <c r="IF69" s="213"/>
      <c r="IG69" s="202"/>
      <c r="IH69" s="57"/>
      <c r="II69" s="58"/>
      <c r="IJ69" s="66">
        <f t="shared" si="199"/>
        <v>0</v>
      </c>
      <c r="IK69" s="67">
        <f t="shared" si="200"/>
        <v>0</v>
      </c>
      <c r="IL69" s="67" t="str">
        <f t="shared" si="201"/>
        <v>0.0</v>
      </c>
      <c r="IM69" s="51" t="str">
        <f t="shared" si="202"/>
        <v>F</v>
      </c>
      <c r="IN69" s="60">
        <f t="shared" si="203"/>
        <v>0</v>
      </c>
      <c r="IO69" s="53" t="str">
        <f t="shared" si="204"/>
        <v>0.0</v>
      </c>
      <c r="IP69" s="63">
        <v>2</v>
      </c>
      <c r="IQ69" s="199">
        <v>2</v>
      </c>
      <c r="IR69" s="146"/>
      <c r="IS69" s="70"/>
      <c r="IT69" s="121"/>
      <c r="IU69" s="146">
        <f t="shared" si="78"/>
        <v>0</v>
      </c>
      <c r="IV69" s="67">
        <f t="shared" si="79"/>
        <v>0</v>
      </c>
      <c r="IW69" s="67" t="str">
        <f t="shared" si="80"/>
        <v>0.0</v>
      </c>
      <c r="IX69" s="51" t="str">
        <f t="shared" si="81"/>
        <v>F</v>
      </c>
      <c r="IY69" s="60">
        <f t="shared" si="82"/>
        <v>0</v>
      </c>
      <c r="IZ69" s="53" t="str">
        <f t="shared" si="83"/>
        <v>0.0</v>
      </c>
      <c r="JA69" s="63">
        <v>3</v>
      </c>
      <c r="JB69" s="199"/>
      <c r="JC69" s="65"/>
      <c r="JD69" s="57"/>
      <c r="JE69" s="58"/>
      <c r="JF69" s="66">
        <f t="shared" si="84"/>
        <v>0</v>
      </c>
      <c r="JG69" s="67">
        <f t="shared" si="85"/>
        <v>0</v>
      </c>
      <c r="JH69" s="50" t="str">
        <f t="shared" si="86"/>
        <v>0.0</v>
      </c>
      <c r="JI69" s="51" t="str">
        <f t="shared" si="87"/>
        <v>F</v>
      </c>
      <c r="JJ69" s="60">
        <f t="shared" si="88"/>
        <v>0</v>
      </c>
      <c r="JK69" s="53" t="str">
        <f t="shared" si="89"/>
        <v>0.0</v>
      </c>
      <c r="JL69" s="61">
        <v>2</v>
      </c>
      <c r="JM69" s="62">
        <v>2</v>
      </c>
      <c r="KJ69" s="202"/>
      <c r="KK69" s="133"/>
      <c r="KL69" s="58"/>
      <c r="KM69" s="66">
        <f t="shared" si="596"/>
        <v>0</v>
      </c>
      <c r="KN69" s="67">
        <f t="shared" si="597"/>
        <v>0</v>
      </c>
      <c r="KO69" s="67" t="str">
        <f t="shared" si="598"/>
        <v>0.0</v>
      </c>
      <c r="KP69" s="51" t="str">
        <f t="shared" si="599"/>
        <v>F</v>
      </c>
      <c r="KQ69" s="60">
        <f t="shared" si="600"/>
        <v>0</v>
      </c>
      <c r="KR69" s="53" t="str">
        <f t="shared" si="601"/>
        <v>0.0</v>
      </c>
      <c r="KS69" s="63">
        <v>1</v>
      </c>
      <c r="KT69" s="199">
        <v>1</v>
      </c>
      <c r="KU69" s="202"/>
      <c r="KV69" s="133"/>
      <c r="KW69" s="58"/>
      <c r="KX69" s="66">
        <f t="shared" si="602"/>
        <v>0</v>
      </c>
      <c r="KY69" s="67">
        <f t="shared" si="603"/>
        <v>0</v>
      </c>
      <c r="KZ69" s="67" t="str">
        <f t="shared" si="604"/>
        <v>0.0</v>
      </c>
      <c r="LA69" s="51" t="str">
        <f t="shared" si="605"/>
        <v>F</v>
      </c>
      <c r="LB69" s="60">
        <f t="shared" si="606"/>
        <v>0</v>
      </c>
      <c r="LC69" s="53" t="str">
        <f t="shared" si="607"/>
        <v>0.0</v>
      </c>
      <c r="LD69" s="63">
        <v>1</v>
      </c>
      <c r="LE69" s="199">
        <v>1</v>
      </c>
      <c r="LF69" s="202"/>
      <c r="LG69" s="133"/>
      <c r="LH69" s="58"/>
      <c r="LI69" s="66">
        <f t="shared" si="608"/>
        <v>0</v>
      </c>
      <c r="LJ69" s="67">
        <f t="shared" si="609"/>
        <v>0</v>
      </c>
      <c r="LK69" s="67" t="str">
        <f t="shared" si="610"/>
        <v>0.0</v>
      </c>
      <c r="LL69" s="51" t="str">
        <f t="shared" si="611"/>
        <v>F</v>
      </c>
      <c r="LM69" s="60">
        <f t="shared" si="612"/>
        <v>0</v>
      </c>
      <c r="LN69" s="53" t="str">
        <f t="shared" si="613"/>
        <v>0.0</v>
      </c>
      <c r="LO69" s="63">
        <v>2</v>
      </c>
      <c r="LP69" s="199">
        <v>2</v>
      </c>
      <c r="LQ69" s="202"/>
      <c r="LR69" s="133"/>
      <c r="LS69" s="58"/>
      <c r="LT69" s="66">
        <f t="shared" si="614"/>
        <v>0</v>
      </c>
      <c r="LU69" s="67">
        <f t="shared" si="615"/>
        <v>0</v>
      </c>
      <c r="LV69" s="67" t="str">
        <f t="shared" si="616"/>
        <v>0.0</v>
      </c>
      <c r="LW69" s="51" t="str">
        <f t="shared" si="617"/>
        <v>F</v>
      </c>
      <c r="LX69" s="60">
        <f t="shared" si="618"/>
        <v>0</v>
      </c>
      <c r="LY69" s="53" t="str">
        <f t="shared" si="619"/>
        <v>0.0</v>
      </c>
      <c r="LZ69" s="63">
        <v>1</v>
      </c>
      <c r="MA69" s="199">
        <v>1</v>
      </c>
      <c r="MB69" s="66">
        <f t="shared" si="620"/>
        <v>0</v>
      </c>
      <c r="MC69" s="163">
        <f t="shared" si="621"/>
        <v>0</v>
      </c>
      <c r="MD69" s="53" t="str">
        <f t="shared" si="622"/>
        <v>0.0</v>
      </c>
      <c r="ME69" s="51" t="str">
        <f t="shared" si="623"/>
        <v>F</v>
      </c>
      <c r="MF69" s="60">
        <f t="shared" si="624"/>
        <v>0</v>
      </c>
      <c r="MG69" s="53" t="str">
        <f t="shared" si="625"/>
        <v>0.0</v>
      </c>
      <c r="MH69" s="212">
        <v>5</v>
      </c>
      <c r="MI69" s="213">
        <v>5</v>
      </c>
      <c r="MJ69" s="203">
        <f t="shared" si="626"/>
        <v>16</v>
      </c>
      <c r="MK69" s="153">
        <f t="shared" si="627"/>
        <v>0</v>
      </c>
      <c r="ML69" s="155">
        <f t="shared" si="628"/>
        <v>0</v>
      </c>
      <c r="MM69" s="154" t="str">
        <f t="shared" si="629"/>
        <v>0.00</v>
      </c>
      <c r="MN69" s="5" t="str">
        <f t="shared" si="630"/>
        <v>Cảnh báo KQHT</v>
      </c>
    </row>
    <row r="70" spans="1:352" s="8" customFormat="1" ht="18">
      <c r="D70" s="222"/>
      <c r="E70" s="223"/>
      <c r="K70" s="198"/>
      <c r="L70" s="67" t="str">
        <f t="shared" si="512"/>
        <v>0.0</v>
      </c>
      <c r="M70" s="51" t="str">
        <f t="shared" si="513"/>
        <v>F</v>
      </c>
      <c r="N70" s="52">
        <f t="shared" si="514"/>
        <v>0</v>
      </c>
      <c r="O70" s="53" t="str">
        <f t="shared" si="515"/>
        <v>0.0</v>
      </c>
      <c r="P70" s="63"/>
      <c r="Q70" s="49"/>
      <c r="R70" s="67" t="str">
        <f t="shared" si="516"/>
        <v>0.0</v>
      </c>
      <c r="S70" s="8" t="str">
        <f t="shared" si="517"/>
        <v>F</v>
      </c>
      <c r="T70" s="52">
        <f t="shared" si="518"/>
        <v>0</v>
      </c>
      <c r="U70" s="53" t="str">
        <f t="shared" si="519"/>
        <v>0.0</v>
      </c>
      <c r="V70" s="63">
        <v>3</v>
      </c>
      <c r="W70" s="105"/>
      <c r="X70" s="103"/>
      <c r="Y70" s="58"/>
      <c r="Z70" s="66">
        <f t="shared" si="520"/>
        <v>0</v>
      </c>
      <c r="AA70" s="67">
        <f t="shared" si="521"/>
        <v>0</v>
      </c>
      <c r="AB70" s="67" t="str">
        <f t="shared" si="522"/>
        <v>0.0</v>
      </c>
      <c r="AC70" s="51" t="str">
        <f t="shared" si="523"/>
        <v>F</v>
      </c>
      <c r="AD70" s="60">
        <f t="shared" si="524"/>
        <v>0</v>
      </c>
      <c r="AE70" s="53" t="str">
        <f t="shared" si="525"/>
        <v>0.0</v>
      </c>
      <c r="AF70" s="63"/>
      <c r="AG70" s="199"/>
      <c r="AH70" s="202"/>
      <c r="AI70" s="57"/>
      <c r="AJ70" s="58"/>
      <c r="AK70" s="66">
        <f t="shared" si="526"/>
        <v>0</v>
      </c>
      <c r="AL70" s="67">
        <f t="shared" si="527"/>
        <v>0</v>
      </c>
      <c r="AM70" s="67" t="str">
        <f t="shared" si="528"/>
        <v>0.0</v>
      </c>
      <c r="AN70" s="51" t="str">
        <f t="shared" si="529"/>
        <v>F</v>
      </c>
      <c r="AO70" s="60">
        <f t="shared" si="530"/>
        <v>0</v>
      </c>
      <c r="AP70" s="53" t="str">
        <f t="shared" si="531"/>
        <v>0.0</v>
      </c>
      <c r="AQ70" s="63">
        <v>2</v>
      </c>
      <c r="AR70" s="199">
        <v>2</v>
      </c>
      <c r="AS70" s="66"/>
      <c r="AT70" s="258"/>
      <c r="AU70" s="258"/>
      <c r="AV70" s="66">
        <f t="shared" si="532"/>
        <v>0</v>
      </c>
      <c r="AW70" s="67">
        <f t="shared" si="533"/>
        <v>0</v>
      </c>
      <c r="AX70" s="67" t="str">
        <f t="shared" si="534"/>
        <v>0.0</v>
      </c>
      <c r="AY70" s="51" t="str">
        <f t="shared" si="535"/>
        <v>F</v>
      </c>
      <c r="AZ70" s="60">
        <f t="shared" si="536"/>
        <v>0</v>
      </c>
      <c r="BA70" s="53" t="str">
        <f t="shared" si="537"/>
        <v>0.0</v>
      </c>
      <c r="BB70" s="63">
        <v>3</v>
      </c>
      <c r="BC70" s="199"/>
      <c r="BD70" s="105"/>
      <c r="BE70" s="103"/>
      <c r="BF70" s="58"/>
      <c r="BG70" s="66">
        <f t="shared" si="538"/>
        <v>0</v>
      </c>
      <c r="BH70" s="67">
        <f t="shared" si="539"/>
        <v>0</v>
      </c>
      <c r="BI70" s="67" t="str">
        <f t="shared" si="540"/>
        <v>0.0</v>
      </c>
      <c r="BJ70" s="51" t="str">
        <f t="shared" si="541"/>
        <v>F</v>
      </c>
      <c r="BK70" s="60">
        <f t="shared" si="542"/>
        <v>0</v>
      </c>
      <c r="BL70" s="53" t="str">
        <f t="shared" si="543"/>
        <v>0.0</v>
      </c>
      <c r="BM70" s="63">
        <v>3</v>
      </c>
      <c r="BN70" s="199">
        <v>3</v>
      </c>
      <c r="BO70" s="202"/>
      <c r="BP70" s="57"/>
      <c r="BQ70" s="58"/>
      <c r="BR70" s="66"/>
      <c r="BS70" s="67">
        <f t="shared" si="544"/>
        <v>0</v>
      </c>
      <c r="BT70" s="67" t="str">
        <f t="shared" si="545"/>
        <v>0.0</v>
      </c>
      <c r="BU70" s="51" t="str">
        <f t="shared" si="546"/>
        <v>F</v>
      </c>
      <c r="BV70" s="68">
        <f t="shared" si="547"/>
        <v>0</v>
      </c>
      <c r="BW70" s="53" t="str">
        <f t="shared" si="548"/>
        <v>0.0</v>
      </c>
      <c r="BX70" s="63">
        <v>2</v>
      </c>
      <c r="BY70" s="199">
        <v>2</v>
      </c>
      <c r="BZ70" s="202"/>
      <c r="CA70" s="57"/>
      <c r="CB70" s="58"/>
      <c r="CC70" s="66">
        <f t="shared" si="549"/>
        <v>0</v>
      </c>
      <c r="CD70" s="67">
        <f t="shared" si="550"/>
        <v>0</v>
      </c>
      <c r="CE70" s="67" t="str">
        <f t="shared" si="551"/>
        <v>0.0</v>
      </c>
      <c r="CF70" s="51" t="str">
        <f t="shared" si="552"/>
        <v>F</v>
      </c>
      <c r="CG70" s="60">
        <f t="shared" si="553"/>
        <v>0</v>
      </c>
      <c r="CH70" s="53" t="str">
        <f t="shared" si="554"/>
        <v>0.0</v>
      </c>
      <c r="CI70" s="63">
        <v>3</v>
      </c>
      <c r="CJ70" s="199">
        <v>3</v>
      </c>
      <c r="CK70" s="200">
        <f t="shared" si="555"/>
        <v>13</v>
      </c>
      <c r="CL70" s="72">
        <f t="shared" si="556"/>
        <v>0</v>
      </c>
      <c r="CM70" s="93" t="str">
        <f t="shared" si="557"/>
        <v>0.00</v>
      </c>
      <c r="CN70" s="72">
        <f t="shared" si="558"/>
        <v>0</v>
      </c>
      <c r="CO70" s="93" t="str">
        <f t="shared" si="559"/>
        <v>0.00</v>
      </c>
      <c r="CP70" s="258" t="str">
        <f t="shared" si="560"/>
        <v>Cảnh báo KQHT</v>
      </c>
      <c r="CQ70" s="258">
        <f t="shared" si="561"/>
        <v>10</v>
      </c>
      <c r="CR70" s="72">
        <f t="shared" si="562"/>
        <v>0</v>
      </c>
      <c r="CS70" s="258" t="str">
        <f t="shared" si="563"/>
        <v>0.00</v>
      </c>
      <c r="CT70" s="72">
        <f t="shared" si="564"/>
        <v>0</v>
      </c>
      <c r="CU70" s="258" t="str">
        <f t="shared" si="565"/>
        <v>0.00</v>
      </c>
      <c r="CV70" s="258" t="str">
        <f t="shared" si="566"/>
        <v>Cảnh báo KQHT</v>
      </c>
      <c r="CW70" s="66"/>
      <c r="CX70" s="258"/>
      <c r="CY70" s="258"/>
      <c r="CZ70" s="66">
        <f t="shared" si="567"/>
        <v>0</v>
      </c>
      <c r="DA70" s="67">
        <f t="shared" si="568"/>
        <v>0</v>
      </c>
      <c r="DB70" s="60" t="str">
        <f t="shared" si="569"/>
        <v>0.0</v>
      </c>
      <c r="DC70" s="51" t="str">
        <f t="shared" si="570"/>
        <v>F</v>
      </c>
      <c r="DD70" s="60">
        <f t="shared" si="571"/>
        <v>0</v>
      </c>
      <c r="DE70" s="60" t="str">
        <f t="shared" si="572"/>
        <v>0.0</v>
      </c>
      <c r="DF70" s="63"/>
      <c r="DG70" s="201"/>
      <c r="DH70" s="105"/>
      <c r="DI70" s="126"/>
      <c r="DJ70" s="126"/>
      <c r="DK70" s="66">
        <f t="shared" si="573"/>
        <v>0</v>
      </c>
      <c r="DL70" s="67">
        <f t="shared" si="574"/>
        <v>0</v>
      </c>
      <c r="DM70" s="60" t="str">
        <f t="shared" si="575"/>
        <v>0.0</v>
      </c>
      <c r="DN70" s="51" t="str">
        <f t="shared" si="576"/>
        <v>F</v>
      </c>
      <c r="DO70" s="60">
        <f t="shared" si="577"/>
        <v>0</v>
      </c>
      <c r="DP70" s="60" t="str">
        <f t="shared" si="578"/>
        <v>0.0</v>
      </c>
      <c r="DQ70" s="63"/>
      <c r="DR70" s="201"/>
      <c r="DS70" s="67">
        <f t="shared" si="579"/>
        <v>0</v>
      </c>
      <c r="DT70" s="60" t="str">
        <f t="shared" si="580"/>
        <v>0.0</v>
      </c>
      <c r="DU70" s="51" t="str">
        <f t="shared" si="581"/>
        <v>F</v>
      </c>
      <c r="DV70" s="60">
        <f t="shared" si="582"/>
        <v>0</v>
      </c>
      <c r="DW70" s="60" t="str">
        <f t="shared" si="583"/>
        <v>0.0</v>
      </c>
      <c r="DX70" s="63">
        <v>3</v>
      </c>
      <c r="DY70" s="201">
        <v>3</v>
      </c>
      <c r="DZ70" s="66"/>
      <c r="EA70" s="258"/>
      <c r="EB70" s="258"/>
      <c r="EC70" s="66">
        <f t="shared" si="584"/>
        <v>0</v>
      </c>
      <c r="ED70" s="67">
        <f t="shared" si="585"/>
        <v>0</v>
      </c>
      <c r="EE70" s="60" t="str">
        <f t="shared" si="586"/>
        <v>0.0</v>
      </c>
      <c r="EF70" s="51" t="str">
        <f t="shared" si="587"/>
        <v>F</v>
      </c>
      <c r="EG70" s="60">
        <f t="shared" si="588"/>
        <v>0</v>
      </c>
      <c r="EH70" s="60" t="str">
        <f t="shared" si="589"/>
        <v>0.0</v>
      </c>
      <c r="EI70" s="63">
        <v>3</v>
      </c>
      <c r="EJ70" s="201">
        <v>3</v>
      </c>
      <c r="EK70" s="202"/>
      <c r="EL70" s="57"/>
      <c r="EM70" s="258"/>
      <c r="EN70" s="66">
        <f t="shared" si="590"/>
        <v>0</v>
      </c>
      <c r="EO70" s="67">
        <f t="shared" si="591"/>
        <v>0</v>
      </c>
      <c r="EP70" s="60" t="str">
        <f t="shared" si="592"/>
        <v>0.0</v>
      </c>
      <c r="EQ70" s="51" t="str">
        <f t="shared" si="593"/>
        <v>F</v>
      </c>
      <c r="ER70" s="60">
        <f t="shared" si="594"/>
        <v>0</v>
      </c>
      <c r="ES70" s="60" t="str">
        <f t="shared" si="595"/>
        <v>0.0</v>
      </c>
      <c r="ET70" s="63">
        <v>3</v>
      </c>
      <c r="EU70" s="199">
        <v>3</v>
      </c>
      <c r="EV70" s="146"/>
      <c r="EW70" s="70"/>
      <c r="EX70" s="121"/>
      <c r="EY70" s="66">
        <f t="shared" si="45"/>
        <v>0</v>
      </c>
      <c r="EZ70" s="67">
        <f t="shared" si="46"/>
        <v>0</v>
      </c>
      <c r="FA70" s="67" t="str">
        <f t="shared" si="47"/>
        <v>0.0</v>
      </c>
      <c r="FB70" s="51" t="str">
        <f t="shared" si="48"/>
        <v>F</v>
      </c>
      <c r="FC70" s="60">
        <f t="shared" si="49"/>
        <v>0</v>
      </c>
      <c r="FD70" s="53" t="str">
        <f t="shared" si="50"/>
        <v>0.0</v>
      </c>
      <c r="FE70" s="63">
        <v>2</v>
      </c>
      <c r="FF70" s="199"/>
      <c r="FG70" s="66"/>
      <c r="FH70" s="258"/>
      <c r="FI70" s="104"/>
      <c r="FJ70" s="66">
        <f t="shared" si="51"/>
        <v>0</v>
      </c>
      <c r="FK70" s="67">
        <f t="shared" si="52"/>
        <v>0</v>
      </c>
      <c r="FL70" s="67" t="str">
        <f t="shared" si="53"/>
        <v>0.0</v>
      </c>
      <c r="FM70" s="51" t="str">
        <f t="shared" si="54"/>
        <v>F</v>
      </c>
      <c r="FN70" s="60">
        <f t="shared" si="55"/>
        <v>0</v>
      </c>
      <c r="FO70" s="53" t="str">
        <f t="shared" si="56"/>
        <v>0.0</v>
      </c>
      <c r="FP70" s="63">
        <v>2</v>
      </c>
      <c r="FQ70" s="199">
        <v>2</v>
      </c>
      <c r="FR70" s="66"/>
      <c r="FS70" s="258"/>
      <c r="FT70" s="258"/>
      <c r="FU70" s="66"/>
      <c r="FV70" s="67">
        <f t="shared" si="57"/>
        <v>0</v>
      </c>
      <c r="FW70" s="67" t="str">
        <f t="shared" si="58"/>
        <v>0.0</v>
      </c>
      <c r="FX70" s="51" t="str">
        <f t="shared" si="59"/>
        <v>F</v>
      </c>
      <c r="FY70" s="60">
        <f t="shared" si="60"/>
        <v>0</v>
      </c>
      <c r="FZ70" s="53" t="str">
        <f t="shared" si="61"/>
        <v>0.0</v>
      </c>
      <c r="GA70" s="63">
        <v>2</v>
      </c>
      <c r="GB70" s="199">
        <v>2</v>
      </c>
      <c r="GC70" s="146"/>
      <c r="GD70" s="70"/>
      <c r="GE70" s="121"/>
      <c r="GF70" s="146"/>
      <c r="GG70" s="67">
        <f t="shared" si="180"/>
        <v>0</v>
      </c>
      <c r="GH70" s="67" t="str">
        <f t="shared" si="181"/>
        <v>0.0</v>
      </c>
      <c r="GI70" s="51" t="str">
        <f t="shared" si="182"/>
        <v>F</v>
      </c>
      <c r="GJ70" s="60">
        <f t="shared" si="183"/>
        <v>0</v>
      </c>
      <c r="GK70" s="53" t="str">
        <f t="shared" si="184"/>
        <v>0.0</v>
      </c>
      <c r="GL70" s="63">
        <v>3</v>
      </c>
      <c r="GM70" s="199"/>
      <c r="GN70" s="203">
        <f t="shared" si="185"/>
        <v>18</v>
      </c>
      <c r="GO70" s="153">
        <f t="shared" si="186"/>
        <v>0</v>
      </c>
      <c r="GP70" s="155">
        <f t="shared" si="187"/>
        <v>0</v>
      </c>
      <c r="GQ70" s="154" t="str">
        <f t="shared" si="62"/>
        <v>0.00</v>
      </c>
      <c r="GR70" s="5" t="str">
        <f t="shared" si="63"/>
        <v>Cảnh báo KQHT</v>
      </c>
      <c r="GS70" s="5"/>
      <c r="GT70" s="204">
        <f t="shared" si="188"/>
        <v>13</v>
      </c>
      <c r="GU70" s="205">
        <f t="shared" si="64"/>
        <v>0</v>
      </c>
      <c r="GV70" s="206">
        <f t="shared" si="189"/>
        <v>0</v>
      </c>
      <c r="GW70" s="207">
        <f t="shared" si="190"/>
        <v>31</v>
      </c>
      <c r="GX70" s="203">
        <f t="shared" si="191"/>
        <v>23</v>
      </c>
      <c r="GY70" s="154">
        <f t="shared" si="192"/>
        <v>0</v>
      </c>
      <c r="GZ70" s="155">
        <f t="shared" si="193"/>
        <v>0</v>
      </c>
      <c r="HA70" s="154" t="str">
        <f t="shared" si="65"/>
        <v>0.00</v>
      </c>
      <c r="HB70" s="5" t="str">
        <f t="shared" si="66"/>
        <v>Cảnh báo KQHT</v>
      </c>
      <c r="HC70" s="105"/>
      <c r="HD70" s="103"/>
      <c r="HE70" s="104"/>
      <c r="HF70" s="105"/>
      <c r="HG70" s="67">
        <f t="shared" si="194"/>
        <v>0</v>
      </c>
      <c r="HH70" s="67" t="str">
        <f t="shared" si="195"/>
        <v>0.0</v>
      </c>
      <c r="HI70" s="51" t="str">
        <f t="shared" si="196"/>
        <v>F</v>
      </c>
      <c r="HJ70" s="60">
        <f t="shared" si="197"/>
        <v>0</v>
      </c>
      <c r="HK70" s="53" t="str">
        <f t="shared" si="198"/>
        <v>0.0</v>
      </c>
      <c r="HL70" s="63">
        <v>3</v>
      </c>
      <c r="HM70" s="199">
        <v>3</v>
      </c>
      <c r="HN70" s="146"/>
      <c r="HO70" s="70"/>
      <c r="HP70" s="121"/>
      <c r="HQ70" s="146">
        <f t="shared" si="67"/>
        <v>0</v>
      </c>
      <c r="HR70" s="110">
        <f t="shared" si="68"/>
        <v>0</v>
      </c>
      <c r="HS70" s="67" t="str">
        <f t="shared" si="69"/>
        <v>0.0</v>
      </c>
      <c r="HT70" s="111" t="str">
        <f t="shared" si="70"/>
        <v>F</v>
      </c>
      <c r="HU70" s="112">
        <f t="shared" si="71"/>
        <v>0</v>
      </c>
      <c r="HV70" s="113" t="str">
        <f t="shared" si="72"/>
        <v>0.0</v>
      </c>
      <c r="HW70" s="63">
        <v>1</v>
      </c>
      <c r="HX70" s="199"/>
      <c r="HY70" s="66">
        <f t="shared" si="240"/>
        <v>0</v>
      </c>
      <c r="HZ70" s="163">
        <f t="shared" si="240"/>
        <v>0</v>
      </c>
      <c r="IA70" s="53" t="str">
        <f t="shared" si="74"/>
        <v>0.0</v>
      </c>
      <c r="IB70" s="51" t="str">
        <f t="shared" si="75"/>
        <v>F</v>
      </c>
      <c r="IC70" s="60">
        <f t="shared" si="76"/>
        <v>0</v>
      </c>
      <c r="ID70" s="53" t="str">
        <f t="shared" si="77"/>
        <v>0.0</v>
      </c>
      <c r="IE70" s="212">
        <v>4</v>
      </c>
      <c r="IF70" s="213"/>
      <c r="IG70" s="202"/>
      <c r="IH70" s="57"/>
      <c r="II70" s="58"/>
      <c r="IJ70" s="66">
        <f t="shared" si="199"/>
        <v>0</v>
      </c>
      <c r="IK70" s="67">
        <f t="shared" si="200"/>
        <v>0</v>
      </c>
      <c r="IL70" s="67" t="str">
        <f t="shared" si="201"/>
        <v>0.0</v>
      </c>
      <c r="IM70" s="51" t="str">
        <f t="shared" si="202"/>
        <v>F</v>
      </c>
      <c r="IN70" s="60">
        <f t="shared" si="203"/>
        <v>0</v>
      </c>
      <c r="IO70" s="53" t="str">
        <f t="shared" si="204"/>
        <v>0.0</v>
      </c>
      <c r="IP70" s="63">
        <v>2</v>
      </c>
      <c r="IQ70" s="199">
        <v>2</v>
      </c>
      <c r="IR70" s="146"/>
      <c r="IS70" s="70"/>
      <c r="IT70" s="121"/>
      <c r="IU70" s="146">
        <f t="shared" si="78"/>
        <v>0</v>
      </c>
      <c r="IV70" s="67">
        <f t="shared" si="79"/>
        <v>0</v>
      </c>
      <c r="IW70" s="67" t="str">
        <f t="shared" si="80"/>
        <v>0.0</v>
      </c>
      <c r="IX70" s="51" t="str">
        <f t="shared" si="81"/>
        <v>F</v>
      </c>
      <c r="IY70" s="60">
        <f t="shared" si="82"/>
        <v>0</v>
      </c>
      <c r="IZ70" s="53" t="str">
        <f t="shared" si="83"/>
        <v>0.0</v>
      </c>
      <c r="JA70" s="63">
        <v>3</v>
      </c>
      <c r="JB70" s="199"/>
      <c r="JC70" s="65"/>
      <c r="JD70" s="57"/>
      <c r="JE70" s="58"/>
      <c r="JF70" s="66">
        <f t="shared" si="84"/>
        <v>0</v>
      </c>
      <c r="JG70" s="67">
        <f t="shared" si="85"/>
        <v>0</v>
      </c>
      <c r="JH70" s="50" t="str">
        <f t="shared" si="86"/>
        <v>0.0</v>
      </c>
      <c r="JI70" s="51" t="str">
        <f t="shared" si="87"/>
        <v>F</v>
      </c>
      <c r="JJ70" s="60">
        <f t="shared" si="88"/>
        <v>0</v>
      </c>
      <c r="JK70" s="53" t="str">
        <f t="shared" si="89"/>
        <v>0.0</v>
      </c>
      <c r="JL70" s="61">
        <v>2</v>
      </c>
      <c r="JM70" s="62">
        <v>2</v>
      </c>
      <c r="KJ70" s="202"/>
      <c r="KK70" s="133"/>
      <c r="KL70" s="58"/>
      <c r="KM70" s="66">
        <f t="shared" si="596"/>
        <v>0</v>
      </c>
      <c r="KN70" s="67">
        <f t="shared" si="597"/>
        <v>0</v>
      </c>
      <c r="KO70" s="67" t="str">
        <f t="shared" si="598"/>
        <v>0.0</v>
      </c>
      <c r="KP70" s="51" t="str">
        <f t="shared" si="599"/>
        <v>F</v>
      </c>
      <c r="KQ70" s="60">
        <f t="shared" si="600"/>
        <v>0</v>
      </c>
      <c r="KR70" s="53" t="str">
        <f t="shared" si="601"/>
        <v>0.0</v>
      </c>
      <c r="KS70" s="63">
        <v>1</v>
      </c>
      <c r="KT70" s="199">
        <v>1</v>
      </c>
      <c r="KU70" s="202"/>
      <c r="KV70" s="133"/>
      <c r="KW70" s="58"/>
      <c r="KX70" s="66">
        <f t="shared" si="602"/>
        <v>0</v>
      </c>
      <c r="KY70" s="67">
        <f t="shared" si="603"/>
        <v>0</v>
      </c>
      <c r="KZ70" s="67" t="str">
        <f t="shared" si="604"/>
        <v>0.0</v>
      </c>
      <c r="LA70" s="51" t="str">
        <f t="shared" si="605"/>
        <v>F</v>
      </c>
      <c r="LB70" s="60">
        <f t="shared" si="606"/>
        <v>0</v>
      </c>
      <c r="LC70" s="53" t="str">
        <f t="shared" si="607"/>
        <v>0.0</v>
      </c>
      <c r="LD70" s="63">
        <v>1</v>
      </c>
      <c r="LE70" s="199">
        <v>1</v>
      </c>
      <c r="LF70" s="202"/>
      <c r="LG70" s="133"/>
      <c r="LH70" s="58"/>
      <c r="LI70" s="66">
        <f t="shared" si="608"/>
        <v>0</v>
      </c>
      <c r="LJ70" s="67">
        <f t="shared" si="609"/>
        <v>0</v>
      </c>
      <c r="LK70" s="67" t="str">
        <f t="shared" si="610"/>
        <v>0.0</v>
      </c>
      <c r="LL70" s="51" t="str">
        <f t="shared" si="611"/>
        <v>F</v>
      </c>
      <c r="LM70" s="60">
        <f t="shared" si="612"/>
        <v>0</v>
      </c>
      <c r="LN70" s="53" t="str">
        <f t="shared" si="613"/>
        <v>0.0</v>
      </c>
      <c r="LO70" s="63">
        <v>2</v>
      </c>
      <c r="LP70" s="199">
        <v>2</v>
      </c>
      <c r="LQ70" s="202"/>
      <c r="LR70" s="133"/>
      <c r="LS70" s="58"/>
      <c r="LT70" s="66">
        <f t="shared" si="614"/>
        <v>0</v>
      </c>
      <c r="LU70" s="67">
        <f t="shared" si="615"/>
        <v>0</v>
      </c>
      <c r="LV70" s="67" t="str">
        <f t="shared" si="616"/>
        <v>0.0</v>
      </c>
      <c r="LW70" s="51" t="str">
        <f t="shared" si="617"/>
        <v>F</v>
      </c>
      <c r="LX70" s="60">
        <f t="shared" si="618"/>
        <v>0</v>
      </c>
      <c r="LY70" s="53" t="str">
        <f t="shared" si="619"/>
        <v>0.0</v>
      </c>
      <c r="LZ70" s="63">
        <v>1</v>
      </c>
      <c r="MA70" s="199">
        <v>1</v>
      </c>
      <c r="MB70" s="66">
        <f t="shared" si="620"/>
        <v>0</v>
      </c>
      <c r="MC70" s="163">
        <f t="shared" si="621"/>
        <v>0</v>
      </c>
      <c r="MD70" s="53" t="str">
        <f t="shared" si="622"/>
        <v>0.0</v>
      </c>
      <c r="ME70" s="51" t="str">
        <f t="shared" si="623"/>
        <v>F</v>
      </c>
      <c r="MF70" s="60">
        <f t="shared" si="624"/>
        <v>0</v>
      </c>
      <c r="MG70" s="53" t="str">
        <f t="shared" si="625"/>
        <v>0.0</v>
      </c>
      <c r="MH70" s="212">
        <v>5</v>
      </c>
      <c r="MI70" s="213">
        <v>5</v>
      </c>
      <c r="MJ70" s="203">
        <f t="shared" si="626"/>
        <v>16</v>
      </c>
      <c r="MK70" s="153">
        <f t="shared" si="627"/>
        <v>0</v>
      </c>
      <c r="ML70" s="155">
        <f t="shared" si="628"/>
        <v>0</v>
      </c>
      <c r="MM70" s="154" t="str">
        <f t="shared" si="629"/>
        <v>0.00</v>
      </c>
      <c r="MN70" s="5" t="str">
        <f t="shared" si="630"/>
        <v>Cảnh báo KQHT</v>
      </c>
    </row>
    <row r="71" spans="1:352" s="8" customFormat="1" ht="18">
      <c r="D71" s="222"/>
      <c r="E71" s="223"/>
      <c r="K71" s="198"/>
      <c r="L71" s="67" t="str">
        <f t="shared" si="512"/>
        <v>0.0</v>
      </c>
      <c r="M71" s="51" t="str">
        <f t="shared" si="513"/>
        <v>F</v>
      </c>
      <c r="N71" s="52">
        <f t="shared" si="514"/>
        <v>0</v>
      </c>
      <c r="O71" s="53" t="str">
        <f t="shared" si="515"/>
        <v>0.0</v>
      </c>
      <c r="P71" s="63"/>
      <c r="Q71" s="49"/>
      <c r="R71" s="67" t="str">
        <f t="shared" si="516"/>
        <v>0.0</v>
      </c>
      <c r="S71" s="8" t="str">
        <f t="shared" si="517"/>
        <v>F</v>
      </c>
      <c r="T71" s="52">
        <f t="shared" si="518"/>
        <v>0</v>
      </c>
      <c r="U71" s="53" t="str">
        <f t="shared" si="519"/>
        <v>0.0</v>
      </c>
      <c r="V71" s="63">
        <v>3</v>
      </c>
      <c r="W71" s="105"/>
      <c r="X71" s="103"/>
      <c r="Y71" s="58"/>
      <c r="Z71" s="66">
        <f t="shared" si="520"/>
        <v>0</v>
      </c>
      <c r="AA71" s="67">
        <f t="shared" si="521"/>
        <v>0</v>
      </c>
      <c r="AB71" s="67" t="str">
        <f t="shared" si="522"/>
        <v>0.0</v>
      </c>
      <c r="AC71" s="51" t="str">
        <f t="shared" si="523"/>
        <v>F</v>
      </c>
      <c r="AD71" s="60">
        <f t="shared" si="524"/>
        <v>0</v>
      </c>
      <c r="AE71" s="53" t="str">
        <f t="shared" si="525"/>
        <v>0.0</v>
      </c>
      <c r="AF71" s="63"/>
      <c r="AG71" s="199"/>
      <c r="AH71" s="202"/>
      <c r="AI71" s="57"/>
      <c r="AJ71" s="58"/>
      <c r="AK71" s="66">
        <f t="shared" si="526"/>
        <v>0</v>
      </c>
      <c r="AL71" s="67">
        <f t="shared" si="527"/>
        <v>0</v>
      </c>
      <c r="AM71" s="67" t="str">
        <f t="shared" si="528"/>
        <v>0.0</v>
      </c>
      <c r="AN71" s="51" t="str">
        <f t="shared" si="529"/>
        <v>F</v>
      </c>
      <c r="AO71" s="60">
        <f t="shared" si="530"/>
        <v>0</v>
      </c>
      <c r="AP71" s="53" t="str">
        <f t="shared" si="531"/>
        <v>0.0</v>
      </c>
      <c r="AQ71" s="63">
        <v>2</v>
      </c>
      <c r="AR71" s="199">
        <v>2</v>
      </c>
      <c r="AS71" s="66"/>
      <c r="AT71" s="258"/>
      <c r="AU71" s="258"/>
      <c r="AV71" s="66">
        <f t="shared" si="532"/>
        <v>0</v>
      </c>
      <c r="AW71" s="67">
        <f t="shared" si="533"/>
        <v>0</v>
      </c>
      <c r="AX71" s="67" t="str">
        <f t="shared" si="534"/>
        <v>0.0</v>
      </c>
      <c r="AY71" s="51" t="str">
        <f t="shared" si="535"/>
        <v>F</v>
      </c>
      <c r="AZ71" s="60">
        <f t="shared" si="536"/>
        <v>0</v>
      </c>
      <c r="BA71" s="53" t="str">
        <f t="shared" si="537"/>
        <v>0.0</v>
      </c>
      <c r="BB71" s="63">
        <v>3</v>
      </c>
      <c r="BC71" s="199"/>
      <c r="BD71" s="105"/>
      <c r="BE71" s="103"/>
      <c r="BF71" s="58"/>
      <c r="BG71" s="66">
        <f t="shared" si="538"/>
        <v>0</v>
      </c>
      <c r="BH71" s="67">
        <f t="shared" si="539"/>
        <v>0</v>
      </c>
      <c r="BI71" s="67" t="str">
        <f t="shared" si="540"/>
        <v>0.0</v>
      </c>
      <c r="BJ71" s="51" t="str">
        <f t="shared" si="541"/>
        <v>F</v>
      </c>
      <c r="BK71" s="60">
        <f t="shared" si="542"/>
        <v>0</v>
      </c>
      <c r="BL71" s="53" t="str">
        <f t="shared" si="543"/>
        <v>0.0</v>
      </c>
      <c r="BM71" s="63">
        <v>3</v>
      </c>
      <c r="BN71" s="199">
        <v>3</v>
      </c>
      <c r="BO71" s="202"/>
      <c r="BP71" s="57"/>
      <c r="BQ71" s="58"/>
      <c r="BR71" s="66"/>
      <c r="BS71" s="67">
        <f t="shared" si="544"/>
        <v>0</v>
      </c>
      <c r="BT71" s="67" t="str">
        <f t="shared" si="545"/>
        <v>0.0</v>
      </c>
      <c r="BU71" s="51" t="str">
        <f t="shared" si="546"/>
        <v>F</v>
      </c>
      <c r="BV71" s="68">
        <f t="shared" si="547"/>
        <v>0</v>
      </c>
      <c r="BW71" s="53" t="str">
        <f t="shared" si="548"/>
        <v>0.0</v>
      </c>
      <c r="BX71" s="63">
        <v>2</v>
      </c>
      <c r="BY71" s="199">
        <v>2</v>
      </c>
      <c r="BZ71" s="202"/>
      <c r="CA71" s="57"/>
      <c r="CB71" s="58"/>
      <c r="CC71" s="66">
        <f t="shared" si="549"/>
        <v>0</v>
      </c>
      <c r="CD71" s="67">
        <f t="shared" si="550"/>
        <v>0</v>
      </c>
      <c r="CE71" s="67" t="str">
        <f t="shared" si="551"/>
        <v>0.0</v>
      </c>
      <c r="CF71" s="51" t="str">
        <f t="shared" si="552"/>
        <v>F</v>
      </c>
      <c r="CG71" s="60">
        <f t="shared" si="553"/>
        <v>0</v>
      </c>
      <c r="CH71" s="53" t="str">
        <f t="shared" si="554"/>
        <v>0.0</v>
      </c>
      <c r="CI71" s="63">
        <v>3</v>
      </c>
      <c r="CJ71" s="199">
        <v>3</v>
      </c>
      <c r="CK71" s="200">
        <f t="shared" si="555"/>
        <v>13</v>
      </c>
      <c r="CL71" s="72">
        <f t="shared" si="556"/>
        <v>0</v>
      </c>
      <c r="CM71" s="93" t="str">
        <f t="shared" si="557"/>
        <v>0.00</v>
      </c>
      <c r="CN71" s="72">
        <f t="shared" si="558"/>
        <v>0</v>
      </c>
      <c r="CO71" s="93" t="str">
        <f t="shared" si="559"/>
        <v>0.00</v>
      </c>
      <c r="CP71" s="258" t="str">
        <f t="shared" si="560"/>
        <v>Cảnh báo KQHT</v>
      </c>
      <c r="CQ71" s="258">
        <f t="shared" si="561"/>
        <v>10</v>
      </c>
      <c r="CR71" s="72">
        <f t="shared" si="562"/>
        <v>0</v>
      </c>
      <c r="CS71" s="258" t="str">
        <f t="shared" si="563"/>
        <v>0.00</v>
      </c>
      <c r="CT71" s="72">
        <f t="shared" si="564"/>
        <v>0</v>
      </c>
      <c r="CU71" s="258" t="str">
        <f t="shared" si="565"/>
        <v>0.00</v>
      </c>
      <c r="CV71" s="258" t="str">
        <f t="shared" si="566"/>
        <v>Cảnh báo KQHT</v>
      </c>
      <c r="CW71" s="66"/>
      <c r="CX71" s="258"/>
      <c r="CY71" s="258"/>
      <c r="CZ71" s="66">
        <f t="shared" si="567"/>
        <v>0</v>
      </c>
      <c r="DA71" s="67">
        <f t="shared" si="568"/>
        <v>0</v>
      </c>
      <c r="DB71" s="60" t="str">
        <f t="shared" si="569"/>
        <v>0.0</v>
      </c>
      <c r="DC71" s="51" t="str">
        <f t="shared" si="570"/>
        <v>F</v>
      </c>
      <c r="DD71" s="60">
        <f t="shared" si="571"/>
        <v>0</v>
      </c>
      <c r="DE71" s="60" t="str">
        <f t="shared" si="572"/>
        <v>0.0</v>
      </c>
      <c r="DF71" s="63"/>
      <c r="DG71" s="201"/>
      <c r="DH71" s="105"/>
      <c r="DI71" s="126"/>
      <c r="DJ71" s="126"/>
      <c r="DK71" s="66">
        <f t="shared" si="573"/>
        <v>0</v>
      </c>
      <c r="DL71" s="67">
        <f t="shared" si="574"/>
        <v>0</v>
      </c>
      <c r="DM71" s="60" t="str">
        <f t="shared" si="575"/>
        <v>0.0</v>
      </c>
      <c r="DN71" s="51" t="str">
        <f t="shared" si="576"/>
        <v>F</v>
      </c>
      <c r="DO71" s="60">
        <f t="shared" si="577"/>
        <v>0</v>
      </c>
      <c r="DP71" s="60" t="str">
        <f t="shared" si="578"/>
        <v>0.0</v>
      </c>
      <c r="DQ71" s="63"/>
      <c r="DR71" s="201"/>
      <c r="DS71" s="67">
        <f t="shared" si="579"/>
        <v>0</v>
      </c>
      <c r="DT71" s="60" t="str">
        <f t="shared" si="580"/>
        <v>0.0</v>
      </c>
      <c r="DU71" s="51" t="str">
        <f t="shared" si="581"/>
        <v>F</v>
      </c>
      <c r="DV71" s="60">
        <f t="shared" si="582"/>
        <v>0</v>
      </c>
      <c r="DW71" s="60" t="str">
        <f t="shared" si="583"/>
        <v>0.0</v>
      </c>
      <c r="DX71" s="63">
        <v>3</v>
      </c>
      <c r="DY71" s="201">
        <v>3</v>
      </c>
      <c r="DZ71" s="66"/>
      <c r="EA71" s="258"/>
      <c r="EB71" s="258"/>
      <c r="EC71" s="66">
        <f t="shared" si="584"/>
        <v>0</v>
      </c>
      <c r="ED71" s="67">
        <f t="shared" si="585"/>
        <v>0</v>
      </c>
      <c r="EE71" s="60" t="str">
        <f t="shared" si="586"/>
        <v>0.0</v>
      </c>
      <c r="EF71" s="51" t="str">
        <f t="shared" si="587"/>
        <v>F</v>
      </c>
      <c r="EG71" s="60">
        <f t="shared" si="588"/>
        <v>0</v>
      </c>
      <c r="EH71" s="60" t="str">
        <f t="shared" si="589"/>
        <v>0.0</v>
      </c>
      <c r="EI71" s="63">
        <v>3</v>
      </c>
      <c r="EJ71" s="201">
        <v>3</v>
      </c>
      <c r="EK71" s="202"/>
      <c r="EL71" s="57"/>
      <c r="EM71" s="258"/>
      <c r="EN71" s="66">
        <f t="shared" si="590"/>
        <v>0</v>
      </c>
      <c r="EO71" s="67">
        <f t="shared" si="591"/>
        <v>0</v>
      </c>
      <c r="EP71" s="60" t="str">
        <f t="shared" si="592"/>
        <v>0.0</v>
      </c>
      <c r="EQ71" s="51" t="str">
        <f t="shared" si="593"/>
        <v>F</v>
      </c>
      <c r="ER71" s="60">
        <f t="shared" si="594"/>
        <v>0</v>
      </c>
      <c r="ES71" s="60" t="str">
        <f t="shared" si="595"/>
        <v>0.0</v>
      </c>
      <c r="ET71" s="63">
        <v>3</v>
      </c>
      <c r="EU71" s="199">
        <v>3</v>
      </c>
      <c r="EV71" s="146"/>
      <c r="EW71" s="70"/>
      <c r="EX71" s="121"/>
      <c r="EY71" s="66">
        <f t="shared" si="45"/>
        <v>0</v>
      </c>
      <c r="EZ71" s="67">
        <f t="shared" si="46"/>
        <v>0</v>
      </c>
      <c r="FA71" s="67" t="str">
        <f t="shared" si="47"/>
        <v>0.0</v>
      </c>
      <c r="FB71" s="51" t="str">
        <f t="shared" si="48"/>
        <v>F</v>
      </c>
      <c r="FC71" s="60">
        <f t="shared" si="49"/>
        <v>0</v>
      </c>
      <c r="FD71" s="53" t="str">
        <f t="shared" si="50"/>
        <v>0.0</v>
      </c>
      <c r="FE71" s="63">
        <v>2</v>
      </c>
      <c r="FF71" s="199"/>
      <c r="FG71" s="66"/>
      <c r="FH71" s="258"/>
      <c r="FI71" s="104"/>
      <c r="FJ71" s="66">
        <f t="shared" si="51"/>
        <v>0</v>
      </c>
      <c r="FK71" s="67">
        <f t="shared" si="52"/>
        <v>0</v>
      </c>
      <c r="FL71" s="67" t="str">
        <f t="shared" si="53"/>
        <v>0.0</v>
      </c>
      <c r="FM71" s="51" t="str">
        <f t="shared" si="54"/>
        <v>F</v>
      </c>
      <c r="FN71" s="60">
        <f t="shared" si="55"/>
        <v>0</v>
      </c>
      <c r="FO71" s="53" t="str">
        <f t="shared" si="56"/>
        <v>0.0</v>
      </c>
      <c r="FP71" s="63">
        <v>2</v>
      </c>
      <c r="FQ71" s="199">
        <v>2</v>
      </c>
      <c r="FR71" s="66"/>
      <c r="FS71" s="258"/>
      <c r="FT71" s="258"/>
      <c r="FU71" s="66"/>
      <c r="FV71" s="67">
        <f t="shared" si="57"/>
        <v>0</v>
      </c>
      <c r="FW71" s="67" t="str">
        <f t="shared" si="58"/>
        <v>0.0</v>
      </c>
      <c r="FX71" s="51" t="str">
        <f t="shared" si="59"/>
        <v>F</v>
      </c>
      <c r="FY71" s="60">
        <f t="shared" si="60"/>
        <v>0</v>
      </c>
      <c r="FZ71" s="53" t="str">
        <f t="shared" si="61"/>
        <v>0.0</v>
      </c>
      <c r="GA71" s="63">
        <v>2</v>
      </c>
      <c r="GB71" s="199">
        <v>2</v>
      </c>
      <c r="GC71" s="146"/>
      <c r="GD71" s="70"/>
      <c r="GE71" s="121"/>
      <c r="GF71" s="146"/>
      <c r="GG71" s="67">
        <f t="shared" si="180"/>
        <v>0</v>
      </c>
      <c r="GH71" s="67" t="str">
        <f t="shared" si="181"/>
        <v>0.0</v>
      </c>
      <c r="GI71" s="51" t="str">
        <f t="shared" si="182"/>
        <v>F</v>
      </c>
      <c r="GJ71" s="60">
        <f t="shared" si="183"/>
        <v>0</v>
      </c>
      <c r="GK71" s="53" t="str">
        <f t="shared" si="184"/>
        <v>0.0</v>
      </c>
      <c r="GL71" s="63">
        <v>3</v>
      </c>
      <c r="GM71" s="199"/>
      <c r="GN71" s="203">
        <f t="shared" si="185"/>
        <v>18</v>
      </c>
      <c r="GO71" s="153">
        <f t="shared" si="186"/>
        <v>0</v>
      </c>
      <c r="GP71" s="155">
        <f t="shared" si="187"/>
        <v>0</v>
      </c>
      <c r="GQ71" s="154" t="str">
        <f t="shared" si="62"/>
        <v>0.00</v>
      </c>
      <c r="GR71" s="5" t="str">
        <f t="shared" si="63"/>
        <v>Cảnh báo KQHT</v>
      </c>
      <c r="GS71" s="5"/>
      <c r="GT71" s="204">
        <f t="shared" si="188"/>
        <v>13</v>
      </c>
      <c r="GU71" s="205">
        <f t="shared" si="64"/>
        <v>0</v>
      </c>
      <c r="GV71" s="206">
        <f t="shared" si="189"/>
        <v>0</v>
      </c>
      <c r="GW71" s="207">
        <f t="shared" si="190"/>
        <v>31</v>
      </c>
      <c r="GX71" s="203">
        <f t="shared" si="191"/>
        <v>23</v>
      </c>
      <c r="GY71" s="154">
        <f t="shared" si="192"/>
        <v>0</v>
      </c>
      <c r="GZ71" s="155">
        <f t="shared" si="193"/>
        <v>0</v>
      </c>
      <c r="HA71" s="154" t="str">
        <f t="shared" si="65"/>
        <v>0.00</v>
      </c>
      <c r="HB71" s="5" t="str">
        <f t="shared" si="66"/>
        <v>Cảnh báo KQHT</v>
      </c>
      <c r="HC71" s="105"/>
      <c r="HD71" s="103"/>
      <c r="HE71" s="104"/>
      <c r="HF71" s="105"/>
      <c r="HG71" s="67">
        <f t="shared" si="194"/>
        <v>0</v>
      </c>
      <c r="HH71" s="67" t="str">
        <f t="shared" si="195"/>
        <v>0.0</v>
      </c>
      <c r="HI71" s="51" t="str">
        <f t="shared" si="196"/>
        <v>F</v>
      </c>
      <c r="HJ71" s="60">
        <f t="shared" si="197"/>
        <v>0</v>
      </c>
      <c r="HK71" s="53" t="str">
        <f t="shared" si="198"/>
        <v>0.0</v>
      </c>
      <c r="HL71" s="63">
        <v>3</v>
      </c>
      <c r="HM71" s="199">
        <v>3</v>
      </c>
      <c r="HN71" s="146"/>
      <c r="HO71" s="70"/>
      <c r="HP71" s="121"/>
      <c r="HQ71" s="146">
        <f t="shared" si="67"/>
        <v>0</v>
      </c>
      <c r="HR71" s="110">
        <f t="shared" si="68"/>
        <v>0</v>
      </c>
      <c r="HS71" s="67" t="str">
        <f t="shared" si="69"/>
        <v>0.0</v>
      </c>
      <c r="HT71" s="111" t="str">
        <f t="shared" si="70"/>
        <v>F</v>
      </c>
      <c r="HU71" s="112">
        <f t="shared" si="71"/>
        <v>0</v>
      </c>
      <c r="HV71" s="113" t="str">
        <f t="shared" si="72"/>
        <v>0.0</v>
      </c>
      <c r="HW71" s="63">
        <v>1</v>
      </c>
      <c r="HX71" s="199"/>
      <c r="HY71" s="66">
        <f t="shared" si="240"/>
        <v>0</v>
      </c>
      <c r="HZ71" s="163">
        <f t="shared" si="240"/>
        <v>0</v>
      </c>
      <c r="IA71" s="53" t="str">
        <f t="shared" si="74"/>
        <v>0.0</v>
      </c>
      <c r="IB71" s="51" t="str">
        <f t="shared" si="75"/>
        <v>F</v>
      </c>
      <c r="IC71" s="60">
        <f t="shared" si="76"/>
        <v>0</v>
      </c>
      <c r="ID71" s="53" t="str">
        <f t="shared" si="77"/>
        <v>0.0</v>
      </c>
      <c r="IE71" s="212">
        <v>4</v>
      </c>
      <c r="IF71" s="213"/>
      <c r="IG71" s="202"/>
      <c r="IH71" s="57"/>
      <c r="II71" s="58"/>
      <c r="IJ71" s="66">
        <f t="shared" si="199"/>
        <v>0</v>
      </c>
      <c r="IK71" s="67">
        <f t="shared" si="200"/>
        <v>0</v>
      </c>
      <c r="IL71" s="67" t="str">
        <f t="shared" si="201"/>
        <v>0.0</v>
      </c>
      <c r="IM71" s="51" t="str">
        <f t="shared" si="202"/>
        <v>F</v>
      </c>
      <c r="IN71" s="60">
        <f t="shared" si="203"/>
        <v>0</v>
      </c>
      <c r="IO71" s="53" t="str">
        <f t="shared" si="204"/>
        <v>0.0</v>
      </c>
      <c r="IP71" s="63">
        <v>2</v>
      </c>
      <c r="IQ71" s="199">
        <v>2</v>
      </c>
      <c r="IR71" s="146"/>
      <c r="IS71" s="70"/>
      <c r="IT71" s="121"/>
      <c r="IU71" s="146">
        <f t="shared" si="78"/>
        <v>0</v>
      </c>
      <c r="IV71" s="67">
        <f t="shared" si="79"/>
        <v>0</v>
      </c>
      <c r="IW71" s="67" t="str">
        <f t="shared" si="80"/>
        <v>0.0</v>
      </c>
      <c r="IX71" s="51" t="str">
        <f t="shared" si="81"/>
        <v>F</v>
      </c>
      <c r="IY71" s="60">
        <f t="shared" si="82"/>
        <v>0</v>
      </c>
      <c r="IZ71" s="53" t="str">
        <f t="shared" si="83"/>
        <v>0.0</v>
      </c>
      <c r="JA71" s="63">
        <v>3</v>
      </c>
      <c r="JB71" s="199"/>
      <c r="JC71" s="65"/>
      <c r="JD71" s="57"/>
      <c r="JE71" s="58"/>
      <c r="JF71" s="66">
        <f t="shared" si="84"/>
        <v>0</v>
      </c>
      <c r="JG71" s="67">
        <f t="shared" si="85"/>
        <v>0</v>
      </c>
      <c r="JH71" s="50" t="str">
        <f t="shared" si="86"/>
        <v>0.0</v>
      </c>
      <c r="JI71" s="51" t="str">
        <f t="shared" si="87"/>
        <v>F</v>
      </c>
      <c r="JJ71" s="60">
        <f t="shared" si="88"/>
        <v>0</v>
      </c>
      <c r="JK71" s="53" t="str">
        <f t="shared" si="89"/>
        <v>0.0</v>
      </c>
      <c r="JL71" s="61">
        <v>2</v>
      </c>
      <c r="JM71" s="62">
        <v>2</v>
      </c>
      <c r="KJ71" s="202"/>
      <c r="KK71" s="133"/>
      <c r="KL71" s="58"/>
      <c r="KM71" s="66">
        <f t="shared" si="596"/>
        <v>0</v>
      </c>
      <c r="KN71" s="67">
        <f t="shared" si="597"/>
        <v>0</v>
      </c>
      <c r="KO71" s="67" t="str">
        <f t="shared" si="598"/>
        <v>0.0</v>
      </c>
      <c r="KP71" s="51" t="str">
        <f t="shared" si="599"/>
        <v>F</v>
      </c>
      <c r="KQ71" s="60">
        <f t="shared" si="600"/>
        <v>0</v>
      </c>
      <c r="KR71" s="53" t="str">
        <f t="shared" si="601"/>
        <v>0.0</v>
      </c>
      <c r="KS71" s="63">
        <v>1</v>
      </c>
      <c r="KT71" s="199">
        <v>1</v>
      </c>
      <c r="KU71" s="202"/>
      <c r="KV71" s="133"/>
      <c r="KW71" s="58"/>
      <c r="KX71" s="66">
        <f t="shared" si="602"/>
        <v>0</v>
      </c>
      <c r="KY71" s="67">
        <f t="shared" si="603"/>
        <v>0</v>
      </c>
      <c r="KZ71" s="67" t="str">
        <f t="shared" si="604"/>
        <v>0.0</v>
      </c>
      <c r="LA71" s="51" t="str">
        <f t="shared" si="605"/>
        <v>F</v>
      </c>
      <c r="LB71" s="60">
        <f t="shared" si="606"/>
        <v>0</v>
      </c>
      <c r="LC71" s="53" t="str">
        <f t="shared" si="607"/>
        <v>0.0</v>
      </c>
      <c r="LD71" s="63">
        <v>1</v>
      </c>
      <c r="LE71" s="199">
        <v>1</v>
      </c>
      <c r="LF71" s="202"/>
      <c r="LG71" s="133"/>
      <c r="LH71" s="58"/>
      <c r="LI71" s="66">
        <f t="shared" si="608"/>
        <v>0</v>
      </c>
      <c r="LJ71" s="67">
        <f t="shared" si="609"/>
        <v>0</v>
      </c>
      <c r="LK71" s="67" t="str">
        <f t="shared" si="610"/>
        <v>0.0</v>
      </c>
      <c r="LL71" s="51" t="str">
        <f t="shared" si="611"/>
        <v>F</v>
      </c>
      <c r="LM71" s="60">
        <f t="shared" si="612"/>
        <v>0</v>
      </c>
      <c r="LN71" s="53" t="str">
        <f t="shared" si="613"/>
        <v>0.0</v>
      </c>
      <c r="LO71" s="63">
        <v>2</v>
      </c>
      <c r="LP71" s="199">
        <v>2</v>
      </c>
      <c r="LQ71" s="202"/>
      <c r="LR71" s="133"/>
      <c r="LS71" s="58"/>
      <c r="LT71" s="66">
        <f t="shared" si="614"/>
        <v>0</v>
      </c>
      <c r="LU71" s="67">
        <f t="shared" si="615"/>
        <v>0</v>
      </c>
      <c r="LV71" s="67" t="str">
        <f t="shared" si="616"/>
        <v>0.0</v>
      </c>
      <c r="LW71" s="51" t="str">
        <f t="shared" si="617"/>
        <v>F</v>
      </c>
      <c r="LX71" s="60">
        <f t="shared" si="618"/>
        <v>0</v>
      </c>
      <c r="LY71" s="53" t="str">
        <f t="shared" si="619"/>
        <v>0.0</v>
      </c>
      <c r="LZ71" s="63">
        <v>1</v>
      </c>
      <c r="MA71" s="199">
        <v>1</v>
      </c>
      <c r="MB71" s="66">
        <f t="shared" si="620"/>
        <v>0</v>
      </c>
      <c r="MC71" s="163">
        <f t="shared" si="621"/>
        <v>0</v>
      </c>
      <c r="MD71" s="53" t="str">
        <f t="shared" si="622"/>
        <v>0.0</v>
      </c>
      <c r="ME71" s="51" t="str">
        <f t="shared" si="623"/>
        <v>F</v>
      </c>
      <c r="MF71" s="60">
        <f t="shared" si="624"/>
        <v>0</v>
      </c>
      <c r="MG71" s="53" t="str">
        <f t="shared" si="625"/>
        <v>0.0</v>
      </c>
      <c r="MH71" s="212">
        <v>5</v>
      </c>
      <c r="MI71" s="213">
        <v>5</v>
      </c>
      <c r="MJ71" s="203">
        <f t="shared" si="626"/>
        <v>16</v>
      </c>
      <c r="MK71" s="153">
        <f t="shared" si="627"/>
        <v>0</v>
      </c>
      <c r="ML71" s="155">
        <f t="shared" si="628"/>
        <v>0</v>
      </c>
      <c r="MM71" s="154" t="str">
        <f t="shared" si="629"/>
        <v>0.00</v>
      </c>
      <c r="MN71" s="5" t="str">
        <f t="shared" si="630"/>
        <v>Cảnh báo KQHT</v>
      </c>
    </row>
    <row r="72" spans="1:352" s="8" customFormat="1" ht="18">
      <c r="D72" s="222"/>
      <c r="E72" s="223"/>
      <c r="K72" s="198"/>
      <c r="L72" s="67" t="str">
        <f t="shared" si="512"/>
        <v>0.0</v>
      </c>
      <c r="M72" s="51" t="str">
        <f t="shared" si="513"/>
        <v>F</v>
      </c>
      <c r="N72" s="52">
        <f t="shared" si="514"/>
        <v>0</v>
      </c>
      <c r="O72" s="53" t="str">
        <f t="shared" si="515"/>
        <v>0.0</v>
      </c>
      <c r="P72" s="63"/>
      <c r="Q72" s="49"/>
      <c r="R72" s="67" t="str">
        <f t="shared" si="516"/>
        <v>0.0</v>
      </c>
      <c r="S72" s="8" t="str">
        <f t="shared" si="517"/>
        <v>F</v>
      </c>
      <c r="T72" s="52">
        <f t="shared" si="518"/>
        <v>0</v>
      </c>
      <c r="U72" s="53" t="str">
        <f t="shared" si="519"/>
        <v>0.0</v>
      </c>
      <c r="V72" s="63">
        <v>3</v>
      </c>
      <c r="W72" s="105"/>
      <c r="X72" s="103"/>
      <c r="Y72" s="58"/>
      <c r="Z72" s="66">
        <f t="shared" si="520"/>
        <v>0</v>
      </c>
      <c r="AA72" s="67">
        <f t="shared" si="521"/>
        <v>0</v>
      </c>
      <c r="AB72" s="67" t="str">
        <f t="shared" si="522"/>
        <v>0.0</v>
      </c>
      <c r="AC72" s="51" t="str">
        <f t="shared" si="523"/>
        <v>F</v>
      </c>
      <c r="AD72" s="60">
        <f t="shared" si="524"/>
        <v>0</v>
      </c>
      <c r="AE72" s="53" t="str">
        <f t="shared" si="525"/>
        <v>0.0</v>
      </c>
      <c r="AF72" s="63"/>
      <c r="AG72" s="199"/>
      <c r="AH72" s="202"/>
      <c r="AI72" s="57"/>
      <c r="AJ72" s="58"/>
      <c r="AK72" s="66">
        <f t="shared" si="526"/>
        <v>0</v>
      </c>
      <c r="AL72" s="67">
        <f t="shared" si="527"/>
        <v>0</v>
      </c>
      <c r="AM72" s="67" t="str">
        <f t="shared" si="528"/>
        <v>0.0</v>
      </c>
      <c r="AN72" s="51" t="str">
        <f t="shared" si="529"/>
        <v>F</v>
      </c>
      <c r="AO72" s="60">
        <f t="shared" si="530"/>
        <v>0</v>
      </c>
      <c r="AP72" s="53" t="str">
        <f t="shared" si="531"/>
        <v>0.0</v>
      </c>
      <c r="AQ72" s="63">
        <v>2</v>
      </c>
      <c r="AR72" s="199">
        <v>2</v>
      </c>
      <c r="AS72" s="66"/>
      <c r="AT72" s="258"/>
      <c r="AU72" s="258"/>
      <c r="AV72" s="66">
        <f t="shared" si="532"/>
        <v>0</v>
      </c>
      <c r="AW72" s="67">
        <f t="shared" si="533"/>
        <v>0</v>
      </c>
      <c r="AX72" s="67" t="str">
        <f t="shared" si="534"/>
        <v>0.0</v>
      </c>
      <c r="AY72" s="51" t="str">
        <f t="shared" si="535"/>
        <v>F</v>
      </c>
      <c r="AZ72" s="60">
        <f t="shared" si="536"/>
        <v>0</v>
      </c>
      <c r="BA72" s="53" t="str">
        <f t="shared" si="537"/>
        <v>0.0</v>
      </c>
      <c r="BB72" s="63">
        <v>3</v>
      </c>
      <c r="BC72" s="199"/>
      <c r="BD72" s="105"/>
      <c r="BE72" s="103"/>
      <c r="BF72" s="58"/>
      <c r="BG72" s="66">
        <f t="shared" si="538"/>
        <v>0</v>
      </c>
      <c r="BH72" s="67">
        <f t="shared" si="539"/>
        <v>0</v>
      </c>
      <c r="BI72" s="67" t="str">
        <f t="shared" si="540"/>
        <v>0.0</v>
      </c>
      <c r="BJ72" s="51" t="str">
        <f t="shared" si="541"/>
        <v>F</v>
      </c>
      <c r="BK72" s="60">
        <f t="shared" si="542"/>
        <v>0</v>
      </c>
      <c r="BL72" s="53" t="str">
        <f t="shared" si="543"/>
        <v>0.0</v>
      </c>
      <c r="BM72" s="63">
        <v>3</v>
      </c>
      <c r="BN72" s="199">
        <v>3</v>
      </c>
      <c r="BO72" s="202"/>
      <c r="BP72" s="57"/>
      <c r="BQ72" s="58"/>
      <c r="BR72" s="66"/>
      <c r="BS72" s="67">
        <f t="shared" si="544"/>
        <v>0</v>
      </c>
      <c r="BT72" s="67" t="str">
        <f t="shared" si="545"/>
        <v>0.0</v>
      </c>
      <c r="BU72" s="51" t="str">
        <f t="shared" si="546"/>
        <v>F</v>
      </c>
      <c r="BV72" s="68">
        <f t="shared" si="547"/>
        <v>0</v>
      </c>
      <c r="BW72" s="53" t="str">
        <f t="shared" si="548"/>
        <v>0.0</v>
      </c>
      <c r="BX72" s="63">
        <v>2</v>
      </c>
      <c r="BY72" s="199">
        <v>2</v>
      </c>
      <c r="BZ72" s="202"/>
      <c r="CA72" s="57"/>
      <c r="CB72" s="58"/>
      <c r="CC72" s="66">
        <f t="shared" si="549"/>
        <v>0</v>
      </c>
      <c r="CD72" s="67">
        <f t="shared" si="550"/>
        <v>0</v>
      </c>
      <c r="CE72" s="67" t="str">
        <f t="shared" si="551"/>
        <v>0.0</v>
      </c>
      <c r="CF72" s="51" t="str">
        <f t="shared" si="552"/>
        <v>F</v>
      </c>
      <c r="CG72" s="60">
        <f t="shared" si="553"/>
        <v>0</v>
      </c>
      <c r="CH72" s="53" t="str">
        <f t="shared" si="554"/>
        <v>0.0</v>
      </c>
      <c r="CI72" s="63">
        <v>3</v>
      </c>
      <c r="CJ72" s="199">
        <v>3</v>
      </c>
      <c r="CK72" s="200">
        <f t="shared" si="555"/>
        <v>13</v>
      </c>
      <c r="CL72" s="72">
        <f t="shared" si="556"/>
        <v>0</v>
      </c>
      <c r="CM72" s="93" t="str">
        <f t="shared" si="557"/>
        <v>0.00</v>
      </c>
      <c r="CN72" s="72">
        <f t="shared" si="558"/>
        <v>0</v>
      </c>
      <c r="CO72" s="93" t="str">
        <f t="shared" si="559"/>
        <v>0.00</v>
      </c>
      <c r="CP72" s="258" t="str">
        <f t="shared" si="560"/>
        <v>Cảnh báo KQHT</v>
      </c>
      <c r="CQ72" s="258">
        <f t="shared" si="561"/>
        <v>10</v>
      </c>
      <c r="CR72" s="72">
        <f t="shared" si="562"/>
        <v>0</v>
      </c>
      <c r="CS72" s="258" t="str">
        <f t="shared" si="563"/>
        <v>0.00</v>
      </c>
      <c r="CT72" s="72">
        <f t="shared" si="564"/>
        <v>0</v>
      </c>
      <c r="CU72" s="258" t="str">
        <f t="shared" si="565"/>
        <v>0.00</v>
      </c>
      <c r="CV72" s="258" t="str">
        <f t="shared" si="566"/>
        <v>Cảnh báo KQHT</v>
      </c>
      <c r="CW72" s="66"/>
      <c r="CX72" s="258"/>
      <c r="CY72" s="258"/>
      <c r="CZ72" s="66">
        <f t="shared" si="567"/>
        <v>0</v>
      </c>
      <c r="DA72" s="67">
        <f t="shared" si="568"/>
        <v>0</v>
      </c>
      <c r="DB72" s="60" t="str">
        <f t="shared" si="569"/>
        <v>0.0</v>
      </c>
      <c r="DC72" s="51" t="str">
        <f t="shared" si="570"/>
        <v>F</v>
      </c>
      <c r="DD72" s="60">
        <f t="shared" si="571"/>
        <v>0</v>
      </c>
      <c r="DE72" s="60" t="str">
        <f t="shared" si="572"/>
        <v>0.0</v>
      </c>
      <c r="DF72" s="63"/>
      <c r="DG72" s="201"/>
      <c r="DH72" s="105"/>
      <c r="DI72" s="126"/>
      <c r="DJ72" s="126"/>
      <c r="DK72" s="66">
        <f t="shared" si="573"/>
        <v>0</v>
      </c>
      <c r="DL72" s="67">
        <f t="shared" si="574"/>
        <v>0</v>
      </c>
      <c r="DM72" s="60" t="str">
        <f t="shared" si="575"/>
        <v>0.0</v>
      </c>
      <c r="DN72" s="51" t="str">
        <f t="shared" si="576"/>
        <v>F</v>
      </c>
      <c r="DO72" s="60">
        <f t="shared" si="577"/>
        <v>0</v>
      </c>
      <c r="DP72" s="60" t="str">
        <f t="shared" si="578"/>
        <v>0.0</v>
      </c>
      <c r="DQ72" s="63"/>
      <c r="DR72" s="201"/>
      <c r="DS72" s="67">
        <f t="shared" si="579"/>
        <v>0</v>
      </c>
      <c r="DT72" s="60" t="str">
        <f t="shared" si="580"/>
        <v>0.0</v>
      </c>
      <c r="DU72" s="51" t="str">
        <f t="shared" si="581"/>
        <v>F</v>
      </c>
      <c r="DV72" s="60">
        <f t="shared" si="582"/>
        <v>0</v>
      </c>
      <c r="DW72" s="60" t="str">
        <f t="shared" si="583"/>
        <v>0.0</v>
      </c>
      <c r="DX72" s="63">
        <v>3</v>
      </c>
      <c r="DY72" s="201">
        <v>3</v>
      </c>
      <c r="DZ72" s="66"/>
      <c r="EA72" s="258"/>
      <c r="EB72" s="258"/>
      <c r="EC72" s="66">
        <f t="shared" si="584"/>
        <v>0</v>
      </c>
      <c r="ED72" s="67">
        <f t="shared" si="585"/>
        <v>0</v>
      </c>
      <c r="EE72" s="60" t="str">
        <f t="shared" si="586"/>
        <v>0.0</v>
      </c>
      <c r="EF72" s="51" t="str">
        <f t="shared" si="587"/>
        <v>F</v>
      </c>
      <c r="EG72" s="60">
        <f t="shared" si="588"/>
        <v>0</v>
      </c>
      <c r="EH72" s="60" t="str">
        <f t="shared" si="589"/>
        <v>0.0</v>
      </c>
      <c r="EI72" s="63">
        <v>3</v>
      </c>
      <c r="EJ72" s="201">
        <v>3</v>
      </c>
      <c r="EK72" s="202"/>
      <c r="EL72" s="57"/>
      <c r="EM72" s="258"/>
      <c r="EN72" s="66">
        <f t="shared" si="590"/>
        <v>0</v>
      </c>
      <c r="EO72" s="67">
        <f t="shared" si="591"/>
        <v>0</v>
      </c>
      <c r="EP72" s="60" t="str">
        <f t="shared" si="592"/>
        <v>0.0</v>
      </c>
      <c r="EQ72" s="51" t="str">
        <f t="shared" si="593"/>
        <v>F</v>
      </c>
      <c r="ER72" s="60">
        <f t="shared" si="594"/>
        <v>0</v>
      </c>
      <c r="ES72" s="60" t="str">
        <f t="shared" si="595"/>
        <v>0.0</v>
      </c>
      <c r="ET72" s="63">
        <v>3</v>
      </c>
      <c r="EU72" s="199">
        <v>3</v>
      </c>
      <c r="EV72" s="146"/>
      <c r="EW72" s="70"/>
      <c r="EX72" s="121"/>
      <c r="EY72" s="66">
        <f t="shared" si="45"/>
        <v>0</v>
      </c>
      <c r="EZ72" s="67">
        <f t="shared" si="46"/>
        <v>0</v>
      </c>
      <c r="FA72" s="67" t="str">
        <f t="shared" si="47"/>
        <v>0.0</v>
      </c>
      <c r="FB72" s="51" t="str">
        <f t="shared" si="48"/>
        <v>F</v>
      </c>
      <c r="FC72" s="60">
        <f t="shared" si="49"/>
        <v>0</v>
      </c>
      <c r="FD72" s="53" t="str">
        <f t="shared" si="50"/>
        <v>0.0</v>
      </c>
      <c r="FE72" s="63">
        <v>2</v>
      </c>
      <c r="FF72" s="199"/>
      <c r="FG72" s="66"/>
      <c r="FH72" s="258"/>
      <c r="FI72" s="104"/>
      <c r="FJ72" s="66">
        <f t="shared" si="51"/>
        <v>0</v>
      </c>
      <c r="FK72" s="67">
        <f t="shared" si="52"/>
        <v>0</v>
      </c>
      <c r="FL72" s="67" t="str">
        <f t="shared" si="53"/>
        <v>0.0</v>
      </c>
      <c r="FM72" s="51" t="str">
        <f t="shared" si="54"/>
        <v>F</v>
      </c>
      <c r="FN72" s="60">
        <f t="shared" si="55"/>
        <v>0</v>
      </c>
      <c r="FO72" s="53" t="str">
        <f t="shared" si="56"/>
        <v>0.0</v>
      </c>
      <c r="FP72" s="63">
        <v>2</v>
      </c>
      <c r="FQ72" s="199">
        <v>2</v>
      </c>
      <c r="FR72" s="66"/>
      <c r="FS72" s="258"/>
      <c r="FT72" s="258"/>
      <c r="FU72" s="66"/>
      <c r="FV72" s="67">
        <f t="shared" si="57"/>
        <v>0</v>
      </c>
      <c r="FW72" s="67" t="str">
        <f t="shared" si="58"/>
        <v>0.0</v>
      </c>
      <c r="FX72" s="51" t="str">
        <f t="shared" si="59"/>
        <v>F</v>
      </c>
      <c r="FY72" s="60">
        <f t="shared" si="60"/>
        <v>0</v>
      </c>
      <c r="FZ72" s="53" t="str">
        <f t="shared" si="61"/>
        <v>0.0</v>
      </c>
      <c r="GA72" s="63">
        <v>2</v>
      </c>
      <c r="GB72" s="199">
        <v>2</v>
      </c>
      <c r="GC72" s="146"/>
      <c r="GD72" s="70"/>
      <c r="GE72" s="121"/>
      <c r="GF72" s="146"/>
      <c r="GG72" s="67">
        <f t="shared" si="180"/>
        <v>0</v>
      </c>
      <c r="GH72" s="67" t="str">
        <f t="shared" si="181"/>
        <v>0.0</v>
      </c>
      <c r="GI72" s="51" t="str">
        <f t="shared" si="182"/>
        <v>F</v>
      </c>
      <c r="GJ72" s="60">
        <f t="shared" si="183"/>
        <v>0</v>
      </c>
      <c r="GK72" s="53" t="str">
        <f t="shared" si="184"/>
        <v>0.0</v>
      </c>
      <c r="GL72" s="63">
        <v>3</v>
      </c>
      <c r="GM72" s="199"/>
      <c r="GN72" s="203">
        <f t="shared" si="185"/>
        <v>18</v>
      </c>
      <c r="GO72" s="153">
        <f t="shared" si="186"/>
        <v>0</v>
      </c>
      <c r="GP72" s="155">
        <f t="shared" si="187"/>
        <v>0</v>
      </c>
      <c r="GQ72" s="154" t="str">
        <f t="shared" si="62"/>
        <v>0.00</v>
      </c>
      <c r="GR72" s="5" t="str">
        <f t="shared" si="63"/>
        <v>Cảnh báo KQHT</v>
      </c>
      <c r="GS72" s="5"/>
      <c r="GT72" s="204">
        <f t="shared" si="188"/>
        <v>13</v>
      </c>
      <c r="GU72" s="205">
        <f t="shared" si="64"/>
        <v>0</v>
      </c>
      <c r="GV72" s="206">
        <f t="shared" si="189"/>
        <v>0</v>
      </c>
      <c r="GW72" s="207">
        <f t="shared" si="190"/>
        <v>31</v>
      </c>
      <c r="GX72" s="203">
        <f t="shared" si="191"/>
        <v>23</v>
      </c>
      <c r="GY72" s="154">
        <f t="shared" si="192"/>
        <v>0</v>
      </c>
      <c r="GZ72" s="155">
        <f t="shared" si="193"/>
        <v>0</v>
      </c>
      <c r="HA72" s="154" t="str">
        <f t="shared" si="65"/>
        <v>0.00</v>
      </c>
      <c r="HB72" s="5" t="str">
        <f t="shared" si="66"/>
        <v>Cảnh báo KQHT</v>
      </c>
      <c r="HC72" s="105"/>
      <c r="HD72" s="103"/>
      <c r="HE72" s="104"/>
      <c r="HF72" s="105"/>
      <c r="HG72" s="67">
        <f t="shared" si="194"/>
        <v>0</v>
      </c>
      <c r="HH72" s="67" t="str">
        <f t="shared" si="195"/>
        <v>0.0</v>
      </c>
      <c r="HI72" s="51" t="str">
        <f t="shared" si="196"/>
        <v>F</v>
      </c>
      <c r="HJ72" s="60">
        <f t="shared" si="197"/>
        <v>0</v>
      </c>
      <c r="HK72" s="53" t="str">
        <f t="shared" si="198"/>
        <v>0.0</v>
      </c>
      <c r="HL72" s="63">
        <v>3</v>
      </c>
      <c r="HM72" s="199">
        <v>3</v>
      </c>
      <c r="HN72" s="146"/>
      <c r="HO72" s="70"/>
      <c r="HP72" s="121"/>
      <c r="HQ72" s="146">
        <f t="shared" si="67"/>
        <v>0</v>
      </c>
      <c r="HR72" s="110">
        <f t="shared" si="68"/>
        <v>0</v>
      </c>
      <c r="HS72" s="67" t="str">
        <f t="shared" si="69"/>
        <v>0.0</v>
      </c>
      <c r="HT72" s="111" t="str">
        <f t="shared" si="70"/>
        <v>F</v>
      </c>
      <c r="HU72" s="112">
        <f t="shared" si="71"/>
        <v>0</v>
      </c>
      <c r="HV72" s="113" t="str">
        <f t="shared" si="72"/>
        <v>0.0</v>
      </c>
      <c r="HW72" s="63">
        <v>1</v>
      </c>
      <c r="HX72" s="199"/>
      <c r="HY72" s="66">
        <f t="shared" si="240"/>
        <v>0</v>
      </c>
      <c r="HZ72" s="163">
        <f t="shared" si="240"/>
        <v>0</v>
      </c>
      <c r="IA72" s="53" t="str">
        <f t="shared" si="74"/>
        <v>0.0</v>
      </c>
      <c r="IB72" s="51" t="str">
        <f t="shared" si="75"/>
        <v>F</v>
      </c>
      <c r="IC72" s="60">
        <f t="shared" si="76"/>
        <v>0</v>
      </c>
      <c r="ID72" s="53" t="str">
        <f t="shared" si="77"/>
        <v>0.0</v>
      </c>
      <c r="IE72" s="212">
        <v>4</v>
      </c>
      <c r="IF72" s="213"/>
      <c r="IG72" s="202"/>
      <c r="IH72" s="57"/>
      <c r="II72" s="58"/>
      <c r="IJ72" s="66">
        <f t="shared" si="199"/>
        <v>0</v>
      </c>
      <c r="IK72" s="67">
        <f t="shared" si="200"/>
        <v>0</v>
      </c>
      <c r="IL72" s="67" t="str">
        <f t="shared" si="201"/>
        <v>0.0</v>
      </c>
      <c r="IM72" s="51" t="str">
        <f t="shared" si="202"/>
        <v>F</v>
      </c>
      <c r="IN72" s="60">
        <f t="shared" si="203"/>
        <v>0</v>
      </c>
      <c r="IO72" s="53" t="str">
        <f t="shared" si="204"/>
        <v>0.0</v>
      </c>
      <c r="IP72" s="63">
        <v>2</v>
      </c>
      <c r="IQ72" s="199">
        <v>2</v>
      </c>
      <c r="IR72" s="146"/>
      <c r="IS72" s="70"/>
      <c r="IT72" s="121"/>
      <c r="IU72" s="146">
        <f t="shared" si="78"/>
        <v>0</v>
      </c>
      <c r="IV72" s="67">
        <f t="shared" si="79"/>
        <v>0</v>
      </c>
      <c r="IW72" s="67" t="str">
        <f t="shared" si="80"/>
        <v>0.0</v>
      </c>
      <c r="IX72" s="51" t="str">
        <f t="shared" si="81"/>
        <v>F</v>
      </c>
      <c r="IY72" s="60">
        <f t="shared" si="82"/>
        <v>0</v>
      </c>
      <c r="IZ72" s="53" t="str">
        <f t="shared" si="83"/>
        <v>0.0</v>
      </c>
      <c r="JA72" s="63">
        <v>3</v>
      </c>
      <c r="JB72" s="199"/>
      <c r="JC72" s="65"/>
      <c r="JD72" s="57"/>
      <c r="JE72" s="58"/>
      <c r="JF72" s="66">
        <f t="shared" si="84"/>
        <v>0</v>
      </c>
      <c r="JG72" s="67">
        <f t="shared" si="85"/>
        <v>0</v>
      </c>
      <c r="JH72" s="50" t="str">
        <f t="shared" si="86"/>
        <v>0.0</v>
      </c>
      <c r="JI72" s="51" t="str">
        <f t="shared" si="87"/>
        <v>F</v>
      </c>
      <c r="JJ72" s="60">
        <f t="shared" si="88"/>
        <v>0</v>
      </c>
      <c r="JK72" s="53" t="str">
        <f t="shared" si="89"/>
        <v>0.0</v>
      </c>
      <c r="JL72" s="61">
        <v>2</v>
      </c>
      <c r="JM72" s="62">
        <v>2</v>
      </c>
      <c r="KJ72" s="202"/>
      <c r="KK72" s="133"/>
      <c r="KL72" s="58"/>
      <c r="KM72" s="66">
        <f t="shared" si="596"/>
        <v>0</v>
      </c>
      <c r="KN72" s="67">
        <f t="shared" si="597"/>
        <v>0</v>
      </c>
      <c r="KO72" s="67" t="str">
        <f t="shared" si="598"/>
        <v>0.0</v>
      </c>
      <c r="KP72" s="51" t="str">
        <f t="shared" si="599"/>
        <v>F</v>
      </c>
      <c r="KQ72" s="60">
        <f t="shared" si="600"/>
        <v>0</v>
      </c>
      <c r="KR72" s="53" t="str">
        <f t="shared" si="601"/>
        <v>0.0</v>
      </c>
      <c r="KS72" s="63">
        <v>1</v>
      </c>
      <c r="KT72" s="199">
        <v>1</v>
      </c>
      <c r="KU72" s="202"/>
      <c r="KV72" s="133"/>
      <c r="KW72" s="58"/>
      <c r="KX72" s="66">
        <f t="shared" si="602"/>
        <v>0</v>
      </c>
      <c r="KY72" s="67">
        <f t="shared" si="603"/>
        <v>0</v>
      </c>
      <c r="KZ72" s="67" t="str">
        <f t="shared" si="604"/>
        <v>0.0</v>
      </c>
      <c r="LA72" s="51" t="str">
        <f t="shared" si="605"/>
        <v>F</v>
      </c>
      <c r="LB72" s="60">
        <f t="shared" si="606"/>
        <v>0</v>
      </c>
      <c r="LC72" s="53" t="str">
        <f t="shared" si="607"/>
        <v>0.0</v>
      </c>
      <c r="LD72" s="63">
        <v>1</v>
      </c>
      <c r="LE72" s="199">
        <v>1</v>
      </c>
      <c r="LF72" s="202"/>
      <c r="LG72" s="133"/>
      <c r="LH72" s="58"/>
      <c r="LI72" s="66">
        <f t="shared" si="608"/>
        <v>0</v>
      </c>
      <c r="LJ72" s="67">
        <f t="shared" si="609"/>
        <v>0</v>
      </c>
      <c r="LK72" s="67" t="str">
        <f t="shared" si="610"/>
        <v>0.0</v>
      </c>
      <c r="LL72" s="51" t="str">
        <f t="shared" si="611"/>
        <v>F</v>
      </c>
      <c r="LM72" s="60">
        <f t="shared" si="612"/>
        <v>0</v>
      </c>
      <c r="LN72" s="53" t="str">
        <f t="shared" si="613"/>
        <v>0.0</v>
      </c>
      <c r="LO72" s="63">
        <v>2</v>
      </c>
      <c r="LP72" s="199">
        <v>2</v>
      </c>
      <c r="LQ72" s="202"/>
      <c r="LR72" s="133"/>
      <c r="LS72" s="58"/>
      <c r="LT72" s="66">
        <f t="shared" si="614"/>
        <v>0</v>
      </c>
      <c r="LU72" s="67">
        <f t="shared" si="615"/>
        <v>0</v>
      </c>
      <c r="LV72" s="67" t="str">
        <f t="shared" si="616"/>
        <v>0.0</v>
      </c>
      <c r="LW72" s="51" t="str">
        <f t="shared" si="617"/>
        <v>F</v>
      </c>
      <c r="LX72" s="60">
        <f t="shared" si="618"/>
        <v>0</v>
      </c>
      <c r="LY72" s="53" t="str">
        <f t="shared" si="619"/>
        <v>0.0</v>
      </c>
      <c r="LZ72" s="63">
        <v>1</v>
      </c>
      <c r="MA72" s="199">
        <v>1</v>
      </c>
      <c r="MB72" s="66">
        <f t="shared" si="620"/>
        <v>0</v>
      </c>
      <c r="MC72" s="163">
        <f t="shared" si="621"/>
        <v>0</v>
      </c>
      <c r="MD72" s="53" t="str">
        <f t="shared" si="622"/>
        <v>0.0</v>
      </c>
      <c r="ME72" s="51" t="str">
        <f t="shared" si="623"/>
        <v>F</v>
      </c>
      <c r="MF72" s="60">
        <f t="shared" si="624"/>
        <v>0</v>
      </c>
      <c r="MG72" s="53" t="str">
        <f t="shared" si="625"/>
        <v>0.0</v>
      </c>
      <c r="MH72" s="212">
        <v>5</v>
      </c>
      <c r="MI72" s="213">
        <v>5</v>
      </c>
      <c r="MJ72" s="203">
        <f t="shared" si="626"/>
        <v>16</v>
      </c>
      <c r="MK72" s="153">
        <f t="shared" si="627"/>
        <v>0</v>
      </c>
      <c r="ML72" s="155">
        <f t="shared" si="628"/>
        <v>0</v>
      </c>
      <c r="MM72" s="154" t="str">
        <f t="shared" si="629"/>
        <v>0.00</v>
      </c>
      <c r="MN72" s="5" t="str">
        <f t="shared" si="630"/>
        <v>Cảnh báo KQHT</v>
      </c>
    </row>
    <row r="73" spans="1:352" s="8" customFormat="1" ht="18">
      <c r="D73" s="222"/>
      <c r="E73" s="223"/>
      <c r="CQ73" s="258"/>
      <c r="CR73" s="258"/>
      <c r="CS73" s="258"/>
      <c r="CT73" s="258"/>
      <c r="CU73" s="258"/>
      <c r="KJ73" s="202"/>
      <c r="KK73" s="133"/>
      <c r="KL73" s="58"/>
      <c r="KM73" s="66">
        <f t="shared" si="596"/>
        <v>0</v>
      </c>
      <c r="KN73" s="67">
        <f t="shared" si="597"/>
        <v>0</v>
      </c>
      <c r="KO73" s="67" t="str">
        <f t="shared" si="598"/>
        <v>0.0</v>
      </c>
      <c r="KP73" s="51" t="str">
        <f t="shared" si="599"/>
        <v>F</v>
      </c>
      <c r="KQ73" s="60">
        <f t="shared" si="600"/>
        <v>0</v>
      </c>
      <c r="KR73" s="53" t="str">
        <f t="shared" si="601"/>
        <v>0.0</v>
      </c>
      <c r="KS73" s="63">
        <v>1</v>
      </c>
      <c r="KT73" s="199">
        <v>1</v>
      </c>
      <c r="KU73" s="202"/>
      <c r="KV73" s="133"/>
      <c r="KW73" s="58"/>
      <c r="KX73" s="66">
        <f t="shared" si="602"/>
        <v>0</v>
      </c>
      <c r="KY73" s="67">
        <f t="shared" si="603"/>
        <v>0</v>
      </c>
      <c r="KZ73" s="67" t="str">
        <f t="shared" si="604"/>
        <v>0.0</v>
      </c>
      <c r="LA73" s="51" t="str">
        <f t="shared" si="605"/>
        <v>F</v>
      </c>
      <c r="LB73" s="60">
        <f t="shared" si="606"/>
        <v>0</v>
      </c>
      <c r="LC73" s="53" t="str">
        <f t="shared" si="607"/>
        <v>0.0</v>
      </c>
      <c r="LD73" s="63">
        <v>1</v>
      </c>
      <c r="LE73" s="199">
        <v>1</v>
      </c>
      <c r="LF73" s="202"/>
      <c r="LG73" s="133"/>
      <c r="LH73" s="58"/>
      <c r="LI73" s="66">
        <f t="shared" si="608"/>
        <v>0</v>
      </c>
      <c r="LJ73" s="67">
        <f t="shared" si="609"/>
        <v>0</v>
      </c>
      <c r="LK73" s="67" t="str">
        <f t="shared" si="610"/>
        <v>0.0</v>
      </c>
      <c r="LL73" s="51" t="str">
        <f t="shared" si="611"/>
        <v>F</v>
      </c>
      <c r="LM73" s="60">
        <f t="shared" si="612"/>
        <v>0</v>
      </c>
      <c r="LN73" s="53" t="str">
        <f t="shared" si="613"/>
        <v>0.0</v>
      </c>
      <c r="LO73" s="63">
        <v>2</v>
      </c>
      <c r="LP73" s="199">
        <v>2</v>
      </c>
      <c r="LQ73" s="202"/>
      <c r="LR73" s="133"/>
      <c r="LS73" s="58"/>
      <c r="LT73" s="66">
        <f t="shared" si="614"/>
        <v>0</v>
      </c>
      <c r="LU73" s="67">
        <f t="shared" si="615"/>
        <v>0</v>
      </c>
      <c r="LV73" s="67" t="str">
        <f t="shared" si="616"/>
        <v>0.0</v>
      </c>
      <c r="LW73" s="51" t="str">
        <f t="shared" si="617"/>
        <v>F</v>
      </c>
      <c r="LX73" s="60">
        <f t="shared" si="618"/>
        <v>0</v>
      </c>
      <c r="LY73" s="53" t="str">
        <f t="shared" si="619"/>
        <v>0.0</v>
      </c>
      <c r="LZ73" s="63">
        <v>1</v>
      </c>
      <c r="MA73" s="199">
        <v>1</v>
      </c>
      <c r="MB73" s="66">
        <f t="shared" si="620"/>
        <v>0</v>
      </c>
      <c r="MC73" s="163">
        <f t="shared" si="621"/>
        <v>0</v>
      </c>
      <c r="MD73" s="53" t="str">
        <f t="shared" si="622"/>
        <v>0.0</v>
      </c>
      <c r="ME73" s="51" t="str">
        <f t="shared" si="623"/>
        <v>F</v>
      </c>
      <c r="MF73" s="60">
        <f t="shared" si="624"/>
        <v>0</v>
      </c>
      <c r="MG73" s="53" t="str">
        <f t="shared" si="625"/>
        <v>0.0</v>
      </c>
      <c r="MH73" s="212">
        <v>5</v>
      </c>
      <c r="MI73" s="213">
        <v>5</v>
      </c>
      <c r="MJ73" s="203">
        <f t="shared" si="626"/>
        <v>5</v>
      </c>
      <c r="MK73" s="153">
        <f t="shared" si="627"/>
        <v>0</v>
      </c>
      <c r="ML73" s="155">
        <f t="shared" si="628"/>
        <v>0</v>
      </c>
      <c r="MM73" s="154" t="str">
        <f t="shared" si="629"/>
        <v>0.00</v>
      </c>
      <c r="MN73" s="5" t="str">
        <f t="shared" si="630"/>
        <v>Cảnh báo KQHT</v>
      </c>
    </row>
    <row r="74" spans="1:352" s="8" customFormat="1" ht="18">
      <c r="D74" s="222"/>
      <c r="E74" s="223"/>
      <c r="CQ74" s="258"/>
      <c r="CR74" s="258"/>
      <c r="CS74" s="258"/>
      <c r="CT74" s="258"/>
      <c r="CU74" s="258"/>
      <c r="KJ74" s="202"/>
      <c r="KK74" s="133"/>
      <c r="KL74" s="58"/>
      <c r="KM74" s="66">
        <f t="shared" si="596"/>
        <v>0</v>
      </c>
      <c r="KN74" s="67">
        <f t="shared" si="597"/>
        <v>0</v>
      </c>
      <c r="KO74" s="67" t="str">
        <f t="shared" si="598"/>
        <v>0.0</v>
      </c>
      <c r="KP74" s="51" t="str">
        <f t="shared" si="599"/>
        <v>F</v>
      </c>
      <c r="KQ74" s="60">
        <f t="shared" si="600"/>
        <v>0</v>
      </c>
      <c r="KR74" s="53" t="str">
        <f t="shared" si="601"/>
        <v>0.0</v>
      </c>
      <c r="KS74" s="63">
        <v>1</v>
      </c>
      <c r="KT74" s="199">
        <v>1</v>
      </c>
      <c r="KU74" s="202"/>
      <c r="KV74" s="133"/>
      <c r="KW74" s="58"/>
      <c r="KX74" s="66">
        <f t="shared" si="602"/>
        <v>0</v>
      </c>
      <c r="KY74" s="67">
        <f t="shared" si="603"/>
        <v>0</v>
      </c>
      <c r="KZ74" s="67" t="str">
        <f t="shared" si="604"/>
        <v>0.0</v>
      </c>
      <c r="LA74" s="51" t="str">
        <f t="shared" si="605"/>
        <v>F</v>
      </c>
      <c r="LB74" s="60">
        <f t="shared" si="606"/>
        <v>0</v>
      </c>
      <c r="LC74" s="53" t="str">
        <f t="shared" si="607"/>
        <v>0.0</v>
      </c>
      <c r="LD74" s="63">
        <v>1</v>
      </c>
      <c r="LE74" s="199">
        <v>1</v>
      </c>
      <c r="LF74" s="202"/>
      <c r="LG74" s="133"/>
      <c r="LH74" s="58"/>
      <c r="LI74" s="66">
        <f t="shared" si="608"/>
        <v>0</v>
      </c>
      <c r="LJ74" s="67">
        <f t="shared" si="609"/>
        <v>0</v>
      </c>
      <c r="LK74" s="67" t="str">
        <f t="shared" si="610"/>
        <v>0.0</v>
      </c>
      <c r="LL74" s="51" t="str">
        <f t="shared" si="611"/>
        <v>F</v>
      </c>
      <c r="LM74" s="60">
        <f t="shared" si="612"/>
        <v>0</v>
      </c>
      <c r="LN74" s="53" t="str">
        <f t="shared" si="613"/>
        <v>0.0</v>
      </c>
      <c r="LO74" s="63">
        <v>2</v>
      </c>
      <c r="LP74" s="199">
        <v>2</v>
      </c>
      <c r="LQ74" s="202"/>
      <c r="LR74" s="133"/>
      <c r="LS74" s="58"/>
      <c r="LT74" s="66">
        <f t="shared" si="614"/>
        <v>0</v>
      </c>
      <c r="LU74" s="67">
        <f t="shared" si="615"/>
        <v>0</v>
      </c>
      <c r="LV74" s="67" t="str">
        <f t="shared" si="616"/>
        <v>0.0</v>
      </c>
      <c r="LW74" s="51" t="str">
        <f t="shared" si="617"/>
        <v>F</v>
      </c>
      <c r="LX74" s="60">
        <f t="shared" si="618"/>
        <v>0</v>
      </c>
      <c r="LY74" s="53" t="str">
        <f t="shared" si="619"/>
        <v>0.0</v>
      </c>
      <c r="LZ74" s="63">
        <v>1</v>
      </c>
      <c r="MA74" s="199">
        <v>1</v>
      </c>
      <c r="MB74" s="66">
        <f t="shared" si="620"/>
        <v>0</v>
      </c>
      <c r="MC74" s="163">
        <f t="shared" si="621"/>
        <v>0</v>
      </c>
      <c r="MD74" s="53" t="str">
        <f t="shared" si="622"/>
        <v>0.0</v>
      </c>
      <c r="ME74" s="51" t="str">
        <f t="shared" si="623"/>
        <v>F</v>
      </c>
      <c r="MF74" s="60">
        <f t="shared" si="624"/>
        <v>0</v>
      </c>
      <c r="MG74" s="53" t="str">
        <f t="shared" si="625"/>
        <v>0.0</v>
      </c>
      <c r="MH74" s="212">
        <v>5</v>
      </c>
      <c r="MI74" s="213">
        <v>5</v>
      </c>
      <c r="MJ74" s="203">
        <f t="shared" si="626"/>
        <v>5</v>
      </c>
      <c r="MK74" s="153">
        <f t="shared" si="627"/>
        <v>0</v>
      </c>
      <c r="ML74" s="155">
        <f t="shared" si="628"/>
        <v>0</v>
      </c>
      <c r="MM74" s="154" t="str">
        <f t="shared" si="629"/>
        <v>0.00</v>
      </c>
      <c r="MN74" s="5" t="str">
        <f t="shared" si="630"/>
        <v>Cảnh báo KQHT</v>
      </c>
    </row>
    <row r="75" spans="1:352" s="8" customFormat="1" ht="18">
      <c r="A75" s="5"/>
      <c r="B75" s="292" t="s">
        <v>748</v>
      </c>
      <c r="C75" s="292"/>
      <c r="D75" s="293"/>
      <c r="E75" s="223"/>
      <c r="H75" s="217"/>
      <c r="I75" s="258"/>
      <c r="J75" s="258"/>
      <c r="K75" s="98"/>
      <c r="L75" s="120"/>
      <c r="M75" s="51"/>
      <c r="N75" s="52"/>
      <c r="O75" s="53"/>
      <c r="P75" s="63"/>
      <c r="Q75" s="49"/>
      <c r="R75" s="67"/>
      <c r="S75" s="51"/>
      <c r="T75" s="52"/>
      <c r="U75" s="53"/>
      <c r="V75" s="63"/>
      <c r="W75" s="105"/>
      <c r="X75" s="103"/>
      <c r="Y75" s="104"/>
      <c r="Z75" s="66"/>
      <c r="AA75" s="67"/>
      <c r="AB75" s="67"/>
      <c r="AC75" s="51"/>
      <c r="AD75" s="60"/>
      <c r="AE75" s="53"/>
      <c r="AF75" s="63"/>
      <c r="AG75" s="199"/>
      <c r="AH75" s="105"/>
      <c r="AI75" s="103"/>
      <c r="AJ75" s="104"/>
      <c r="AK75" s="66"/>
      <c r="AL75" s="67"/>
      <c r="AM75" s="67"/>
      <c r="AN75" s="51"/>
      <c r="AO75" s="60"/>
      <c r="AP75" s="53"/>
      <c r="AQ75" s="63"/>
      <c r="AR75" s="199"/>
      <c r="AS75" s="105"/>
      <c r="AT75" s="103"/>
      <c r="AU75" s="104"/>
      <c r="AV75" s="66"/>
      <c r="AW75" s="67"/>
      <c r="AX75" s="67"/>
      <c r="AY75" s="51"/>
      <c r="AZ75" s="60"/>
      <c r="BA75" s="53"/>
      <c r="BB75" s="63"/>
      <c r="BC75" s="199"/>
      <c r="BD75" s="105"/>
      <c r="BE75" s="103"/>
      <c r="BF75" s="104"/>
      <c r="BG75" s="66"/>
      <c r="BH75" s="67"/>
      <c r="BI75" s="67"/>
      <c r="BJ75" s="51"/>
      <c r="BK75" s="60"/>
      <c r="BL75" s="53"/>
      <c r="BM75" s="63"/>
      <c r="BN75" s="199"/>
      <c r="BO75" s="105"/>
      <c r="BP75" s="103"/>
      <c r="BQ75" s="104"/>
      <c r="BR75" s="66"/>
      <c r="BS75" s="67"/>
      <c r="BT75" s="67"/>
      <c r="BU75" s="51"/>
      <c r="BV75" s="68"/>
      <c r="BW75" s="53"/>
      <c r="BX75" s="63"/>
      <c r="BY75" s="199"/>
      <c r="BZ75" s="105"/>
      <c r="CA75" s="103"/>
      <c r="CB75" s="104"/>
      <c r="CC75" s="105"/>
      <c r="CD75" s="67"/>
      <c r="CE75" s="67"/>
      <c r="CF75" s="51"/>
      <c r="CG75" s="60"/>
      <c r="CH75" s="53"/>
      <c r="CI75" s="63"/>
      <c r="CJ75" s="199"/>
      <c r="CK75" s="200"/>
      <c r="CL75" s="72"/>
      <c r="CM75" s="93"/>
      <c r="CN75" s="72"/>
      <c r="CO75" s="93"/>
      <c r="CP75" s="258"/>
      <c r="CQ75" s="258"/>
      <c r="CR75" s="72"/>
      <c r="CS75" s="258"/>
      <c r="CT75" s="72"/>
      <c r="CU75" s="258"/>
      <c r="CV75" s="258"/>
      <c r="CW75" s="147"/>
      <c r="CX75" s="147"/>
      <c r="CY75" s="144"/>
      <c r="CZ75" s="66"/>
      <c r="DA75" s="67"/>
      <c r="DB75" s="60"/>
      <c r="DC75" s="51"/>
      <c r="DD75" s="60"/>
      <c r="DE75" s="60"/>
      <c r="DF75" s="63"/>
      <c r="DG75" s="201"/>
      <c r="DH75" s="105"/>
      <c r="DI75" s="126"/>
      <c r="DJ75" s="126"/>
      <c r="DK75" s="66"/>
      <c r="DL75" s="67"/>
      <c r="DM75" s="60"/>
      <c r="DN75" s="51"/>
      <c r="DO75" s="60"/>
      <c r="DP75" s="60"/>
      <c r="DQ75" s="63"/>
      <c r="DR75" s="201"/>
      <c r="DS75" s="67"/>
      <c r="DT75" s="60"/>
      <c r="DU75" s="51"/>
      <c r="DV75" s="60"/>
      <c r="DW75" s="60"/>
      <c r="DX75" s="63"/>
      <c r="DY75" s="201"/>
      <c r="DZ75" s="202"/>
      <c r="EA75" s="57"/>
      <c r="EB75" s="58"/>
      <c r="EC75" s="66"/>
      <c r="ED75" s="67"/>
      <c r="EE75" s="67"/>
      <c r="EF75" s="51"/>
      <c r="EG75" s="68"/>
      <c r="EH75" s="53"/>
      <c r="EI75" s="63"/>
      <c r="EJ75" s="199"/>
      <c r="EK75" s="146"/>
      <c r="EL75" s="70"/>
      <c r="EM75" s="121"/>
      <c r="EN75" s="66"/>
      <c r="EO75" s="67"/>
      <c r="EP75" s="67"/>
      <c r="EQ75" s="51"/>
      <c r="ER75" s="60"/>
      <c r="ES75" s="53"/>
      <c r="ET75" s="63"/>
      <c r="EU75" s="199"/>
      <c r="EV75" s="202"/>
      <c r="EW75" s="57"/>
      <c r="EX75" s="58"/>
      <c r="EY75" s="66"/>
      <c r="EZ75" s="67"/>
      <c r="FA75" s="67"/>
      <c r="FB75" s="51"/>
      <c r="FC75" s="60"/>
      <c r="FD75" s="53"/>
      <c r="FE75" s="63"/>
      <c r="FF75" s="199"/>
      <c r="FG75" s="105"/>
      <c r="FH75" s="103"/>
      <c r="FI75" s="104"/>
      <c r="FJ75" s="66"/>
      <c r="FK75" s="67"/>
      <c r="FL75" s="67"/>
      <c r="FM75" s="51"/>
      <c r="FN75" s="60"/>
      <c r="FO75" s="53"/>
      <c r="FP75" s="63"/>
      <c r="FQ75" s="199"/>
      <c r="FR75" s="105"/>
      <c r="FS75" s="103"/>
      <c r="FT75" s="104"/>
      <c r="FU75" s="66"/>
      <c r="FV75" s="67"/>
      <c r="FW75" s="67"/>
      <c r="FX75" s="51"/>
      <c r="FY75" s="60"/>
      <c r="FZ75" s="53"/>
      <c r="GA75" s="63"/>
      <c r="GB75" s="199"/>
      <c r="GC75" s="105"/>
      <c r="GD75" s="103"/>
      <c r="GE75" s="104"/>
      <c r="GF75" s="105"/>
      <c r="GG75" s="67"/>
      <c r="GH75" s="67"/>
      <c r="GI75" s="51"/>
      <c r="GJ75" s="60"/>
      <c r="GK75" s="53"/>
      <c r="GL75" s="63"/>
      <c r="GM75" s="199"/>
      <c r="GN75" s="203"/>
      <c r="GO75" s="153"/>
      <c r="GP75" s="155"/>
      <c r="GQ75" s="154"/>
      <c r="GR75" s="5"/>
      <c r="GS75" s="5"/>
      <c r="GT75" s="204"/>
      <c r="GU75" s="205"/>
      <c r="GV75" s="206"/>
      <c r="GW75" s="207"/>
      <c r="GX75" s="203"/>
      <c r="GY75" s="154"/>
      <c r="GZ75" s="155"/>
      <c r="HA75" s="154"/>
      <c r="HB75" s="5"/>
      <c r="HC75" s="105"/>
      <c r="HD75" s="103"/>
      <c r="HE75" s="104"/>
      <c r="HF75" s="105"/>
      <c r="HG75" s="67">
        <f t="shared" ref="HG75:HG82" si="631">ROUND(MAX((HC75*0.4+HD75*0.6),(HC75*0.4+HE75*0.6)),1)</f>
        <v>0</v>
      </c>
      <c r="HH75" s="67" t="str">
        <f t="shared" ref="HH75:HH82" si="632">TEXT(HG75,"0.0")</f>
        <v>0.0</v>
      </c>
      <c r="HI75" s="51" t="str">
        <f t="shared" ref="HI75:HI82" si="633">IF(HG75&gt;=8.5,"A",IF(HG75&gt;=8,"B+",IF(HG75&gt;=7,"B",IF(HG75&gt;=6.5,"C+",IF(HG75&gt;=5.5,"C",IF(HG75&gt;=5,"D+",IF(HG75&gt;=4,"D","F")))))))</f>
        <v>F</v>
      </c>
      <c r="HJ75" s="60">
        <f t="shared" ref="HJ75:HJ82" si="634">IF(HI75="A",4,IF(HI75="B+",3.5,IF(HI75="B",3,IF(HI75="C+",2.5,IF(HI75="C",2,IF(HI75="D+",1.5,IF(HI75="D",1,0)))))))</f>
        <v>0</v>
      </c>
      <c r="HK75" s="53" t="str">
        <f t="shared" ref="HK75:HK82" si="635">TEXT(HJ75,"0.0")</f>
        <v>0.0</v>
      </c>
      <c r="HL75" s="63">
        <v>3</v>
      </c>
      <c r="HM75" s="199">
        <v>3</v>
      </c>
      <c r="HN75" s="202"/>
      <c r="HO75" s="57"/>
      <c r="HP75" s="58"/>
      <c r="HQ75" s="66">
        <f t="shared" ref="HQ75:HQ82" si="636">ROUND((HN75*0.4+HO75*0.6),1)</f>
        <v>0</v>
      </c>
      <c r="HR75" s="110">
        <f t="shared" ref="HR75:HR82" si="637">ROUND(MAX((HN75*0.4+HO75*0.6),(HN75*0.4+HP75*0.6)),1)</f>
        <v>0</v>
      </c>
      <c r="HS75" s="67" t="str">
        <f t="shared" ref="HS75:HS82" si="638">TEXT(HR75,"0.0")</f>
        <v>0.0</v>
      </c>
      <c r="HT75" s="111" t="str">
        <f t="shared" ref="HT75:HT82" si="639">IF(HR75&gt;=8.5,"A",IF(HR75&gt;=8,"B+",IF(HR75&gt;=7,"B",IF(HR75&gt;=6.5,"C+",IF(HR75&gt;=5.5,"C",IF(HR75&gt;=5,"D+",IF(HR75&gt;=4,"D","F")))))))</f>
        <v>F</v>
      </c>
      <c r="HU75" s="112">
        <f t="shared" ref="HU75:HU82" si="640">IF(HT75="A",4,IF(HT75="B+",3.5,IF(HT75="B",3,IF(HT75="C+",2.5,IF(HT75="C",2,IF(HT75="D+",1.5,IF(HT75="D",1,0)))))))</f>
        <v>0</v>
      </c>
      <c r="HV75" s="113" t="str">
        <f t="shared" ref="HV75:HV82" si="641">TEXT(HU75,"0.0")</f>
        <v>0.0</v>
      </c>
      <c r="HW75" s="63">
        <v>1</v>
      </c>
      <c r="HX75" s="199">
        <v>1</v>
      </c>
      <c r="HY75" s="66">
        <f t="shared" ref="HY75:HZ82" si="642">ROUND((HF75*0.7+HQ75*0.3),1)</f>
        <v>0</v>
      </c>
      <c r="HZ75" s="163">
        <f t="shared" si="642"/>
        <v>0</v>
      </c>
      <c r="IA75" s="53" t="str">
        <f t="shared" ref="IA75:IA82" si="643">TEXT(HZ75,"0.0")</f>
        <v>0.0</v>
      </c>
      <c r="IB75" s="51" t="str">
        <f t="shared" ref="IB75:IB82" si="644">IF(HZ75&gt;=8.5,"A",IF(HZ75&gt;=8,"B+",IF(HZ75&gt;=7,"B",IF(HZ75&gt;=6.5,"C+",IF(HZ75&gt;=5.5,"C",IF(HZ75&gt;=5,"D+",IF(HZ75&gt;=4,"D","F")))))))</f>
        <v>F</v>
      </c>
      <c r="IC75" s="60">
        <f t="shared" ref="IC75:IC82" si="645">IF(IB75="A",4,IF(IB75="B+",3.5,IF(IB75="B",3,IF(IB75="C+",2.5,IF(IB75="C",2,IF(IB75="D+",1.5,IF(IB75="D",1,0)))))))</f>
        <v>0</v>
      </c>
      <c r="ID75" s="53" t="str">
        <f t="shared" ref="ID75:ID82" si="646">TEXT(IC75,"0.0")</f>
        <v>0.0</v>
      </c>
      <c r="IE75" s="212">
        <v>4</v>
      </c>
      <c r="IF75" s="213">
        <v>4</v>
      </c>
      <c r="IG75" s="202"/>
      <c r="IH75" s="57"/>
      <c r="II75" s="58"/>
      <c r="IJ75" s="66">
        <f t="shared" ref="IJ75:IJ82" si="647">ROUND((IG75*0.4+IH75*0.6),1)</f>
        <v>0</v>
      </c>
      <c r="IK75" s="67">
        <f t="shared" ref="IK75:IK82" si="648">ROUND(MAX((IG75*0.4+IH75*0.6),(IG75*0.4+II75*0.6)),1)</f>
        <v>0</v>
      </c>
      <c r="IL75" s="67" t="str">
        <f t="shared" ref="IL75:IL82" si="649">TEXT(IK75,"0.0")</f>
        <v>0.0</v>
      </c>
      <c r="IM75" s="51" t="str">
        <f t="shared" ref="IM75:IM82" si="650">IF(IK75&gt;=8.5,"A",IF(IK75&gt;=8,"B+",IF(IK75&gt;=7,"B",IF(IK75&gt;=6.5,"C+",IF(IK75&gt;=5.5,"C",IF(IK75&gt;=5,"D+",IF(IK75&gt;=4,"D","F")))))))</f>
        <v>F</v>
      </c>
      <c r="IN75" s="60">
        <f t="shared" ref="IN75:IN82" si="651">IF(IM75="A",4,IF(IM75="B+",3.5,IF(IM75="B",3,IF(IM75="C+",2.5,IF(IM75="C",2,IF(IM75="D+",1.5,IF(IM75="D",1,0)))))))</f>
        <v>0</v>
      </c>
      <c r="IO75" s="53" t="str">
        <f t="shared" ref="IO75:IO82" si="652">TEXT(IN75,"0.0")</f>
        <v>0.0</v>
      </c>
      <c r="IP75" s="63">
        <v>2</v>
      </c>
      <c r="IQ75" s="199">
        <v>2</v>
      </c>
      <c r="IR75" s="202"/>
      <c r="IS75" s="57"/>
      <c r="IT75" s="58"/>
      <c r="IU75" s="66">
        <f t="shared" ref="IU75:IU82" si="653">ROUND((IR75*0.4+IS75*0.6),1)</f>
        <v>0</v>
      </c>
      <c r="IV75" s="67">
        <f t="shared" ref="IV75:IV82" si="654">ROUND(MAX((IR75*0.4+IS75*0.6),(IR75*0.4+IT75*0.6)),1)</f>
        <v>0</v>
      </c>
      <c r="IW75" s="67" t="str">
        <f t="shared" ref="IW75:IW82" si="655">TEXT(IV75,"0.0")</f>
        <v>0.0</v>
      </c>
      <c r="IX75" s="51" t="str">
        <f t="shared" ref="IX75:IX82" si="656">IF(IV75&gt;=8.5,"A",IF(IV75&gt;=8,"B+",IF(IV75&gt;=7,"B",IF(IV75&gt;=6.5,"C+",IF(IV75&gt;=5.5,"C",IF(IV75&gt;=5,"D+",IF(IV75&gt;=4,"D","F")))))))</f>
        <v>F</v>
      </c>
      <c r="IY75" s="60">
        <f t="shared" ref="IY75:IY82" si="657">IF(IX75="A",4,IF(IX75="B+",3.5,IF(IX75="B",3,IF(IX75="C+",2.5,IF(IX75="C",2,IF(IX75="D+",1.5,IF(IX75="D",1,0)))))))</f>
        <v>0</v>
      </c>
      <c r="IZ75" s="53" t="str">
        <f t="shared" ref="IZ75:IZ82" si="658">TEXT(IY75,"0.0")</f>
        <v>0.0</v>
      </c>
      <c r="JA75" s="63">
        <v>3</v>
      </c>
      <c r="JB75" s="199">
        <v>3</v>
      </c>
      <c r="JC75" s="65"/>
      <c r="JD75" s="57"/>
      <c r="JE75" s="58"/>
      <c r="JF75" s="66">
        <f t="shared" ref="JF75:JF82" si="659">ROUND((JC75*0.4+JD75*0.6),1)</f>
        <v>0</v>
      </c>
      <c r="JG75" s="67">
        <f t="shared" ref="JG75:JG82" si="660">ROUND(MAX((JC75*0.4+JD75*0.6),(JC75*0.4+JE75*0.6)),1)</f>
        <v>0</v>
      </c>
      <c r="JH75" s="50" t="str">
        <f t="shared" ref="JH75:JH82" si="661">TEXT(JG75,"0.0")</f>
        <v>0.0</v>
      </c>
      <c r="JI75" s="51" t="str">
        <f t="shared" ref="JI75:JI82" si="662">IF(JG75&gt;=8.5,"A",IF(JG75&gt;=8,"B+",IF(JG75&gt;=7,"B",IF(JG75&gt;=6.5,"C+",IF(JG75&gt;=5.5,"C",IF(JG75&gt;=5,"D+",IF(JG75&gt;=4,"D","F")))))))</f>
        <v>F</v>
      </c>
      <c r="JJ75" s="60">
        <f t="shared" ref="JJ75:JJ82" si="663">IF(JI75="A",4,IF(JI75="B+",3.5,IF(JI75="B",3,IF(JI75="C+",2.5,IF(JI75="C",2,IF(JI75="D+",1.5,IF(JI75="D",1,0)))))))</f>
        <v>0</v>
      </c>
      <c r="JK75" s="53" t="str">
        <f t="shared" ref="JK75:JK82" si="664">TEXT(JJ75,"0.0")</f>
        <v>0.0</v>
      </c>
      <c r="JL75" s="61">
        <v>2</v>
      </c>
      <c r="JM75" s="62">
        <v>2</v>
      </c>
      <c r="JN75" s="65"/>
      <c r="JO75" s="57"/>
      <c r="JP75" s="58"/>
      <c r="JQ75" s="66">
        <f t="shared" ref="JQ75:JQ82" si="665">ROUND((JN75*0.4+JO75*0.6),1)</f>
        <v>0</v>
      </c>
      <c r="JR75" s="67">
        <f t="shared" ref="JR75:JR82" si="666">ROUND(MAX((JN75*0.4+JO75*0.6),(JN75*0.4+JP75*0.6)),1)</f>
        <v>0</v>
      </c>
      <c r="JS75" s="50" t="str">
        <f t="shared" ref="JS75:JS82" si="667">TEXT(JR75,"0.0")</f>
        <v>0.0</v>
      </c>
      <c r="JT75" s="51" t="str">
        <f t="shared" ref="JT75:JT82" si="668">IF(JR75&gt;=8.5,"A",IF(JR75&gt;=8,"B+",IF(JR75&gt;=7,"B",IF(JR75&gt;=6.5,"C+",IF(JR75&gt;=5.5,"C",IF(JR75&gt;=5,"D+",IF(JR75&gt;=4,"D","F")))))))</f>
        <v>F</v>
      </c>
      <c r="JU75" s="60">
        <f t="shared" ref="JU75:JU82" si="669">IF(JT75="A",4,IF(JT75="B+",3.5,IF(JT75="B",3,IF(JT75="C+",2.5,IF(JT75="C",2,IF(JT75="D+",1.5,IF(JT75="D",1,0)))))))</f>
        <v>0</v>
      </c>
      <c r="JV75" s="53" t="str">
        <f t="shared" ref="JV75:JV82" si="670">TEXT(JU75,"0.0")</f>
        <v>0.0</v>
      </c>
      <c r="JW75" s="61">
        <v>1</v>
      </c>
      <c r="JX75" s="62">
        <v>1</v>
      </c>
      <c r="JY75" s="65"/>
      <c r="JZ75" s="57"/>
      <c r="KA75" s="58"/>
      <c r="KB75" s="66">
        <f t="shared" ref="KB75:KB82" si="671">ROUND((JY75*0.4+JZ75*0.6),1)</f>
        <v>0</v>
      </c>
      <c r="KC75" s="67">
        <f t="shared" ref="KC75:KC82" si="672">ROUND(MAX((JY75*0.4+JZ75*0.6),(JY75*0.4+KA75*0.6)),1)</f>
        <v>0</v>
      </c>
      <c r="KD75" s="50" t="str">
        <f t="shared" ref="KD75:KD82" si="673">TEXT(KC75,"0.0")</f>
        <v>0.0</v>
      </c>
      <c r="KE75" s="51" t="str">
        <f t="shared" ref="KE75:KE82" si="674">IF(KC75&gt;=8.5,"A",IF(KC75&gt;=8,"B+",IF(KC75&gt;=7,"B",IF(KC75&gt;=6.5,"C+",IF(KC75&gt;=5.5,"C",IF(KC75&gt;=5,"D+",IF(KC75&gt;=4,"D","F")))))))</f>
        <v>F</v>
      </c>
      <c r="KF75" s="60">
        <f t="shared" ref="KF75:KF82" si="675">IF(KE75="A",4,IF(KE75="B+",3.5,IF(KE75="B",3,IF(KE75="C+",2.5,IF(KE75="C",2,IF(KE75="D+",1.5,IF(KE75="D",1,0)))))))</f>
        <v>0</v>
      </c>
      <c r="KG75" s="53" t="str">
        <f t="shared" ref="KG75:KG82" si="676">TEXT(KF75,"0.0")</f>
        <v>0.0</v>
      </c>
      <c r="KH75" s="61">
        <v>2</v>
      </c>
      <c r="KI75" s="62">
        <v>2</v>
      </c>
      <c r="KJ75" s="202"/>
      <c r="KK75" s="133"/>
      <c r="KL75" s="58"/>
      <c r="KM75" s="66">
        <f t="shared" ref="KM75:KM82" si="677">ROUND((KJ75*0.4+KK75*0.6),1)</f>
        <v>0</v>
      </c>
      <c r="KN75" s="67">
        <f t="shared" ref="KN75:KN82" si="678">ROUND(MAX((KJ75*0.4+KK75*0.6),(KJ75*0.4+KL75*0.6)),1)</f>
        <v>0</v>
      </c>
      <c r="KO75" s="67" t="str">
        <f t="shared" ref="KO75:KO82" si="679">TEXT(KN75,"0.0")</f>
        <v>0.0</v>
      </c>
      <c r="KP75" s="51" t="str">
        <f t="shared" ref="KP75:KP82" si="680">IF(KN75&gt;=8.5,"A",IF(KN75&gt;=8,"B+",IF(KN75&gt;=7,"B",IF(KN75&gt;=6.5,"C+",IF(KN75&gt;=5.5,"C",IF(KN75&gt;=5,"D+",IF(KN75&gt;=4,"D","F")))))))</f>
        <v>F</v>
      </c>
      <c r="KQ75" s="60">
        <f t="shared" ref="KQ75:KQ82" si="681">IF(KP75="A",4,IF(KP75="B+",3.5,IF(KP75="B",3,IF(KP75="C+",2.5,IF(KP75="C",2,IF(KP75="D+",1.5,IF(KP75="D",1,0)))))))</f>
        <v>0</v>
      </c>
      <c r="KR75" s="53" t="str">
        <f t="shared" ref="KR75:KR82" si="682">TEXT(KQ75,"0.0")</f>
        <v>0.0</v>
      </c>
      <c r="KS75" s="63">
        <v>1</v>
      </c>
      <c r="KT75" s="199">
        <v>1</v>
      </c>
      <c r="KU75" s="202"/>
      <c r="KV75" s="133"/>
      <c r="KW75" s="58"/>
      <c r="KX75" s="66">
        <f t="shared" ref="KX75:KX82" si="683">ROUND((KU75*0.4+KV75*0.6),1)</f>
        <v>0</v>
      </c>
      <c r="KY75" s="67">
        <f t="shared" ref="KY75:KY82" si="684">ROUND(MAX((KU75*0.4+KV75*0.6),(KU75*0.4+KW75*0.6)),1)</f>
        <v>0</v>
      </c>
      <c r="KZ75" s="67" t="str">
        <f t="shared" ref="KZ75:KZ82" si="685">TEXT(KY75,"0.0")</f>
        <v>0.0</v>
      </c>
      <c r="LA75" s="51" t="str">
        <f t="shared" ref="LA75:LA82" si="686">IF(KY75&gt;=8.5,"A",IF(KY75&gt;=8,"B+",IF(KY75&gt;=7,"B",IF(KY75&gt;=6.5,"C+",IF(KY75&gt;=5.5,"C",IF(KY75&gt;=5,"D+",IF(KY75&gt;=4,"D","F")))))))</f>
        <v>F</v>
      </c>
      <c r="LB75" s="60">
        <f t="shared" ref="LB75:LB82" si="687">IF(LA75="A",4,IF(LA75="B+",3.5,IF(LA75="B",3,IF(LA75="C+",2.5,IF(LA75="C",2,IF(LA75="D+",1.5,IF(LA75="D",1,0)))))))</f>
        <v>0</v>
      </c>
      <c r="LC75" s="53" t="str">
        <f t="shared" ref="LC75:LC82" si="688">TEXT(LB75,"0.0")</f>
        <v>0.0</v>
      </c>
      <c r="LD75" s="63">
        <v>1</v>
      </c>
      <c r="LE75" s="199">
        <v>1</v>
      </c>
      <c r="LF75" s="202"/>
      <c r="LG75" s="133"/>
      <c r="LH75" s="58"/>
      <c r="LI75" s="66">
        <f t="shared" ref="LI75:LI82" si="689">ROUND((LF75*0.4+LG75*0.6),1)</f>
        <v>0</v>
      </c>
      <c r="LJ75" s="67">
        <f t="shared" ref="LJ75:LJ82" si="690">ROUND(MAX((LF75*0.4+LG75*0.6),(LF75*0.4+LH75*0.6)),1)</f>
        <v>0</v>
      </c>
      <c r="LK75" s="67" t="str">
        <f t="shared" ref="LK75:LK82" si="691">TEXT(LJ75,"0.0")</f>
        <v>0.0</v>
      </c>
      <c r="LL75" s="51" t="str">
        <f t="shared" ref="LL75:LL82" si="692">IF(LJ75&gt;=8.5,"A",IF(LJ75&gt;=8,"B+",IF(LJ75&gt;=7,"B",IF(LJ75&gt;=6.5,"C+",IF(LJ75&gt;=5.5,"C",IF(LJ75&gt;=5,"D+",IF(LJ75&gt;=4,"D","F")))))))</f>
        <v>F</v>
      </c>
      <c r="LM75" s="60">
        <f t="shared" ref="LM75:LM82" si="693">IF(LL75="A",4,IF(LL75="B+",3.5,IF(LL75="B",3,IF(LL75="C+",2.5,IF(LL75="C",2,IF(LL75="D+",1.5,IF(LL75="D",1,0)))))))</f>
        <v>0</v>
      </c>
      <c r="LN75" s="53" t="str">
        <f t="shared" ref="LN75:LN82" si="694">TEXT(LM75,"0.0")</f>
        <v>0.0</v>
      </c>
      <c r="LO75" s="63">
        <v>2</v>
      </c>
      <c r="LP75" s="199">
        <v>2</v>
      </c>
      <c r="LQ75" s="202"/>
      <c r="LR75" s="133"/>
      <c r="LS75" s="58"/>
      <c r="LT75" s="66">
        <f t="shared" ref="LT75:LT82" si="695">ROUND((LQ75*0.4+LR75*0.6),1)</f>
        <v>0</v>
      </c>
      <c r="LU75" s="67">
        <f t="shared" ref="LU75:LU82" si="696">ROUND(MAX((LQ75*0.4+LR75*0.6),(LQ75*0.4+LS75*0.6)),1)</f>
        <v>0</v>
      </c>
      <c r="LV75" s="67" t="str">
        <f t="shared" ref="LV75:LV82" si="697">TEXT(LU75,"0.0")</f>
        <v>0.0</v>
      </c>
      <c r="LW75" s="51" t="str">
        <f t="shared" ref="LW75:LW82" si="698">IF(LU75&gt;=8.5,"A",IF(LU75&gt;=8,"B+",IF(LU75&gt;=7,"B",IF(LU75&gt;=6.5,"C+",IF(LU75&gt;=5.5,"C",IF(LU75&gt;=5,"D+",IF(LU75&gt;=4,"D","F")))))))</f>
        <v>F</v>
      </c>
      <c r="LX75" s="60">
        <f t="shared" ref="LX75:LX82" si="699">IF(LW75="A",4,IF(LW75="B+",3.5,IF(LW75="B",3,IF(LW75="C+",2.5,IF(LW75="C",2,IF(LW75="D+",1.5,IF(LW75="D",1,0)))))))</f>
        <v>0</v>
      </c>
      <c r="LY75" s="53" t="str">
        <f t="shared" ref="LY75:LY82" si="700">TEXT(LX75,"0.0")</f>
        <v>0.0</v>
      </c>
      <c r="LZ75" s="63">
        <v>1</v>
      </c>
      <c r="MA75" s="199">
        <v>1</v>
      </c>
      <c r="MB75" s="66">
        <f t="shared" ref="MB75:MB82" si="701">ROUND((KM75*0.2+KX75*0.2+LI75*0.4+LT75*0.2),1)</f>
        <v>0</v>
      </c>
      <c r="MC75" s="163">
        <f t="shared" ref="MC75:MC82" si="702">ROUND((KN75*0.2+KY75*0.2+LJ75*0.4+LU75*0.2),1)</f>
        <v>0</v>
      </c>
      <c r="MD75" s="53" t="str">
        <f t="shared" ref="MD75:MD82" si="703">TEXT(MC75,"0.0")</f>
        <v>0.0</v>
      </c>
      <c r="ME75" s="51" t="str">
        <f t="shared" ref="ME75:ME82" si="704">IF(MC75&gt;=8.5,"A",IF(MC75&gt;=8,"B+",IF(MC75&gt;=7,"B",IF(MC75&gt;=6.5,"C+",IF(MC75&gt;=5.5,"C",IF(MC75&gt;=5,"D+",IF(MC75&gt;=4,"D","F")))))))</f>
        <v>F</v>
      </c>
      <c r="MF75" s="60">
        <f t="shared" ref="MF75:MF82" si="705">IF(ME75="A",4,IF(ME75="B+",3.5,IF(ME75="B",3,IF(ME75="C+",2.5,IF(ME75="C",2,IF(ME75="D+",1.5,IF(ME75="D",1,0)))))))</f>
        <v>0</v>
      </c>
      <c r="MG75" s="53" t="str">
        <f t="shared" ref="MG75:MG82" si="706">TEXT(MF75,"0.0")</f>
        <v>0.0</v>
      </c>
      <c r="MH75" s="212">
        <v>5</v>
      </c>
      <c r="MI75" s="213">
        <v>5</v>
      </c>
      <c r="MJ75" s="203">
        <f t="shared" ref="MJ75:MJ82" si="707">HL75+HW75+IP75+JA75+JL75+JW75+KH75+KS75+LD75+LO75+LZ75</f>
        <v>19</v>
      </c>
      <c r="MK75" s="153">
        <f t="shared" ref="MK75:MK82" si="708">(HG75*HL75+HR75*HW75+IK75*IP75+IV75*JA75+JG75*JL75+JR75*JW75+KC75*KH75+KN75*KS75+KY75*LD75+LJ75*LO75+LU75*LZ75)/MJ75</f>
        <v>0</v>
      </c>
      <c r="ML75" s="155">
        <f t="shared" ref="ML75:ML82" si="709">(HJ75*HL75+HU75*HW75+IN75*IP75+IY75*JA75+JJ75*JL75+JU75*JW75+KF75*KH75+KQ75*KS75+LB75*LD75+LM75*LO75+LX75*LZ75)/MJ75</f>
        <v>0</v>
      </c>
      <c r="MM75" s="154" t="str">
        <f t="shared" ref="MM75:MM82" si="710">TEXT(ML75,"0.00")</f>
        <v>0.00</v>
      </c>
      <c r="MN75" s="5" t="str">
        <f t="shared" ref="MN75:MN82" si="711">IF(AND(ML75&lt;1),"Cảnh báo KQHT","Lên lớp")</f>
        <v>Cảnh báo KQHT</v>
      </c>
    </row>
    <row r="76" spans="1:352" s="8" customFormat="1" ht="18">
      <c r="A76" s="139">
        <v>1</v>
      </c>
      <c r="B76" s="8" t="s">
        <v>504</v>
      </c>
      <c r="C76" s="8" t="s">
        <v>505</v>
      </c>
      <c r="D76" s="222" t="s">
        <v>507</v>
      </c>
      <c r="E76" s="223" t="s">
        <v>286</v>
      </c>
      <c r="K76" s="98">
        <v>6.8</v>
      </c>
      <c r="L76" s="120"/>
      <c r="M76" s="51" t="str">
        <f t="shared" ref="M76:M82" si="712">IF(K76&gt;=8.5,"A",IF(K76&gt;=8,"B+",IF(K76&gt;=7,"B",IF(K76&gt;=6.5,"C+",IF(K76&gt;=5.5,"C",IF(K76&gt;=5,"D+",IF(K76&gt;=4,"D","F")))))))</f>
        <v>C+</v>
      </c>
      <c r="N76" s="52">
        <f t="shared" ref="N76:N82" si="713">IF(M76="A",4,IF(M76="B+",3.5,IF(M76="B",3,IF(M76="C+",2.5,IF(M76="C",2,IF(M76="D+",1.5,IF(M76="D",1,0)))))))</f>
        <v>2.5</v>
      </c>
      <c r="O76" s="53" t="str">
        <f t="shared" ref="O76:O82" si="714">TEXT(N76,"0.0")</f>
        <v>2.5</v>
      </c>
      <c r="P76" s="63">
        <v>2</v>
      </c>
      <c r="Q76" s="49">
        <v>6</v>
      </c>
      <c r="R76" s="67"/>
      <c r="S76" s="51" t="str">
        <f t="shared" ref="S76:S82" si="715">IF(Q76&gt;=8.5,"A",IF(Q76&gt;=8,"B+",IF(Q76&gt;=7,"B",IF(Q76&gt;=6.5,"C+",IF(Q76&gt;=5.5,"C",IF(Q76&gt;=5,"D+",IF(Q76&gt;=4,"D","F")))))))</f>
        <v>C</v>
      </c>
      <c r="T76" s="52">
        <f t="shared" ref="T76:T82" si="716">IF(S76="A",4,IF(S76="B+",3.5,IF(S76="B",3,IF(S76="C+",2.5,IF(S76="C",2,IF(S76="D+",1.5,IF(S76="D",1,0)))))))</f>
        <v>2</v>
      </c>
      <c r="U76" s="53" t="str">
        <f t="shared" ref="U76:U82" si="717">TEXT(T76,"0.0")</f>
        <v>2.0</v>
      </c>
      <c r="V76" s="63">
        <v>3</v>
      </c>
      <c r="W76" s="105"/>
      <c r="X76" s="103"/>
      <c r="Y76" s="104"/>
      <c r="Z76" s="66">
        <f t="shared" ref="Z76:Z82" si="718">ROUND((W76*0.4+X76*0.6),1)</f>
        <v>0</v>
      </c>
      <c r="AA76" s="67">
        <f t="shared" ref="AA76:AA82" si="719">ROUND(MAX((W76*0.4+X76*0.6),(W76*0.4+Y76*0.6)),1)</f>
        <v>0</v>
      </c>
      <c r="AB76" s="67" t="str">
        <f t="shared" ref="AB76:AB82" si="720">TEXT(AA76,"0.0")</f>
        <v>0.0</v>
      </c>
      <c r="AC76" s="51" t="str">
        <f t="shared" ref="AC76:AC82" si="721">IF(AA76&gt;=8.5,"A",IF(AA76&gt;=8,"B+",IF(AA76&gt;=7,"B",IF(AA76&gt;=6.5,"C+",IF(AA76&gt;=5.5,"C",IF(AA76&gt;=5,"D+",IF(AA76&gt;=4,"D","F")))))))</f>
        <v>F</v>
      </c>
      <c r="AD76" s="60">
        <f t="shared" ref="AD76:AD82" si="722">IF(AC76="A",4,IF(AC76="B+",3.5,IF(AC76="B",3,IF(AC76="C+",2.5,IF(AC76="C",2,IF(AC76="D+",1.5,IF(AC76="D",1,0)))))))</f>
        <v>0</v>
      </c>
      <c r="AE76" s="53" t="str">
        <f t="shared" ref="AE76:AE82" si="723">TEXT(AD76,"0.0")</f>
        <v>0.0</v>
      </c>
      <c r="AF76" s="63">
        <v>4</v>
      </c>
      <c r="AG76" s="199"/>
      <c r="AH76" s="105">
        <v>8</v>
      </c>
      <c r="AI76" s="103">
        <v>6</v>
      </c>
      <c r="AJ76" s="104"/>
      <c r="AK76" s="66">
        <f t="shared" ref="AK76:AK82" si="724">ROUND((AH76*0.4+AI76*0.6),1)</f>
        <v>6.8</v>
      </c>
      <c r="AL76" s="67">
        <f t="shared" ref="AL76:AL82" si="725">ROUND(MAX((AH76*0.4+AI76*0.6),(AH76*0.4+AJ76*0.6)),1)</f>
        <v>6.8</v>
      </c>
      <c r="AM76" s="67" t="str">
        <f t="shared" ref="AM76:AM82" si="726">TEXT(AL76,"0.0")</f>
        <v>6.8</v>
      </c>
      <c r="AN76" s="51" t="str">
        <f t="shared" ref="AN76:AN82" si="727">IF(AL76&gt;=8.5,"A",IF(AL76&gt;=8,"B+",IF(AL76&gt;=7,"B",IF(AL76&gt;=6.5,"C+",IF(AL76&gt;=5.5,"C",IF(AL76&gt;=5,"D+",IF(AL76&gt;=4,"D","F")))))))</f>
        <v>C+</v>
      </c>
      <c r="AO76" s="60">
        <f t="shared" ref="AO76:AO82" si="728">IF(AN76="A",4,IF(AN76="B+",3.5,IF(AN76="B",3,IF(AN76="C+",2.5,IF(AN76="C",2,IF(AN76="D+",1.5,IF(AN76="D",1,0)))))))</f>
        <v>2.5</v>
      </c>
      <c r="AP76" s="53" t="str">
        <f t="shared" ref="AP76:AP82" si="729">TEXT(AO76,"0.0")</f>
        <v>2.5</v>
      </c>
      <c r="AQ76" s="63">
        <v>2</v>
      </c>
      <c r="AR76" s="199"/>
      <c r="AS76" s="105">
        <v>7.1</v>
      </c>
      <c r="AT76" s="103">
        <v>7</v>
      </c>
      <c r="AU76" s="104"/>
      <c r="AV76" s="66">
        <f t="shared" ref="AV76:AV82" si="730">ROUND((AS76*0.4+AT76*0.6),1)</f>
        <v>7</v>
      </c>
      <c r="AW76" s="67">
        <f t="shared" ref="AW76:AW82" si="731">ROUND(MAX((AS76*0.4+AT76*0.6),(AS76*0.4+AU76*0.6)),1)</f>
        <v>7</v>
      </c>
      <c r="AX76" s="67" t="str">
        <f t="shared" ref="AX76:AX82" si="732">TEXT(AW76,"0.0")</f>
        <v>7.0</v>
      </c>
      <c r="AY76" s="51" t="str">
        <f t="shared" ref="AY76:AY82" si="733">IF(AW76&gt;=8.5,"A",IF(AW76&gt;=8,"B+",IF(AW76&gt;=7,"B",IF(AW76&gt;=6.5,"C+",IF(AW76&gt;=5.5,"C",IF(AW76&gt;=5,"D+",IF(AW76&gt;=4,"D","F")))))))</f>
        <v>B</v>
      </c>
      <c r="AZ76" s="60">
        <f t="shared" ref="AZ76:AZ82" si="734">IF(AY76="A",4,IF(AY76="B+",3.5,IF(AY76="B",3,IF(AY76="C+",2.5,IF(AY76="C",2,IF(AY76="D+",1.5,IF(AY76="D",1,0)))))))</f>
        <v>3</v>
      </c>
      <c r="BA76" s="53" t="str">
        <f t="shared" ref="BA76:BA82" si="735">TEXT(AZ76,"0.0")</f>
        <v>3.0</v>
      </c>
      <c r="BB76" s="63">
        <v>3</v>
      </c>
      <c r="BC76" s="199"/>
      <c r="BD76" s="105">
        <v>6.2</v>
      </c>
      <c r="BE76" s="103">
        <v>6</v>
      </c>
      <c r="BF76" s="104"/>
      <c r="BG76" s="66">
        <f t="shared" ref="BG76:BG82" si="736">ROUND((BD76*0.4+BE76*0.6),1)</f>
        <v>6.1</v>
      </c>
      <c r="BH76" s="67">
        <f t="shared" ref="BH76:BH82" si="737">ROUND(MAX((BD76*0.4+BE76*0.6),(BD76*0.4+BF76*0.6)),1)</f>
        <v>6.1</v>
      </c>
      <c r="BI76" s="67" t="str">
        <f t="shared" ref="BI76:BI82" si="738">TEXT(BH76,"0.0")</f>
        <v>6.1</v>
      </c>
      <c r="BJ76" s="51" t="str">
        <f t="shared" ref="BJ76:BJ82" si="739">IF(BH76&gt;=8.5,"A",IF(BH76&gt;=8,"B+",IF(BH76&gt;=7,"B",IF(BH76&gt;=6.5,"C+",IF(BH76&gt;=5.5,"C",IF(BH76&gt;=5,"D+",IF(BH76&gt;=4,"D","F")))))))</f>
        <v>C</v>
      </c>
      <c r="BK76" s="60">
        <f t="shared" ref="BK76:BK82" si="740">IF(BJ76="A",4,IF(BJ76="B+",3.5,IF(BJ76="B",3,IF(BJ76="C+",2.5,IF(BJ76="C",2,IF(BJ76="D+",1.5,IF(BJ76="D",1,0)))))))</f>
        <v>2</v>
      </c>
      <c r="BL76" s="53" t="str">
        <f t="shared" ref="BL76:BL82" si="741">TEXT(BK76,"0.0")</f>
        <v>2.0</v>
      </c>
      <c r="BM76" s="63">
        <v>3</v>
      </c>
      <c r="BN76" s="199"/>
      <c r="BO76" s="105">
        <v>7.4</v>
      </c>
      <c r="BP76" s="103">
        <v>6</v>
      </c>
      <c r="BQ76" s="104"/>
      <c r="BR76" s="66">
        <f t="shared" ref="BR76:BR82" si="742">ROUND((BO76*0.4+BP76*0.6),1)</f>
        <v>6.6</v>
      </c>
      <c r="BS76" s="67">
        <f t="shared" ref="BS76:BS82" si="743">ROUND(MAX((BO76*0.4+BP76*0.6),(BO76*0.4+BQ76*0.6)),1)</f>
        <v>6.6</v>
      </c>
      <c r="BT76" s="67" t="str">
        <f t="shared" ref="BT76:BT82" si="744">TEXT(BS76,"0.0")</f>
        <v>6.6</v>
      </c>
      <c r="BU76" s="51" t="str">
        <f t="shared" ref="BU76:BU82" si="745">IF(BS76&gt;=8.5,"A",IF(BS76&gt;=8,"B+",IF(BS76&gt;=7,"B",IF(BS76&gt;=6.5,"C+",IF(BS76&gt;=5.5,"C",IF(BS76&gt;=5,"D+",IF(BS76&gt;=4,"D","F")))))))</f>
        <v>C+</v>
      </c>
      <c r="BV76" s="68">
        <f t="shared" ref="BV76:BV82" si="746">IF(BU76="A",4,IF(BU76="B+",3.5,IF(BU76="B",3,IF(BU76="C+",2.5,IF(BU76="C",2,IF(BU76="D+",1.5,IF(BU76="D",1,0)))))))</f>
        <v>2.5</v>
      </c>
      <c r="BW76" s="53" t="str">
        <f t="shared" ref="BW76:BW82" si="747">TEXT(BV76,"0.0")</f>
        <v>2.5</v>
      </c>
      <c r="BX76" s="63">
        <v>2</v>
      </c>
      <c r="BY76" s="199"/>
      <c r="BZ76" s="105"/>
      <c r="CA76" s="103"/>
      <c r="CB76" s="104"/>
      <c r="CC76" s="105"/>
      <c r="CD76" s="67">
        <f t="shared" ref="CD76:CD82" si="748">ROUND(MAX((BZ76*0.4+CA76*0.6),(BZ76*0.4+CB76*0.6)),1)</f>
        <v>0</v>
      </c>
      <c r="CE76" s="67" t="str">
        <f t="shared" ref="CE76:CE82" si="749">TEXT(CD76,"0.0")</f>
        <v>0.0</v>
      </c>
      <c r="CF76" s="51" t="str">
        <f t="shared" ref="CF76:CF82" si="750">IF(CD76&gt;=8.5,"A",IF(CD76&gt;=8,"B+",IF(CD76&gt;=7,"B",IF(CD76&gt;=6.5,"C+",IF(CD76&gt;=5.5,"C",IF(CD76&gt;=5,"D+",IF(CD76&gt;=4,"D","F")))))))</f>
        <v>F</v>
      </c>
      <c r="CG76" s="60">
        <f t="shared" ref="CG76:CG82" si="751">IF(CF76="A",4,IF(CF76="B+",3.5,IF(CF76="B",3,IF(CF76="C+",2.5,IF(CF76="C",2,IF(CF76="D+",1.5,IF(CF76="D",1,0)))))))</f>
        <v>0</v>
      </c>
      <c r="CH76" s="53" t="str">
        <f t="shared" ref="CH76:CH82" si="752">TEXT(CG76,"0.0")</f>
        <v>0.0</v>
      </c>
      <c r="CI76" s="63">
        <v>3</v>
      </c>
      <c r="CJ76" s="199"/>
      <c r="CK76" s="200">
        <f t="shared" ref="CK76:CK82" si="753">AQ76+BB76+BM76+BX76+CI76+AF76</f>
        <v>17</v>
      </c>
      <c r="CL76" s="72">
        <f t="shared" ref="CL76:CL82" si="754">(AL76*AQ76+AA76*AF76+AW76*BB76+BH76*BM76+BS76*BX76+CD76*CI76)/CK76</f>
        <v>3.8882352941176466</v>
      </c>
      <c r="CM76" s="93" t="str">
        <f t="shared" ref="CM76:CM82" si="755">TEXT(CL76,"0.00")</f>
        <v>3.89</v>
      </c>
      <c r="CN76" s="72">
        <f t="shared" ref="CN76:CN82" si="756">(AO76*AQ76+AD76*AF76+AZ76*BB76+BK76*BM76+BV76*BX76+CG76*CI76)/CK76</f>
        <v>1.4705882352941178</v>
      </c>
      <c r="CO76" s="93" t="str">
        <f t="shared" ref="CO76:CO82" si="757">TEXT(CN76,"0.00")</f>
        <v>1.47</v>
      </c>
      <c r="CP76" s="258" t="str">
        <f t="shared" ref="CP76:CP82" si="758">IF(AND(CN76&lt;0.8),"Cảnh báo KQHT","Lên lớp")</f>
        <v>Lên lớp</v>
      </c>
      <c r="CQ76" s="258">
        <f t="shared" ref="CQ76:CQ82" si="759">CJ76+BY76+BN76+BC76+AG76+AR76</f>
        <v>0</v>
      </c>
      <c r="CR76" s="72">
        <v>0</v>
      </c>
      <c r="CS76" s="258" t="str">
        <f t="shared" ref="CS76:CS82" si="760">TEXT(CR76,"0.00")</f>
        <v>0.00</v>
      </c>
      <c r="CT76" s="72">
        <v>0</v>
      </c>
      <c r="CU76" s="258" t="str">
        <f t="shared" ref="CU76:CU82" si="761">TEXT(CT76,"0.00")</f>
        <v>0.00</v>
      </c>
      <c r="CV76" s="258" t="str">
        <f t="shared" ref="CV76:CV82" si="762">IF(AND(CT76&lt;1.2),"Cảnh báo KQHT","Lên lớp")</f>
        <v>Cảnh báo KQHT</v>
      </c>
      <c r="CW76" s="66">
        <v>7.2</v>
      </c>
      <c r="CX76" s="66">
        <v>8</v>
      </c>
      <c r="CY76" s="258"/>
      <c r="CZ76" s="66">
        <f t="shared" ref="CZ76:CZ82" si="763">ROUND((CW76*0.4+CX76*0.6),1)</f>
        <v>7.7</v>
      </c>
      <c r="DA76" s="67">
        <f t="shared" ref="DA76:DA82" si="764">ROUND(MAX((CW76*0.4+CX76*0.6),(CW76*0.4+CY76*0.6)),1)</f>
        <v>7.7</v>
      </c>
      <c r="DB76" s="60" t="str">
        <f t="shared" ref="DB76:DB82" si="765">TEXT(DA76,"0.0")</f>
        <v>7.7</v>
      </c>
      <c r="DC76" s="51" t="str">
        <f t="shared" ref="DC76:DC82" si="766">IF(DA76&gt;=8.5,"A",IF(DA76&gt;=8,"B+",IF(DA76&gt;=7,"B",IF(DA76&gt;=6.5,"C+",IF(DA76&gt;=5.5,"C",IF(DA76&gt;=5,"D+",IF(DA76&gt;=4,"D","F")))))))</f>
        <v>B</v>
      </c>
      <c r="DD76" s="60">
        <f t="shared" ref="DD76:DD82" si="767">IF(DC76="A",4,IF(DC76="B+",3.5,IF(DC76="B",3,IF(DC76="C+",2.5,IF(DC76="C",2,IF(DC76="D+",1.5,IF(DC76="D",1,0)))))))</f>
        <v>3</v>
      </c>
      <c r="DE76" s="60" t="str">
        <f t="shared" ref="DE76:DE82" si="768">TEXT(DD76,"0.0")</f>
        <v>3.0</v>
      </c>
      <c r="DF76" s="63"/>
      <c r="DG76" s="201"/>
      <c r="DH76" s="105"/>
      <c r="DI76" s="126"/>
      <c r="DJ76" s="126"/>
      <c r="DK76" s="66">
        <f t="shared" ref="DK76:DK82" si="769">ROUND((DH76*0.4+DI76*0.6),1)</f>
        <v>0</v>
      </c>
      <c r="DL76" s="67">
        <f t="shared" ref="DL76:DL82" si="770">ROUND(MAX((DH76*0.4+DI76*0.6),(DH76*0.4+DJ76*0.6)),1)</f>
        <v>0</v>
      </c>
      <c r="DM76" s="60" t="str">
        <f t="shared" ref="DM76:DM82" si="771">TEXT(DL76,"0.0")</f>
        <v>0.0</v>
      </c>
      <c r="DN76" s="51" t="str">
        <f t="shared" ref="DN76:DN82" si="772">IF(DL76&gt;=8.5,"A",IF(DL76&gt;=8,"B+",IF(DL76&gt;=7,"B",IF(DL76&gt;=6.5,"C+",IF(DL76&gt;=5.5,"C",IF(DL76&gt;=5,"D+",IF(DL76&gt;=4,"D","F")))))))</f>
        <v>F</v>
      </c>
      <c r="DO76" s="60">
        <f t="shared" ref="DO76:DO82" si="773">IF(DN76="A",4,IF(DN76="B+",3.5,IF(DN76="B",3,IF(DN76="C+",2.5,IF(DN76="C",2,IF(DN76="D+",1.5,IF(DN76="D",1,0)))))))</f>
        <v>0</v>
      </c>
      <c r="DP76" s="60" t="str">
        <f t="shared" ref="DP76:DP82" si="774">TEXT(DO76,"0.0")</f>
        <v>0.0</v>
      </c>
      <c r="DQ76" s="63"/>
      <c r="DR76" s="201"/>
      <c r="DS76" s="67">
        <f t="shared" ref="DS76:DS82" si="775">(DA76+DL76)/2</f>
        <v>3.85</v>
      </c>
      <c r="DT76" s="60" t="str">
        <f t="shared" ref="DT76:DT82" si="776">TEXT(DS76,"0.0")</f>
        <v>3.9</v>
      </c>
      <c r="DU76" s="51" t="str">
        <f t="shared" ref="DU76:DU82" si="777">IF(DS76&gt;=8.5,"A",IF(DS76&gt;=8,"B+",IF(DS76&gt;=7,"B",IF(DS76&gt;=6.5,"C+",IF(DS76&gt;=5.5,"C",IF(DS76&gt;=5,"D+",IF(DS76&gt;=4,"D","F")))))))</f>
        <v>F</v>
      </c>
      <c r="DV76" s="60">
        <f t="shared" ref="DV76:DV82" si="778">IF(DU76="A",4,IF(DU76="B+",3.5,IF(DU76="B",3,IF(DU76="C+",2.5,IF(DU76="C",2,IF(DU76="D+",1.5,IF(DU76="D",1,0)))))))</f>
        <v>0</v>
      </c>
      <c r="DW76" s="60" t="str">
        <f t="shared" ref="DW76:DW82" si="779">TEXT(DV76,"0.0")</f>
        <v>0.0</v>
      </c>
      <c r="DX76" s="63">
        <v>3</v>
      </c>
      <c r="DY76" s="201">
        <v>3</v>
      </c>
      <c r="DZ76" s="202">
        <v>5.2</v>
      </c>
      <c r="EA76" s="57">
        <v>6</v>
      </c>
      <c r="EB76" s="58"/>
      <c r="EC76" s="66">
        <f t="shared" ref="EC76:EC82" si="780">ROUND((DZ76*0.4+EA76*0.6),1)</f>
        <v>5.7</v>
      </c>
      <c r="ED76" s="67">
        <f t="shared" ref="ED76:ED82" si="781">ROUND(MAX((DZ76*0.4+EA76*0.6),(DZ76*0.4+EB76*0.6)),1)</f>
        <v>5.7</v>
      </c>
      <c r="EE76" s="67" t="str">
        <f t="shared" ref="EE76:EE82" si="782">TEXT(ED76,"0.0")</f>
        <v>5.7</v>
      </c>
      <c r="EF76" s="51" t="str">
        <f t="shared" ref="EF76:EF82" si="783">IF(ED76&gt;=8.5,"A",IF(ED76&gt;=8,"B+",IF(ED76&gt;=7,"B",IF(ED76&gt;=6.5,"C+",IF(ED76&gt;=5.5,"C",IF(ED76&gt;=5,"D+",IF(ED76&gt;=4,"D","F")))))))</f>
        <v>C</v>
      </c>
      <c r="EG76" s="68">
        <f t="shared" ref="EG76:EG82" si="784">IF(EF76="A",4,IF(EF76="B+",3.5,IF(EF76="B",3,IF(EF76="C+",2.5,IF(EF76="C",2,IF(EF76="D+",1.5,IF(EF76="D",1,0)))))))</f>
        <v>2</v>
      </c>
      <c r="EH76" s="53" t="str">
        <f t="shared" ref="EH76:EH82" si="785">TEXT(EG76,"0.0")</f>
        <v>2.0</v>
      </c>
      <c r="EI76" s="63">
        <v>3</v>
      </c>
      <c r="EJ76" s="199">
        <v>3</v>
      </c>
      <c r="EK76" s="202">
        <v>8.8000000000000007</v>
      </c>
      <c r="EL76" s="57">
        <v>8</v>
      </c>
      <c r="EM76" s="58"/>
      <c r="EN76" s="66">
        <f t="shared" ref="EN76:EN82" si="786">ROUND((EK76*0.4+EL76*0.6),1)</f>
        <v>8.3000000000000007</v>
      </c>
      <c r="EO76" s="67">
        <f t="shared" ref="EO76:EO82" si="787">ROUND(MAX((EK76*0.4+EL76*0.6),(EK76*0.4+EM76*0.6)),1)</f>
        <v>8.3000000000000007</v>
      </c>
      <c r="EP76" s="67" t="str">
        <f t="shared" ref="EP76:EP82" si="788">TEXT(EO76,"0.0")</f>
        <v>8.3</v>
      </c>
      <c r="EQ76" s="51" t="str">
        <f t="shared" ref="EQ76:EQ82" si="789">IF(EO76&gt;=8.5,"A",IF(EO76&gt;=8,"B+",IF(EO76&gt;=7,"B",IF(EO76&gt;=6.5,"C+",IF(EO76&gt;=5.5,"C",IF(EO76&gt;=5,"D+",IF(EO76&gt;=4,"D","F")))))))</f>
        <v>B+</v>
      </c>
      <c r="ER76" s="60">
        <f t="shared" ref="ER76:ER82" si="790">IF(EQ76="A",4,IF(EQ76="B+",3.5,IF(EQ76="B",3,IF(EQ76="C+",2.5,IF(EQ76="C",2,IF(EQ76="D+",1.5,IF(EQ76="D",1,0)))))))</f>
        <v>3.5</v>
      </c>
      <c r="ES76" s="53" t="str">
        <f t="shared" ref="ES76:ES82" si="791">TEXT(ER76,"0.0")</f>
        <v>3.5</v>
      </c>
      <c r="ET76" s="63">
        <v>3</v>
      </c>
      <c r="EU76" s="199">
        <v>3</v>
      </c>
      <c r="EV76" s="202">
        <v>8</v>
      </c>
      <c r="EW76" s="57">
        <v>3</v>
      </c>
      <c r="EX76" s="58"/>
      <c r="EY76" s="66">
        <f t="shared" ref="EY76:EY82" si="792">ROUND((EV76*0.4+EW76*0.6),1)</f>
        <v>5</v>
      </c>
      <c r="EZ76" s="67">
        <f t="shared" ref="EZ76:EZ82" si="793">ROUND(MAX((EV76*0.4+EW76*0.6),(EV76*0.4+EX76*0.6)),1)</f>
        <v>5</v>
      </c>
      <c r="FA76" s="67" t="str">
        <f t="shared" ref="FA76:FA82" si="794">TEXT(EZ76,"0.0")</f>
        <v>5.0</v>
      </c>
      <c r="FB76" s="51" t="str">
        <f t="shared" ref="FB76:FB82" si="795">IF(EZ76&gt;=8.5,"A",IF(EZ76&gt;=8,"B+",IF(EZ76&gt;=7,"B",IF(EZ76&gt;=6.5,"C+",IF(EZ76&gt;=5.5,"C",IF(EZ76&gt;=5,"D+",IF(EZ76&gt;=4,"D","F")))))))</f>
        <v>D+</v>
      </c>
      <c r="FC76" s="60">
        <f t="shared" ref="FC76:FC82" si="796">IF(FB76="A",4,IF(FB76="B+",3.5,IF(FB76="B",3,IF(FB76="C+",2.5,IF(FB76="C",2,IF(FB76="D+",1.5,IF(FB76="D",1,0)))))))</f>
        <v>1.5</v>
      </c>
      <c r="FD76" s="53" t="str">
        <f t="shared" ref="FD76:FD82" si="797">TEXT(FC76,"0.0")</f>
        <v>1.5</v>
      </c>
      <c r="FE76" s="63">
        <v>2</v>
      </c>
      <c r="FF76" s="199">
        <v>2</v>
      </c>
      <c r="FG76" s="105">
        <v>7</v>
      </c>
      <c r="FH76" s="103">
        <v>7</v>
      </c>
      <c r="FI76" s="104"/>
      <c r="FJ76" s="66">
        <f t="shared" ref="FJ76:FJ82" si="798">ROUND((FG76*0.4+FH76*0.6),1)</f>
        <v>7</v>
      </c>
      <c r="FK76" s="67">
        <f t="shared" ref="FK76:FK82" si="799">ROUND(MAX((FG76*0.4+FH76*0.6),(FG76*0.4+FI76*0.6)),1)</f>
        <v>7</v>
      </c>
      <c r="FL76" s="67" t="str">
        <f t="shared" ref="FL76:FL82" si="800">TEXT(FK76,"0.0")</f>
        <v>7.0</v>
      </c>
      <c r="FM76" s="51" t="str">
        <f t="shared" ref="FM76:FM82" si="801">IF(FK76&gt;=8.5,"A",IF(FK76&gt;=8,"B+",IF(FK76&gt;=7,"B",IF(FK76&gt;=6.5,"C+",IF(FK76&gt;=5.5,"C",IF(FK76&gt;=5,"D+",IF(FK76&gt;=4,"D","F")))))))</f>
        <v>B</v>
      </c>
      <c r="FN76" s="60">
        <f t="shared" ref="FN76:FN82" si="802">IF(FM76="A",4,IF(FM76="B+",3.5,IF(FM76="B",3,IF(FM76="C+",2.5,IF(FM76="C",2,IF(FM76="D+",1.5,IF(FM76="D",1,0)))))))</f>
        <v>3</v>
      </c>
      <c r="FO76" s="53" t="str">
        <f t="shared" ref="FO76:FO82" si="803">TEXT(FN76,"0.0")</f>
        <v>3.0</v>
      </c>
      <c r="FP76" s="63">
        <v>2</v>
      </c>
      <c r="FQ76" s="199">
        <v>2</v>
      </c>
      <c r="FR76" s="105">
        <v>6.6</v>
      </c>
      <c r="FS76" s="103">
        <v>6</v>
      </c>
      <c r="FT76" s="104"/>
      <c r="FU76" s="66"/>
      <c r="FV76" s="67">
        <f t="shared" ref="FV76:FV82" si="804">ROUND(MAX((FR76*0.4+FS76*0.6),(FR76*0.4+FT76*0.6)),1)</f>
        <v>6.2</v>
      </c>
      <c r="FW76" s="67" t="str">
        <f t="shared" ref="FW76:FW82" si="805">TEXT(FV76,"0.0")</f>
        <v>6.2</v>
      </c>
      <c r="FX76" s="51" t="str">
        <f t="shared" ref="FX76:FX82" si="806">IF(FV76&gt;=8.5,"A",IF(FV76&gt;=8,"B+",IF(FV76&gt;=7,"B",IF(FV76&gt;=6.5,"C+",IF(FV76&gt;=5.5,"C",IF(FV76&gt;=5,"D+",IF(FV76&gt;=4,"D","F")))))))</f>
        <v>C</v>
      </c>
      <c r="FY76" s="60">
        <f t="shared" ref="FY76:FY82" si="807">IF(FX76="A",4,IF(FX76="B+",3.5,IF(FX76="B",3,IF(FX76="C+",2.5,IF(FX76="C",2,IF(FX76="D+",1.5,IF(FX76="D",1,0)))))))</f>
        <v>2</v>
      </c>
      <c r="FZ76" s="53" t="str">
        <f t="shared" ref="FZ76:FZ82" si="808">TEXT(FY76,"0.0")</f>
        <v>2.0</v>
      </c>
      <c r="GA76" s="63">
        <v>2</v>
      </c>
      <c r="GB76" s="199">
        <v>2</v>
      </c>
      <c r="GC76" s="105">
        <v>6.3</v>
      </c>
      <c r="GD76" s="103">
        <v>7</v>
      </c>
      <c r="GE76" s="104"/>
      <c r="GF76" s="105"/>
      <c r="GG76" s="67">
        <f t="shared" ref="GG76:GG82" si="809">ROUND(MAX((GC76*0.4+GD76*0.6),(GC76*0.4+GE76*0.6)),1)</f>
        <v>6.7</v>
      </c>
      <c r="GH76" s="67" t="str">
        <f t="shared" ref="GH76:GH82" si="810">TEXT(GG76,"0.0")</f>
        <v>6.7</v>
      </c>
      <c r="GI76" s="51" t="str">
        <f t="shared" ref="GI76:GI82" si="811">IF(GG76&gt;=8.5,"A",IF(GG76&gt;=8,"B+",IF(GG76&gt;=7,"B",IF(GG76&gt;=6.5,"C+",IF(GG76&gt;=5.5,"C",IF(GG76&gt;=5,"D+",IF(GG76&gt;=4,"D","F")))))))</f>
        <v>C+</v>
      </c>
      <c r="GJ76" s="60">
        <f t="shared" ref="GJ76:GJ82" si="812">IF(GI76="A",4,IF(GI76="B+",3.5,IF(GI76="B",3,IF(GI76="C+",2.5,IF(GI76="C",2,IF(GI76="D+",1.5,IF(GI76="D",1,0)))))))</f>
        <v>2.5</v>
      </c>
      <c r="GK76" s="53" t="str">
        <f t="shared" ref="GK76:GK82" si="813">TEXT(GJ76,"0.0")</f>
        <v>2.5</v>
      </c>
      <c r="GL76" s="63">
        <v>3</v>
      </c>
      <c r="GM76" s="199">
        <v>3</v>
      </c>
      <c r="GN76" s="203">
        <f t="shared" ref="GN76:GN82" si="814">DX76+EI76+ET76+FE76+FP76+GA76+GL76</f>
        <v>18</v>
      </c>
      <c r="GO76" s="153">
        <f t="shared" ref="GO76:GO82" si="815">(DS76*DX76+ED76*EI76+EO76*ET76+EZ76*FE76+FK76*FP76+FV76*GA76+GG76*GL76)/GN76</f>
        <v>6.1138888888888898</v>
      </c>
      <c r="GP76" s="155">
        <f t="shared" ref="GP76:GP82" si="816">(DV76*DX76+EG76*EI76+ER76*ET76+FC76*FE76+FN76*FP76+FY76*GA76+GJ76*GL76)/GN76</f>
        <v>2.0555555555555554</v>
      </c>
      <c r="GQ76" s="154" t="str">
        <f t="shared" ref="GQ76:GQ82" si="817">TEXT(GP76,"0.00")</f>
        <v>2.06</v>
      </c>
      <c r="GR76" s="5" t="str">
        <f t="shared" ref="GR76:GR82" si="818">IF(AND(GP76&lt;1),"Cảnh báo KQHT","Lên lớp")</f>
        <v>Lên lớp</v>
      </c>
      <c r="GS76" s="5"/>
      <c r="GT76" s="204">
        <f t="shared" ref="GT76:GT82" si="819">DY76+EJ76+EU76+FF76+FQ76+GB76+GM76</f>
        <v>18</v>
      </c>
      <c r="GU76" s="205">
        <f t="shared" ref="GU76:GU82" si="820" xml:space="preserve"> (DS76*DY76+ED76*EJ76+EO76*EU76+EZ76*FF76+FK76*FQ76+FV76*GB76+GG76*GM76)/GT76</f>
        <v>6.1138888888888898</v>
      </c>
      <c r="GV76" s="206">
        <f t="shared" ref="GV76:GV82" si="821" xml:space="preserve"> (DV76*DY76+EG76*EJ76+ER76*EU76+FC76*FF76+FN76*FQ76+FY76*GB76+GJ76*GM76)/GT76</f>
        <v>2.0555555555555554</v>
      </c>
      <c r="GW76" s="207">
        <f t="shared" ref="GW76:GW82" si="822">CK76+GN76</f>
        <v>35</v>
      </c>
      <c r="GX76" s="203">
        <f t="shared" ref="GX76:GX82" si="823">CQ76+GT76</f>
        <v>18</v>
      </c>
      <c r="GY76" s="154">
        <f t="shared" ref="GY76:GY82" si="824">(CQ76*CR76+GU76*GT76)/GX76</f>
        <v>6.1138888888888898</v>
      </c>
      <c r="GZ76" s="155">
        <f t="shared" ref="GZ76:GZ82" si="825">(CT76*CQ76+GV76*GT76)/GX76</f>
        <v>2.0555555555555554</v>
      </c>
      <c r="HA76" s="154" t="str">
        <f t="shared" ref="HA76:HA82" si="826">TEXT(GZ76,"0.00")</f>
        <v>2.06</v>
      </c>
      <c r="HB76" s="5" t="str">
        <f t="shared" ref="HB76:HB82" si="827">IF(AND(GZ76&lt;1.2),"Cảnh báo KQHT","Lên lớp")</f>
        <v>Lên lớp</v>
      </c>
      <c r="HC76" s="166">
        <v>5</v>
      </c>
      <c r="HD76" s="122">
        <v>3</v>
      </c>
      <c r="HE76" s="123"/>
      <c r="HF76" s="166"/>
      <c r="HG76" s="67">
        <f t="shared" si="631"/>
        <v>3.8</v>
      </c>
      <c r="HH76" s="67" t="str">
        <f t="shared" si="632"/>
        <v>3.8</v>
      </c>
      <c r="HI76" s="51" t="str">
        <f t="shared" si="633"/>
        <v>F</v>
      </c>
      <c r="HJ76" s="60">
        <f t="shared" si="634"/>
        <v>0</v>
      </c>
      <c r="HK76" s="53" t="str">
        <f t="shared" si="635"/>
        <v>0.0</v>
      </c>
      <c r="HL76" s="63">
        <v>3</v>
      </c>
      <c r="HM76" s="199">
        <v>3</v>
      </c>
      <c r="HN76" s="202">
        <v>5.7</v>
      </c>
      <c r="HO76" s="57">
        <v>3</v>
      </c>
      <c r="HP76" s="58"/>
      <c r="HQ76" s="66">
        <f t="shared" si="636"/>
        <v>4.0999999999999996</v>
      </c>
      <c r="HR76" s="110">
        <f t="shared" si="637"/>
        <v>4.0999999999999996</v>
      </c>
      <c r="HS76" s="67" t="str">
        <f t="shared" si="638"/>
        <v>4.1</v>
      </c>
      <c r="HT76" s="111" t="str">
        <f t="shared" si="639"/>
        <v>D</v>
      </c>
      <c r="HU76" s="112">
        <f t="shared" si="640"/>
        <v>1</v>
      </c>
      <c r="HV76" s="113" t="str">
        <f t="shared" si="641"/>
        <v>1.0</v>
      </c>
      <c r="HW76" s="63">
        <v>1</v>
      </c>
      <c r="HX76" s="199">
        <v>1</v>
      </c>
      <c r="HY76" s="66">
        <f t="shared" si="642"/>
        <v>1.2</v>
      </c>
      <c r="HZ76" s="163">
        <f t="shared" si="642"/>
        <v>3.9</v>
      </c>
      <c r="IA76" s="53" t="str">
        <f t="shared" si="643"/>
        <v>3.9</v>
      </c>
      <c r="IB76" s="51" t="str">
        <f t="shared" si="644"/>
        <v>F</v>
      </c>
      <c r="IC76" s="60">
        <f t="shared" si="645"/>
        <v>0</v>
      </c>
      <c r="ID76" s="53" t="str">
        <f t="shared" si="646"/>
        <v>0.0</v>
      </c>
      <c r="IE76" s="212">
        <v>4</v>
      </c>
      <c r="IF76" s="213">
        <v>4</v>
      </c>
      <c r="IG76" s="202">
        <v>6.7</v>
      </c>
      <c r="IH76" s="57">
        <v>8</v>
      </c>
      <c r="II76" s="58"/>
      <c r="IJ76" s="66">
        <f t="shared" si="647"/>
        <v>7.5</v>
      </c>
      <c r="IK76" s="67">
        <f t="shared" si="648"/>
        <v>7.5</v>
      </c>
      <c r="IL76" s="67" t="str">
        <f t="shared" si="649"/>
        <v>7.5</v>
      </c>
      <c r="IM76" s="51" t="str">
        <f t="shared" si="650"/>
        <v>B</v>
      </c>
      <c r="IN76" s="60">
        <f t="shared" si="651"/>
        <v>3</v>
      </c>
      <c r="IO76" s="53" t="str">
        <f t="shared" si="652"/>
        <v>3.0</v>
      </c>
      <c r="IP76" s="63">
        <v>2</v>
      </c>
      <c r="IQ76" s="199">
        <v>2</v>
      </c>
      <c r="IR76" s="202">
        <v>6.7</v>
      </c>
      <c r="IS76" s="57">
        <v>6</v>
      </c>
      <c r="IT76" s="58"/>
      <c r="IU76" s="66">
        <f t="shared" si="653"/>
        <v>6.3</v>
      </c>
      <c r="IV76" s="67">
        <f t="shared" si="654"/>
        <v>6.3</v>
      </c>
      <c r="IW76" s="67" t="str">
        <f t="shared" si="655"/>
        <v>6.3</v>
      </c>
      <c r="IX76" s="51" t="str">
        <f t="shared" si="656"/>
        <v>C</v>
      </c>
      <c r="IY76" s="60">
        <f t="shared" si="657"/>
        <v>2</v>
      </c>
      <c r="IZ76" s="53" t="str">
        <f t="shared" si="658"/>
        <v>2.0</v>
      </c>
      <c r="JA76" s="63">
        <v>3</v>
      </c>
      <c r="JB76" s="199">
        <v>3</v>
      </c>
      <c r="JC76" s="250">
        <v>6.2</v>
      </c>
      <c r="JD76" s="137"/>
      <c r="JE76" s="138"/>
      <c r="JF76" s="211">
        <f t="shared" si="659"/>
        <v>2.5</v>
      </c>
      <c r="JG76" s="67">
        <f t="shared" si="660"/>
        <v>2.5</v>
      </c>
      <c r="JH76" s="50" t="str">
        <f t="shared" si="661"/>
        <v>2.5</v>
      </c>
      <c r="JI76" s="51" t="str">
        <f t="shared" si="662"/>
        <v>F</v>
      </c>
      <c r="JJ76" s="60">
        <f t="shared" si="663"/>
        <v>0</v>
      </c>
      <c r="JK76" s="53" t="str">
        <f t="shared" si="664"/>
        <v>0.0</v>
      </c>
      <c r="JL76" s="61">
        <v>2</v>
      </c>
      <c r="JM76" s="62">
        <v>2</v>
      </c>
      <c r="JN76" s="252">
        <v>6.4</v>
      </c>
      <c r="JO76" s="253"/>
      <c r="JP76" s="254"/>
      <c r="JQ76" s="66">
        <f t="shared" si="665"/>
        <v>2.6</v>
      </c>
      <c r="JR76" s="67">
        <f t="shared" si="666"/>
        <v>2.6</v>
      </c>
      <c r="JS76" s="50" t="str">
        <f t="shared" si="667"/>
        <v>2.6</v>
      </c>
      <c r="JT76" s="51" t="str">
        <f t="shared" si="668"/>
        <v>F</v>
      </c>
      <c r="JU76" s="60">
        <f t="shared" si="669"/>
        <v>0</v>
      </c>
      <c r="JV76" s="53" t="str">
        <f t="shared" si="670"/>
        <v>0.0</v>
      </c>
      <c r="JW76" s="61">
        <v>1</v>
      </c>
      <c r="JX76" s="62">
        <v>1</v>
      </c>
      <c r="JY76" s="245">
        <v>5</v>
      </c>
      <c r="JZ76" s="122"/>
      <c r="KA76" s="123"/>
      <c r="KB76" s="166">
        <f t="shared" si="671"/>
        <v>2</v>
      </c>
      <c r="KC76" s="67">
        <f t="shared" si="672"/>
        <v>2</v>
      </c>
      <c r="KD76" s="50" t="str">
        <f t="shared" si="673"/>
        <v>2.0</v>
      </c>
      <c r="KE76" s="51" t="str">
        <f t="shared" si="674"/>
        <v>F</v>
      </c>
      <c r="KF76" s="60">
        <f t="shared" si="675"/>
        <v>0</v>
      </c>
      <c r="KG76" s="53" t="str">
        <f t="shared" si="676"/>
        <v>0.0</v>
      </c>
      <c r="KH76" s="61">
        <v>2</v>
      </c>
      <c r="KI76" s="62">
        <v>2</v>
      </c>
      <c r="KJ76" s="202"/>
      <c r="KK76" s="133"/>
      <c r="KL76" s="58"/>
      <c r="KM76" s="66">
        <f t="shared" si="677"/>
        <v>0</v>
      </c>
      <c r="KN76" s="67">
        <f t="shared" si="678"/>
        <v>0</v>
      </c>
      <c r="KO76" s="67" t="str">
        <f t="shared" si="679"/>
        <v>0.0</v>
      </c>
      <c r="KP76" s="51" t="str">
        <f t="shared" si="680"/>
        <v>F</v>
      </c>
      <c r="KQ76" s="60">
        <f t="shared" si="681"/>
        <v>0</v>
      </c>
      <c r="KR76" s="53" t="str">
        <f t="shared" si="682"/>
        <v>0.0</v>
      </c>
      <c r="KS76" s="63">
        <v>1</v>
      </c>
      <c r="KT76" s="199">
        <v>1</v>
      </c>
      <c r="KU76" s="202"/>
      <c r="KV76" s="133"/>
      <c r="KW76" s="58"/>
      <c r="KX76" s="66">
        <f t="shared" si="683"/>
        <v>0</v>
      </c>
      <c r="KY76" s="67">
        <f t="shared" si="684"/>
        <v>0</v>
      </c>
      <c r="KZ76" s="67" t="str">
        <f t="shared" si="685"/>
        <v>0.0</v>
      </c>
      <c r="LA76" s="51" t="str">
        <f t="shared" si="686"/>
        <v>F</v>
      </c>
      <c r="LB76" s="60">
        <f t="shared" si="687"/>
        <v>0</v>
      </c>
      <c r="LC76" s="53" t="str">
        <f t="shared" si="688"/>
        <v>0.0</v>
      </c>
      <c r="LD76" s="63">
        <v>1</v>
      </c>
      <c r="LE76" s="199">
        <v>1</v>
      </c>
      <c r="LF76" s="202"/>
      <c r="LG76" s="133"/>
      <c r="LH76" s="58"/>
      <c r="LI76" s="66">
        <f t="shared" si="689"/>
        <v>0</v>
      </c>
      <c r="LJ76" s="67">
        <f t="shared" si="690"/>
        <v>0</v>
      </c>
      <c r="LK76" s="67" t="str">
        <f t="shared" si="691"/>
        <v>0.0</v>
      </c>
      <c r="LL76" s="51" t="str">
        <f t="shared" si="692"/>
        <v>F</v>
      </c>
      <c r="LM76" s="60">
        <f t="shared" si="693"/>
        <v>0</v>
      </c>
      <c r="LN76" s="53" t="str">
        <f t="shared" si="694"/>
        <v>0.0</v>
      </c>
      <c r="LO76" s="63">
        <v>2</v>
      </c>
      <c r="LP76" s="199">
        <v>2</v>
      </c>
      <c r="LQ76" s="202"/>
      <c r="LR76" s="133"/>
      <c r="LS76" s="58"/>
      <c r="LT76" s="66">
        <f t="shared" si="695"/>
        <v>0</v>
      </c>
      <c r="LU76" s="67">
        <f t="shared" si="696"/>
        <v>0</v>
      </c>
      <c r="LV76" s="67" t="str">
        <f t="shared" si="697"/>
        <v>0.0</v>
      </c>
      <c r="LW76" s="51" t="str">
        <f t="shared" si="698"/>
        <v>F</v>
      </c>
      <c r="LX76" s="60">
        <f t="shared" si="699"/>
        <v>0</v>
      </c>
      <c r="LY76" s="53" t="str">
        <f t="shared" si="700"/>
        <v>0.0</v>
      </c>
      <c r="LZ76" s="63">
        <v>1</v>
      </c>
      <c r="MA76" s="199">
        <v>1</v>
      </c>
      <c r="MB76" s="66">
        <f t="shared" si="701"/>
        <v>0</v>
      </c>
      <c r="MC76" s="163">
        <f t="shared" si="702"/>
        <v>0</v>
      </c>
      <c r="MD76" s="53" t="str">
        <f t="shared" si="703"/>
        <v>0.0</v>
      </c>
      <c r="ME76" s="51" t="str">
        <f t="shared" si="704"/>
        <v>F</v>
      </c>
      <c r="MF76" s="60">
        <f t="shared" si="705"/>
        <v>0</v>
      </c>
      <c r="MG76" s="53" t="str">
        <f t="shared" si="706"/>
        <v>0.0</v>
      </c>
      <c r="MH76" s="212">
        <v>5</v>
      </c>
      <c r="MI76" s="213">
        <v>5</v>
      </c>
      <c r="MJ76" s="203">
        <f t="shared" si="707"/>
        <v>19</v>
      </c>
      <c r="MK76" s="153">
        <f t="shared" si="708"/>
        <v>3.2105263157894739</v>
      </c>
      <c r="ML76" s="155">
        <f t="shared" si="709"/>
        <v>0.68421052631578949</v>
      </c>
      <c r="MM76" s="154" t="str">
        <f t="shared" si="710"/>
        <v>0.68</v>
      </c>
      <c r="MN76" s="5" t="str">
        <f t="shared" si="711"/>
        <v>Cảnh báo KQHT</v>
      </c>
    </row>
    <row r="77" spans="1:352" s="8" customFormat="1" ht="18">
      <c r="A77" s="139">
        <v>2</v>
      </c>
      <c r="B77" s="8" t="s">
        <v>504</v>
      </c>
      <c r="C77" s="8" t="s">
        <v>506</v>
      </c>
      <c r="D77" s="222" t="s">
        <v>431</v>
      </c>
      <c r="E77" s="281" t="s">
        <v>314</v>
      </c>
      <c r="K77" s="98">
        <v>7</v>
      </c>
      <c r="L77" s="120"/>
      <c r="M77" s="51" t="str">
        <f t="shared" si="712"/>
        <v>B</v>
      </c>
      <c r="N77" s="52">
        <f t="shared" si="713"/>
        <v>3</v>
      </c>
      <c r="O77" s="53" t="str">
        <f t="shared" si="714"/>
        <v>3.0</v>
      </c>
      <c r="P77" s="63">
        <v>2</v>
      </c>
      <c r="Q77" s="49">
        <v>7</v>
      </c>
      <c r="R77" s="67"/>
      <c r="S77" s="51" t="str">
        <f t="shared" si="715"/>
        <v>B</v>
      </c>
      <c r="T77" s="52">
        <f t="shared" si="716"/>
        <v>3</v>
      </c>
      <c r="U77" s="53" t="str">
        <f t="shared" si="717"/>
        <v>3.0</v>
      </c>
      <c r="V77" s="63">
        <v>3</v>
      </c>
      <c r="W77" s="105"/>
      <c r="X77" s="103"/>
      <c r="Y77" s="104"/>
      <c r="Z77" s="66">
        <f t="shared" si="718"/>
        <v>0</v>
      </c>
      <c r="AA77" s="67">
        <f t="shared" si="719"/>
        <v>0</v>
      </c>
      <c r="AB77" s="67" t="str">
        <f t="shared" si="720"/>
        <v>0.0</v>
      </c>
      <c r="AC77" s="51" t="str">
        <f t="shared" si="721"/>
        <v>F</v>
      </c>
      <c r="AD77" s="60">
        <f t="shared" si="722"/>
        <v>0</v>
      </c>
      <c r="AE77" s="53" t="str">
        <f t="shared" si="723"/>
        <v>0.0</v>
      </c>
      <c r="AF77" s="63">
        <v>4</v>
      </c>
      <c r="AG77" s="199"/>
      <c r="AH77" s="105">
        <v>7.3</v>
      </c>
      <c r="AI77" s="103">
        <v>6</v>
      </c>
      <c r="AJ77" s="104"/>
      <c r="AK77" s="66">
        <f t="shared" si="724"/>
        <v>6.5</v>
      </c>
      <c r="AL77" s="67">
        <f t="shared" si="725"/>
        <v>6.5</v>
      </c>
      <c r="AM77" s="67" t="str">
        <f t="shared" si="726"/>
        <v>6.5</v>
      </c>
      <c r="AN77" s="51" t="str">
        <f t="shared" si="727"/>
        <v>C+</v>
      </c>
      <c r="AO77" s="60">
        <f t="shared" si="728"/>
        <v>2.5</v>
      </c>
      <c r="AP77" s="53" t="str">
        <f t="shared" si="729"/>
        <v>2.5</v>
      </c>
      <c r="AQ77" s="63">
        <v>2</v>
      </c>
      <c r="AR77" s="199"/>
      <c r="AS77" s="105">
        <v>6.6</v>
      </c>
      <c r="AT77" s="103">
        <v>6</v>
      </c>
      <c r="AU77" s="104"/>
      <c r="AV77" s="66">
        <f t="shared" si="730"/>
        <v>6.2</v>
      </c>
      <c r="AW77" s="67">
        <f t="shared" si="731"/>
        <v>6.2</v>
      </c>
      <c r="AX77" s="67" t="str">
        <f t="shared" si="732"/>
        <v>6.2</v>
      </c>
      <c r="AY77" s="51" t="str">
        <f t="shared" si="733"/>
        <v>C</v>
      </c>
      <c r="AZ77" s="60">
        <f t="shared" si="734"/>
        <v>2</v>
      </c>
      <c r="BA77" s="53" t="str">
        <f t="shared" si="735"/>
        <v>2.0</v>
      </c>
      <c r="BB77" s="63">
        <v>3</v>
      </c>
      <c r="BC77" s="199"/>
      <c r="BD77" s="105">
        <v>7.4</v>
      </c>
      <c r="BE77" s="103">
        <v>7</v>
      </c>
      <c r="BF77" s="104"/>
      <c r="BG77" s="66">
        <f t="shared" si="736"/>
        <v>7.2</v>
      </c>
      <c r="BH77" s="67">
        <f t="shared" si="737"/>
        <v>7.2</v>
      </c>
      <c r="BI77" s="67" t="str">
        <f t="shared" si="738"/>
        <v>7.2</v>
      </c>
      <c r="BJ77" s="51" t="str">
        <f t="shared" si="739"/>
        <v>B</v>
      </c>
      <c r="BK77" s="60">
        <f t="shared" si="740"/>
        <v>3</v>
      </c>
      <c r="BL77" s="53" t="str">
        <f t="shared" si="741"/>
        <v>3.0</v>
      </c>
      <c r="BM77" s="63">
        <v>3</v>
      </c>
      <c r="BN77" s="199"/>
      <c r="BO77" s="105">
        <v>6.9</v>
      </c>
      <c r="BP77" s="103">
        <v>5</v>
      </c>
      <c r="BQ77" s="104"/>
      <c r="BR77" s="66">
        <f t="shared" si="742"/>
        <v>5.8</v>
      </c>
      <c r="BS77" s="67">
        <f t="shared" si="743"/>
        <v>5.8</v>
      </c>
      <c r="BT77" s="67" t="str">
        <f t="shared" si="744"/>
        <v>5.8</v>
      </c>
      <c r="BU77" s="51" t="str">
        <f t="shared" si="745"/>
        <v>C</v>
      </c>
      <c r="BV77" s="68">
        <f t="shared" si="746"/>
        <v>2</v>
      </c>
      <c r="BW77" s="53" t="str">
        <f t="shared" si="747"/>
        <v>2.0</v>
      </c>
      <c r="BX77" s="63">
        <v>2</v>
      </c>
      <c r="BY77" s="199"/>
      <c r="BZ77" s="105"/>
      <c r="CA77" s="103"/>
      <c r="CB77" s="104"/>
      <c r="CC77" s="105"/>
      <c r="CD77" s="67">
        <f t="shared" si="748"/>
        <v>0</v>
      </c>
      <c r="CE77" s="67" t="str">
        <f t="shared" si="749"/>
        <v>0.0</v>
      </c>
      <c r="CF77" s="51" t="str">
        <f t="shared" si="750"/>
        <v>F</v>
      </c>
      <c r="CG77" s="60">
        <f t="shared" si="751"/>
        <v>0</v>
      </c>
      <c r="CH77" s="53" t="str">
        <f t="shared" si="752"/>
        <v>0.0</v>
      </c>
      <c r="CI77" s="63">
        <v>3</v>
      </c>
      <c r="CJ77" s="199"/>
      <c r="CK77" s="200">
        <f t="shared" si="753"/>
        <v>17</v>
      </c>
      <c r="CL77" s="72">
        <f t="shared" si="754"/>
        <v>3.8117647058823527</v>
      </c>
      <c r="CM77" s="93" t="str">
        <f t="shared" si="755"/>
        <v>3.81</v>
      </c>
      <c r="CN77" s="72">
        <f t="shared" si="756"/>
        <v>1.411764705882353</v>
      </c>
      <c r="CO77" s="93" t="str">
        <f t="shared" si="757"/>
        <v>1.41</v>
      </c>
      <c r="CP77" s="258" t="str">
        <f t="shared" si="758"/>
        <v>Lên lớp</v>
      </c>
      <c r="CQ77" s="258">
        <f t="shared" si="759"/>
        <v>0</v>
      </c>
      <c r="CR77" s="72">
        <v>0</v>
      </c>
      <c r="CS77" s="258" t="str">
        <f t="shared" si="760"/>
        <v>0.00</v>
      </c>
      <c r="CT77" s="72">
        <v>0</v>
      </c>
      <c r="CU77" s="258" t="str">
        <f t="shared" si="761"/>
        <v>0.00</v>
      </c>
      <c r="CV77" s="258" t="str">
        <f t="shared" si="762"/>
        <v>Cảnh báo KQHT</v>
      </c>
      <c r="CW77" s="66">
        <v>8</v>
      </c>
      <c r="CX77" s="66">
        <v>9</v>
      </c>
      <c r="CY77" s="258"/>
      <c r="CZ77" s="66">
        <f t="shared" si="763"/>
        <v>8.6</v>
      </c>
      <c r="DA77" s="67">
        <f t="shared" si="764"/>
        <v>8.6</v>
      </c>
      <c r="DB77" s="60" t="str">
        <f t="shared" si="765"/>
        <v>8.6</v>
      </c>
      <c r="DC77" s="51" t="str">
        <f t="shared" si="766"/>
        <v>A</v>
      </c>
      <c r="DD77" s="60">
        <f t="shared" si="767"/>
        <v>4</v>
      </c>
      <c r="DE77" s="60" t="str">
        <f t="shared" si="768"/>
        <v>4.0</v>
      </c>
      <c r="DF77" s="63"/>
      <c r="DG77" s="201"/>
      <c r="DH77" s="105"/>
      <c r="DI77" s="126"/>
      <c r="DJ77" s="126"/>
      <c r="DK77" s="66">
        <f t="shared" si="769"/>
        <v>0</v>
      </c>
      <c r="DL77" s="67">
        <f t="shared" si="770"/>
        <v>0</v>
      </c>
      <c r="DM77" s="60" t="str">
        <f t="shared" si="771"/>
        <v>0.0</v>
      </c>
      <c r="DN77" s="51" t="str">
        <f t="shared" si="772"/>
        <v>F</v>
      </c>
      <c r="DO77" s="60">
        <f t="shared" si="773"/>
        <v>0</v>
      </c>
      <c r="DP77" s="60" t="str">
        <f t="shared" si="774"/>
        <v>0.0</v>
      </c>
      <c r="DQ77" s="63"/>
      <c r="DR77" s="201"/>
      <c r="DS77" s="67">
        <f t="shared" si="775"/>
        <v>4.3</v>
      </c>
      <c r="DT77" s="60" t="str">
        <f t="shared" si="776"/>
        <v>4.3</v>
      </c>
      <c r="DU77" s="51" t="str">
        <f t="shared" si="777"/>
        <v>D</v>
      </c>
      <c r="DV77" s="60">
        <f t="shared" si="778"/>
        <v>1</v>
      </c>
      <c r="DW77" s="60" t="str">
        <f t="shared" si="779"/>
        <v>1.0</v>
      </c>
      <c r="DX77" s="63">
        <v>3</v>
      </c>
      <c r="DY77" s="201">
        <v>3</v>
      </c>
      <c r="DZ77" s="202">
        <v>5.8</v>
      </c>
      <c r="EA77" s="57">
        <v>6</v>
      </c>
      <c r="EB77" s="58"/>
      <c r="EC77" s="66">
        <f t="shared" si="780"/>
        <v>5.9</v>
      </c>
      <c r="ED77" s="67">
        <f t="shared" si="781"/>
        <v>5.9</v>
      </c>
      <c r="EE77" s="67" t="str">
        <f t="shared" si="782"/>
        <v>5.9</v>
      </c>
      <c r="EF77" s="51" t="str">
        <f t="shared" si="783"/>
        <v>C</v>
      </c>
      <c r="EG77" s="68">
        <f t="shared" si="784"/>
        <v>2</v>
      </c>
      <c r="EH77" s="53" t="str">
        <f t="shared" si="785"/>
        <v>2.0</v>
      </c>
      <c r="EI77" s="63">
        <v>3</v>
      </c>
      <c r="EJ77" s="199">
        <v>3</v>
      </c>
      <c r="EK77" s="202">
        <v>7.4</v>
      </c>
      <c r="EL77" s="57">
        <v>7</v>
      </c>
      <c r="EM77" s="58"/>
      <c r="EN77" s="66">
        <f t="shared" si="786"/>
        <v>7.2</v>
      </c>
      <c r="EO77" s="67">
        <f t="shared" si="787"/>
        <v>7.2</v>
      </c>
      <c r="EP77" s="67" t="str">
        <f t="shared" si="788"/>
        <v>7.2</v>
      </c>
      <c r="EQ77" s="51" t="str">
        <f t="shared" si="789"/>
        <v>B</v>
      </c>
      <c r="ER77" s="60">
        <f t="shared" si="790"/>
        <v>3</v>
      </c>
      <c r="ES77" s="53" t="str">
        <f t="shared" si="791"/>
        <v>3.0</v>
      </c>
      <c r="ET77" s="63">
        <v>3</v>
      </c>
      <c r="EU77" s="199">
        <v>3</v>
      </c>
      <c r="EV77" s="202">
        <v>9.6999999999999993</v>
      </c>
      <c r="EW77" s="57">
        <v>7</v>
      </c>
      <c r="EX77" s="58"/>
      <c r="EY77" s="66">
        <f t="shared" si="792"/>
        <v>8.1</v>
      </c>
      <c r="EZ77" s="67">
        <f t="shared" si="793"/>
        <v>8.1</v>
      </c>
      <c r="FA77" s="67" t="str">
        <f t="shared" si="794"/>
        <v>8.1</v>
      </c>
      <c r="FB77" s="51" t="str">
        <f t="shared" si="795"/>
        <v>B+</v>
      </c>
      <c r="FC77" s="60">
        <f t="shared" si="796"/>
        <v>3.5</v>
      </c>
      <c r="FD77" s="53" t="str">
        <f t="shared" si="797"/>
        <v>3.5</v>
      </c>
      <c r="FE77" s="63">
        <v>2</v>
      </c>
      <c r="FF77" s="199">
        <v>2</v>
      </c>
      <c r="FG77" s="105">
        <v>8.6999999999999993</v>
      </c>
      <c r="FH77" s="103">
        <v>8</v>
      </c>
      <c r="FI77" s="104"/>
      <c r="FJ77" s="66">
        <f t="shared" si="798"/>
        <v>8.3000000000000007</v>
      </c>
      <c r="FK77" s="67">
        <f t="shared" si="799"/>
        <v>8.3000000000000007</v>
      </c>
      <c r="FL77" s="67" t="str">
        <f t="shared" si="800"/>
        <v>8.3</v>
      </c>
      <c r="FM77" s="51" t="str">
        <f t="shared" si="801"/>
        <v>B+</v>
      </c>
      <c r="FN77" s="60">
        <f t="shared" si="802"/>
        <v>3.5</v>
      </c>
      <c r="FO77" s="53" t="str">
        <f t="shared" si="803"/>
        <v>3.5</v>
      </c>
      <c r="FP77" s="63">
        <v>2</v>
      </c>
      <c r="FQ77" s="199">
        <v>2</v>
      </c>
      <c r="FR77" s="105">
        <v>8.1999999999999993</v>
      </c>
      <c r="FS77" s="103">
        <v>9</v>
      </c>
      <c r="FT77" s="104"/>
      <c r="FU77" s="66"/>
      <c r="FV77" s="67">
        <f t="shared" si="804"/>
        <v>8.6999999999999993</v>
      </c>
      <c r="FW77" s="67" t="str">
        <f t="shared" si="805"/>
        <v>8.7</v>
      </c>
      <c r="FX77" s="51" t="str">
        <f t="shared" si="806"/>
        <v>A</v>
      </c>
      <c r="FY77" s="60">
        <f t="shared" si="807"/>
        <v>4</v>
      </c>
      <c r="FZ77" s="53" t="str">
        <f t="shared" si="808"/>
        <v>4.0</v>
      </c>
      <c r="GA77" s="63">
        <v>2</v>
      </c>
      <c r="GB77" s="199">
        <v>2</v>
      </c>
      <c r="GC77" s="105">
        <v>8.3000000000000007</v>
      </c>
      <c r="GD77" s="103">
        <v>8</v>
      </c>
      <c r="GE77" s="104"/>
      <c r="GF77" s="105"/>
      <c r="GG77" s="67">
        <f t="shared" si="809"/>
        <v>8.1</v>
      </c>
      <c r="GH77" s="67" t="str">
        <f t="shared" si="810"/>
        <v>8.1</v>
      </c>
      <c r="GI77" s="51" t="str">
        <f t="shared" si="811"/>
        <v>B+</v>
      </c>
      <c r="GJ77" s="60">
        <f t="shared" si="812"/>
        <v>3.5</v>
      </c>
      <c r="GK77" s="53" t="str">
        <f t="shared" si="813"/>
        <v>3.5</v>
      </c>
      <c r="GL77" s="63">
        <v>3</v>
      </c>
      <c r="GM77" s="199">
        <v>3</v>
      </c>
      <c r="GN77" s="203">
        <f t="shared" si="814"/>
        <v>18</v>
      </c>
      <c r="GO77" s="153">
        <f t="shared" si="815"/>
        <v>7.0388888888888888</v>
      </c>
      <c r="GP77" s="155">
        <f t="shared" si="816"/>
        <v>2.8055555555555554</v>
      </c>
      <c r="GQ77" s="154" t="str">
        <f t="shared" si="817"/>
        <v>2.81</v>
      </c>
      <c r="GR77" s="5" t="str">
        <f t="shared" si="818"/>
        <v>Lên lớp</v>
      </c>
      <c r="GS77" s="5"/>
      <c r="GT77" s="204">
        <f t="shared" si="819"/>
        <v>18</v>
      </c>
      <c r="GU77" s="205">
        <f t="shared" si="820"/>
        <v>7.0388888888888888</v>
      </c>
      <c r="GV77" s="206">
        <f t="shared" si="821"/>
        <v>2.8055555555555554</v>
      </c>
      <c r="GW77" s="207">
        <f t="shared" si="822"/>
        <v>35</v>
      </c>
      <c r="GX77" s="203">
        <f t="shared" si="823"/>
        <v>18</v>
      </c>
      <c r="GY77" s="154">
        <f t="shared" si="824"/>
        <v>7.0388888888888888</v>
      </c>
      <c r="GZ77" s="155">
        <f t="shared" si="825"/>
        <v>2.8055555555555554</v>
      </c>
      <c r="HA77" s="154" t="str">
        <f t="shared" si="826"/>
        <v>2.81</v>
      </c>
      <c r="HB77" s="5" t="str">
        <f t="shared" si="827"/>
        <v>Lên lớp</v>
      </c>
      <c r="HC77" s="105">
        <v>7.4</v>
      </c>
      <c r="HD77" s="103">
        <v>8</v>
      </c>
      <c r="HE77" s="104"/>
      <c r="HF77" s="105"/>
      <c r="HG77" s="67">
        <f t="shared" si="631"/>
        <v>7.8</v>
      </c>
      <c r="HH77" s="67" t="str">
        <f t="shared" si="632"/>
        <v>7.8</v>
      </c>
      <c r="HI77" s="51" t="str">
        <f t="shared" si="633"/>
        <v>B</v>
      </c>
      <c r="HJ77" s="60">
        <f t="shared" si="634"/>
        <v>3</v>
      </c>
      <c r="HK77" s="53" t="str">
        <f t="shared" si="635"/>
        <v>3.0</v>
      </c>
      <c r="HL77" s="63">
        <v>3</v>
      </c>
      <c r="HM77" s="199">
        <v>3</v>
      </c>
      <c r="HN77" s="202">
        <v>8.6999999999999993</v>
      </c>
      <c r="HO77" s="57">
        <v>6</v>
      </c>
      <c r="HP77" s="58"/>
      <c r="HQ77" s="66">
        <f t="shared" si="636"/>
        <v>7.1</v>
      </c>
      <c r="HR77" s="110">
        <f t="shared" si="637"/>
        <v>7.1</v>
      </c>
      <c r="HS77" s="67" t="str">
        <f t="shared" si="638"/>
        <v>7.1</v>
      </c>
      <c r="HT77" s="111" t="str">
        <f t="shared" si="639"/>
        <v>B</v>
      </c>
      <c r="HU77" s="112">
        <f t="shared" si="640"/>
        <v>3</v>
      </c>
      <c r="HV77" s="113" t="str">
        <f t="shared" si="641"/>
        <v>3.0</v>
      </c>
      <c r="HW77" s="63">
        <v>1</v>
      </c>
      <c r="HX77" s="199">
        <v>1</v>
      </c>
      <c r="HY77" s="66">
        <f t="shared" si="642"/>
        <v>2.1</v>
      </c>
      <c r="HZ77" s="163">
        <f t="shared" si="642"/>
        <v>7.6</v>
      </c>
      <c r="IA77" s="53" t="str">
        <f t="shared" si="643"/>
        <v>7.6</v>
      </c>
      <c r="IB77" s="51" t="str">
        <f t="shared" si="644"/>
        <v>B</v>
      </c>
      <c r="IC77" s="60">
        <f t="shared" si="645"/>
        <v>3</v>
      </c>
      <c r="ID77" s="53" t="str">
        <f t="shared" si="646"/>
        <v>3.0</v>
      </c>
      <c r="IE77" s="212">
        <v>4</v>
      </c>
      <c r="IF77" s="213">
        <v>4</v>
      </c>
      <c r="IG77" s="202">
        <v>7</v>
      </c>
      <c r="IH77" s="57">
        <v>9</v>
      </c>
      <c r="II77" s="58"/>
      <c r="IJ77" s="66">
        <f t="shared" si="647"/>
        <v>8.1999999999999993</v>
      </c>
      <c r="IK77" s="67">
        <f t="shared" si="648"/>
        <v>8.1999999999999993</v>
      </c>
      <c r="IL77" s="67" t="str">
        <f t="shared" si="649"/>
        <v>8.2</v>
      </c>
      <c r="IM77" s="51" t="str">
        <f t="shared" si="650"/>
        <v>B+</v>
      </c>
      <c r="IN77" s="60">
        <f t="shared" si="651"/>
        <v>3.5</v>
      </c>
      <c r="IO77" s="53" t="str">
        <f t="shared" si="652"/>
        <v>3.5</v>
      </c>
      <c r="IP77" s="63">
        <v>2</v>
      </c>
      <c r="IQ77" s="199">
        <v>2</v>
      </c>
      <c r="IR77" s="202">
        <v>7.8</v>
      </c>
      <c r="IS77" s="57">
        <v>7</v>
      </c>
      <c r="IT77" s="58"/>
      <c r="IU77" s="66">
        <f t="shared" si="653"/>
        <v>7.3</v>
      </c>
      <c r="IV77" s="67">
        <f t="shared" si="654"/>
        <v>7.3</v>
      </c>
      <c r="IW77" s="67" t="str">
        <f t="shared" si="655"/>
        <v>7.3</v>
      </c>
      <c r="IX77" s="51" t="str">
        <f t="shared" si="656"/>
        <v>B</v>
      </c>
      <c r="IY77" s="60">
        <f t="shared" si="657"/>
        <v>3</v>
      </c>
      <c r="IZ77" s="53" t="str">
        <f t="shared" si="658"/>
        <v>3.0</v>
      </c>
      <c r="JA77" s="63">
        <v>3</v>
      </c>
      <c r="JB77" s="199">
        <v>3</v>
      </c>
      <c r="JC77" s="65">
        <v>6.4</v>
      </c>
      <c r="JD77" s="57">
        <v>5</v>
      </c>
      <c r="JE77" s="58"/>
      <c r="JF77" s="66">
        <f t="shared" si="659"/>
        <v>5.6</v>
      </c>
      <c r="JG77" s="67">
        <f t="shared" si="660"/>
        <v>5.6</v>
      </c>
      <c r="JH77" s="50" t="str">
        <f t="shared" si="661"/>
        <v>5.6</v>
      </c>
      <c r="JI77" s="51" t="str">
        <f t="shared" si="662"/>
        <v>C</v>
      </c>
      <c r="JJ77" s="60">
        <f t="shared" si="663"/>
        <v>2</v>
      </c>
      <c r="JK77" s="53" t="str">
        <f t="shared" si="664"/>
        <v>2.0</v>
      </c>
      <c r="JL77" s="61">
        <v>2</v>
      </c>
      <c r="JM77" s="62">
        <v>2</v>
      </c>
      <c r="JN77" s="65">
        <v>6.8</v>
      </c>
      <c r="JO77" s="57">
        <v>7</v>
      </c>
      <c r="JP77" s="58"/>
      <c r="JQ77" s="66">
        <f t="shared" si="665"/>
        <v>6.9</v>
      </c>
      <c r="JR77" s="67">
        <f t="shared" si="666"/>
        <v>6.9</v>
      </c>
      <c r="JS77" s="50" t="str">
        <f t="shared" si="667"/>
        <v>6.9</v>
      </c>
      <c r="JT77" s="51" t="str">
        <f t="shared" si="668"/>
        <v>C+</v>
      </c>
      <c r="JU77" s="60">
        <f t="shared" si="669"/>
        <v>2.5</v>
      </c>
      <c r="JV77" s="53" t="str">
        <f t="shared" si="670"/>
        <v>2.5</v>
      </c>
      <c r="JW77" s="61">
        <v>1</v>
      </c>
      <c r="JX77" s="62">
        <v>1</v>
      </c>
      <c r="JY77" s="65">
        <v>7</v>
      </c>
      <c r="JZ77" s="57">
        <v>6</v>
      </c>
      <c r="KA77" s="58"/>
      <c r="KB77" s="66">
        <f t="shared" si="671"/>
        <v>6.4</v>
      </c>
      <c r="KC77" s="67">
        <f t="shared" si="672"/>
        <v>6.4</v>
      </c>
      <c r="KD77" s="50" t="str">
        <f t="shared" si="673"/>
        <v>6.4</v>
      </c>
      <c r="KE77" s="51" t="str">
        <f t="shared" si="674"/>
        <v>C</v>
      </c>
      <c r="KF77" s="60">
        <f t="shared" si="675"/>
        <v>2</v>
      </c>
      <c r="KG77" s="53" t="str">
        <f t="shared" si="676"/>
        <v>2.0</v>
      </c>
      <c r="KH77" s="61">
        <v>2</v>
      </c>
      <c r="KI77" s="62">
        <v>2</v>
      </c>
      <c r="KJ77" s="202">
        <v>8</v>
      </c>
      <c r="KK77" s="133">
        <v>7.5</v>
      </c>
      <c r="KL77" s="58"/>
      <c r="KM77" s="66">
        <f t="shared" si="677"/>
        <v>7.7</v>
      </c>
      <c r="KN77" s="67">
        <f t="shared" si="678"/>
        <v>7.7</v>
      </c>
      <c r="KO77" s="67" t="str">
        <f t="shared" si="679"/>
        <v>7.7</v>
      </c>
      <c r="KP77" s="51" t="str">
        <f t="shared" si="680"/>
        <v>B</v>
      </c>
      <c r="KQ77" s="60">
        <f t="shared" si="681"/>
        <v>3</v>
      </c>
      <c r="KR77" s="53" t="str">
        <f t="shared" si="682"/>
        <v>3.0</v>
      </c>
      <c r="KS77" s="63">
        <v>1</v>
      </c>
      <c r="KT77" s="199">
        <v>1</v>
      </c>
      <c r="KU77" s="202">
        <v>8</v>
      </c>
      <c r="KV77" s="133">
        <v>7.5</v>
      </c>
      <c r="KW77" s="58"/>
      <c r="KX77" s="66">
        <f t="shared" si="683"/>
        <v>7.7</v>
      </c>
      <c r="KY77" s="67">
        <f t="shared" si="684"/>
        <v>7.7</v>
      </c>
      <c r="KZ77" s="67" t="str">
        <f t="shared" si="685"/>
        <v>7.7</v>
      </c>
      <c r="LA77" s="51" t="str">
        <f t="shared" si="686"/>
        <v>B</v>
      </c>
      <c r="LB77" s="60">
        <f t="shared" si="687"/>
        <v>3</v>
      </c>
      <c r="LC77" s="53" t="str">
        <f t="shared" si="688"/>
        <v>3.0</v>
      </c>
      <c r="LD77" s="63">
        <v>1</v>
      </c>
      <c r="LE77" s="199">
        <v>1</v>
      </c>
      <c r="LF77" s="202">
        <v>8</v>
      </c>
      <c r="LG77" s="133">
        <v>7.5</v>
      </c>
      <c r="LH77" s="58"/>
      <c r="LI77" s="66">
        <f t="shared" si="689"/>
        <v>7.7</v>
      </c>
      <c r="LJ77" s="67">
        <f t="shared" si="690"/>
        <v>7.7</v>
      </c>
      <c r="LK77" s="67" t="str">
        <f t="shared" si="691"/>
        <v>7.7</v>
      </c>
      <c r="LL77" s="51" t="str">
        <f t="shared" si="692"/>
        <v>B</v>
      </c>
      <c r="LM77" s="60">
        <f t="shared" si="693"/>
        <v>3</v>
      </c>
      <c r="LN77" s="53" t="str">
        <f t="shared" si="694"/>
        <v>3.0</v>
      </c>
      <c r="LO77" s="63">
        <v>2</v>
      </c>
      <c r="LP77" s="199">
        <v>2</v>
      </c>
      <c r="LQ77" s="202">
        <v>8</v>
      </c>
      <c r="LR77" s="133">
        <v>6.6</v>
      </c>
      <c r="LS77" s="58"/>
      <c r="LT77" s="66">
        <f t="shared" si="695"/>
        <v>7.2</v>
      </c>
      <c r="LU77" s="67">
        <f t="shared" si="696"/>
        <v>7.2</v>
      </c>
      <c r="LV77" s="67" t="str">
        <f t="shared" si="697"/>
        <v>7.2</v>
      </c>
      <c r="LW77" s="51" t="str">
        <f t="shared" si="698"/>
        <v>B</v>
      </c>
      <c r="LX77" s="60">
        <f t="shared" si="699"/>
        <v>3</v>
      </c>
      <c r="LY77" s="53" t="str">
        <f t="shared" si="700"/>
        <v>3.0</v>
      </c>
      <c r="LZ77" s="63">
        <v>1</v>
      </c>
      <c r="MA77" s="199">
        <v>1</v>
      </c>
      <c r="MB77" s="66">
        <f t="shared" si="701"/>
        <v>7.6</v>
      </c>
      <c r="MC77" s="163">
        <f t="shared" si="702"/>
        <v>7.6</v>
      </c>
      <c r="MD77" s="53" t="str">
        <f t="shared" si="703"/>
        <v>7.6</v>
      </c>
      <c r="ME77" s="51" t="str">
        <f t="shared" si="704"/>
        <v>B</v>
      </c>
      <c r="MF77" s="60">
        <f t="shared" si="705"/>
        <v>3</v>
      </c>
      <c r="MG77" s="53" t="str">
        <f t="shared" si="706"/>
        <v>3.0</v>
      </c>
      <c r="MH77" s="212">
        <v>5</v>
      </c>
      <c r="MI77" s="213">
        <v>5</v>
      </c>
      <c r="MJ77" s="203">
        <f t="shared" si="707"/>
        <v>19</v>
      </c>
      <c r="MK77" s="153">
        <f t="shared" si="708"/>
        <v>7.2473684210526308</v>
      </c>
      <c r="ML77" s="155">
        <f t="shared" si="709"/>
        <v>2.8157894736842106</v>
      </c>
      <c r="MM77" s="154" t="str">
        <f t="shared" si="710"/>
        <v>2.82</v>
      </c>
      <c r="MN77" s="5" t="str">
        <f t="shared" si="711"/>
        <v>Lên lớp</v>
      </c>
    </row>
    <row r="78" spans="1:352" s="8" customFormat="1" ht="18">
      <c r="A78" s="139">
        <v>3</v>
      </c>
      <c r="B78" s="8" t="s">
        <v>504</v>
      </c>
      <c r="C78" s="8" t="s">
        <v>508</v>
      </c>
      <c r="D78" s="222" t="s">
        <v>509</v>
      </c>
      <c r="E78" s="223" t="s">
        <v>510</v>
      </c>
      <c r="K78" s="98"/>
      <c r="L78" s="120"/>
      <c r="M78" s="51" t="str">
        <f t="shared" si="712"/>
        <v>F</v>
      </c>
      <c r="N78" s="52">
        <f t="shared" si="713"/>
        <v>0</v>
      </c>
      <c r="O78" s="53" t="str">
        <f t="shared" si="714"/>
        <v>0.0</v>
      </c>
      <c r="P78" s="63">
        <v>2</v>
      </c>
      <c r="Q78" s="49">
        <v>6</v>
      </c>
      <c r="R78" s="67"/>
      <c r="S78" s="51" t="str">
        <f t="shared" si="715"/>
        <v>C</v>
      </c>
      <c r="T78" s="52">
        <f t="shared" si="716"/>
        <v>2</v>
      </c>
      <c r="U78" s="53" t="str">
        <f t="shared" si="717"/>
        <v>2.0</v>
      </c>
      <c r="V78" s="63">
        <v>3</v>
      </c>
      <c r="W78" s="105"/>
      <c r="X78" s="103"/>
      <c r="Y78" s="104"/>
      <c r="Z78" s="66">
        <f t="shared" si="718"/>
        <v>0</v>
      </c>
      <c r="AA78" s="67">
        <f t="shared" si="719"/>
        <v>0</v>
      </c>
      <c r="AB78" s="67" t="str">
        <f t="shared" si="720"/>
        <v>0.0</v>
      </c>
      <c r="AC78" s="51" t="str">
        <f t="shared" si="721"/>
        <v>F</v>
      </c>
      <c r="AD78" s="60">
        <f t="shared" si="722"/>
        <v>0</v>
      </c>
      <c r="AE78" s="53" t="str">
        <f t="shared" si="723"/>
        <v>0.0</v>
      </c>
      <c r="AF78" s="63">
        <v>4</v>
      </c>
      <c r="AG78" s="199"/>
      <c r="AH78" s="105">
        <v>8</v>
      </c>
      <c r="AI78" s="103">
        <v>6</v>
      </c>
      <c r="AJ78" s="104"/>
      <c r="AK78" s="66">
        <f t="shared" si="724"/>
        <v>6.8</v>
      </c>
      <c r="AL78" s="67">
        <f t="shared" si="725"/>
        <v>6.8</v>
      </c>
      <c r="AM78" s="67" t="str">
        <f t="shared" si="726"/>
        <v>6.8</v>
      </c>
      <c r="AN78" s="51" t="str">
        <f t="shared" si="727"/>
        <v>C+</v>
      </c>
      <c r="AO78" s="60">
        <f t="shared" si="728"/>
        <v>2.5</v>
      </c>
      <c r="AP78" s="53" t="str">
        <f t="shared" si="729"/>
        <v>2.5</v>
      </c>
      <c r="AQ78" s="63">
        <v>2</v>
      </c>
      <c r="AR78" s="199"/>
      <c r="AS78" s="105">
        <v>6.4</v>
      </c>
      <c r="AT78" s="103">
        <v>1</v>
      </c>
      <c r="AU78" s="104">
        <v>5</v>
      </c>
      <c r="AV78" s="66">
        <f t="shared" si="730"/>
        <v>3.2</v>
      </c>
      <c r="AW78" s="67">
        <f t="shared" si="731"/>
        <v>5.6</v>
      </c>
      <c r="AX78" s="67" t="str">
        <f t="shared" si="732"/>
        <v>5.6</v>
      </c>
      <c r="AY78" s="51" t="str">
        <f t="shared" si="733"/>
        <v>C</v>
      </c>
      <c r="AZ78" s="60">
        <f t="shared" si="734"/>
        <v>2</v>
      </c>
      <c r="BA78" s="53" t="str">
        <f t="shared" si="735"/>
        <v>2.0</v>
      </c>
      <c r="BB78" s="63">
        <v>3</v>
      </c>
      <c r="BC78" s="199"/>
      <c r="BD78" s="105">
        <v>5</v>
      </c>
      <c r="BE78" s="103">
        <v>7</v>
      </c>
      <c r="BF78" s="104"/>
      <c r="BG78" s="66">
        <f t="shared" si="736"/>
        <v>6.2</v>
      </c>
      <c r="BH78" s="67">
        <f t="shared" si="737"/>
        <v>6.2</v>
      </c>
      <c r="BI78" s="67" t="str">
        <f t="shared" si="738"/>
        <v>6.2</v>
      </c>
      <c r="BJ78" s="51" t="str">
        <f t="shared" si="739"/>
        <v>C</v>
      </c>
      <c r="BK78" s="60">
        <f t="shared" si="740"/>
        <v>2</v>
      </c>
      <c r="BL78" s="53" t="str">
        <f t="shared" si="741"/>
        <v>2.0</v>
      </c>
      <c r="BM78" s="63">
        <v>3</v>
      </c>
      <c r="BN78" s="199"/>
      <c r="BO78" s="105">
        <v>3.6</v>
      </c>
      <c r="BP78" s="103"/>
      <c r="BQ78" s="104"/>
      <c r="BR78" s="66">
        <f t="shared" si="742"/>
        <v>1.4</v>
      </c>
      <c r="BS78" s="67">
        <f t="shared" si="743"/>
        <v>1.4</v>
      </c>
      <c r="BT78" s="67" t="str">
        <f t="shared" si="744"/>
        <v>1.4</v>
      </c>
      <c r="BU78" s="51" t="str">
        <f t="shared" si="745"/>
        <v>F</v>
      </c>
      <c r="BV78" s="68">
        <f t="shared" si="746"/>
        <v>0</v>
      </c>
      <c r="BW78" s="53" t="str">
        <f t="shared" si="747"/>
        <v>0.0</v>
      </c>
      <c r="BX78" s="63">
        <v>2</v>
      </c>
      <c r="BY78" s="199"/>
      <c r="BZ78" s="105"/>
      <c r="CA78" s="103"/>
      <c r="CB78" s="104"/>
      <c r="CC78" s="105"/>
      <c r="CD78" s="67">
        <f t="shared" si="748"/>
        <v>0</v>
      </c>
      <c r="CE78" s="67" t="str">
        <f t="shared" si="749"/>
        <v>0.0</v>
      </c>
      <c r="CF78" s="51" t="str">
        <f t="shared" si="750"/>
        <v>F</v>
      </c>
      <c r="CG78" s="60">
        <f t="shared" si="751"/>
        <v>0</v>
      </c>
      <c r="CH78" s="53" t="str">
        <f t="shared" si="752"/>
        <v>0.0</v>
      </c>
      <c r="CI78" s="63">
        <v>3</v>
      </c>
      <c r="CJ78" s="199"/>
      <c r="CK78" s="200">
        <f t="shared" si="753"/>
        <v>17</v>
      </c>
      <c r="CL78" s="72">
        <f t="shared" si="754"/>
        <v>3.0470588235294116</v>
      </c>
      <c r="CM78" s="93" t="str">
        <f t="shared" si="755"/>
        <v>3.05</v>
      </c>
      <c r="CN78" s="72">
        <f t="shared" si="756"/>
        <v>1</v>
      </c>
      <c r="CO78" s="93" t="str">
        <f t="shared" si="757"/>
        <v>1.00</v>
      </c>
      <c r="CP78" s="258" t="str">
        <f t="shared" si="758"/>
        <v>Lên lớp</v>
      </c>
      <c r="CQ78" s="258">
        <f t="shared" si="759"/>
        <v>0</v>
      </c>
      <c r="CR78" s="72">
        <v>0</v>
      </c>
      <c r="CS78" s="258" t="str">
        <f t="shared" si="760"/>
        <v>0.00</v>
      </c>
      <c r="CT78" s="72">
        <v>0</v>
      </c>
      <c r="CU78" s="258" t="str">
        <f t="shared" si="761"/>
        <v>0.00</v>
      </c>
      <c r="CV78" s="258" t="str">
        <f t="shared" si="762"/>
        <v>Cảnh báo KQHT</v>
      </c>
      <c r="CW78" s="66">
        <v>7.2</v>
      </c>
      <c r="CX78" s="66">
        <v>3</v>
      </c>
      <c r="CY78" s="258"/>
      <c r="CZ78" s="66">
        <f t="shared" si="763"/>
        <v>4.7</v>
      </c>
      <c r="DA78" s="67">
        <f t="shared" si="764"/>
        <v>4.7</v>
      </c>
      <c r="DB78" s="60" t="str">
        <f t="shared" si="765"/>
        <v>4.7</v>
      </c>
      <c r="DC78" s="51" t="str">
        <f t="shared" si="766"/>
        <v>D</v>
      </c>
      <c r="DD78" s="60">
        <f t="shared" si="767"/>
        <v>1</v>
      </c>
      <c r="DE78" s="60" t="str">
        <f t="shared" si="768"/>
        <v>1.0</v>
      </c>
      <c r="DF78" s="63"/>
      <c r="DG78" s="201"/>
      <c r="DH78" s="105"/>
      <c r="DI78" s="126"/>
      <c r="DJ78" s="126"/>
      <c r="DK78" s="66">
        <f t="shared" si="769"/>
        <v>0</v>
      </c>
      <c r="DL78" s="67">
        <f t="shared" si="770"/>
        <v>0</v>
      </c>
      <c r="DM78" s="60" t="str">
        <f t="shared" si="771"/>
        <v>0.0</v>
      </c>
      <c r="DN78" s="51" t="str">
        <f t="shared" si="772"/>
        <v>F</v>
      </c>
      <c r="DO78" s="60">
        <f t="shared" si="773"/>
        <v>0</v>
      </c>
      <c r="DP78" s="60" t="str">
        <f t="shared" si="774"/>
        <v>0.0</v>
      </c>
      <c r="DQ78" s="63"/>
      <c r="DR78" s="201"/>
      <c r="DS78" s="67">
        <f t="shared" si="775"/>
        <v>2.35</v>
      </c>
      <c r="DT78" s="60" t="str">
        <f t="shared" si="776"/>
        <v>2.4</v>
      </c>
      <c r="DU78" s="51" t="str">
        <f t="shared" si="777"/>
        <v>F</v>
      </c>
      <c r="DV78" s="60">
        <f t="shared" si="778"/>
        <v>0</v>
      </c>
      <c r="DW78" s="60" t="str">
        <f t="shared" si="779"/>
        <v>0.0</v>
      </c>
      <c r="DX78" s="63">
        <v>3</v>
      </c>
      <c r="DY78" s="201">
        <v>3</v>
      </c>
      <c r="DZ78" s="146">
        <v>4.2</v>
      </c>
      <c r="EA78" s="70"/>
      <c r="EB78" s="121"/>
      <c r="EC78" s="66">
        <f t="shared" si="780"/>
        <v>1.7</v>
      </c>
      <c r="ED78" s="67">
        <f t="shared" si="781"/>
        <v>1.7</v>
      </c>
      <c r="EE78" s="67" t="str">
        <f t="shared" si="782"/>
        <v>1.7</v>
      </c>
      <c r="EF78" s="51" t="str">
        <f t="shared" si="783"/>
        <v>F</v>
      </c>
      <c r="EG78" s="68">
        <f t="shared" si="784"/>
        <v>0</v>
      </c>
      <c r="EH78" s="53" t="str">
        <f t="shared" si="785"/>
        <v>0.0</v>
      </c>
      <c r="EI78" s="63">
        <v>3</v>
      </c>
      <c r="EJ78" s="199">
        <v>3</v>
      </c>
      <c r="EK78" s="147">
        <v>6.8</v>
      </c>
      <c r="EL78" s="124"/>
      <c r="EM78" s="125">
        <v>3</v>
      </c>
      <c r="EN78" s="66">
        <f t="shared" si="786"/>
        <v>2.7</v>
      </c>
      <c r="EO78" s="67">
        <f t="shared" si="787"/>
        <v>4.5</v>
      </c>
      <c r="EP78" s="67" t="str">
        <f t="shared" si="788"/>
        <v>4.5</v>
      </c>
      <c r="EQ78" s="51" t="str">
        <f t="shared" si="789"/>
        <v>D</v>
      </c>
      <c r="ER78" s="60">
        <f t="shared" si="790"/>
        <v>1</v>
      </c>
      <c r="ES78" s="53" t="str">
        <f t="shared" si="791"/>
        <v>1.0</v>
      </c>
      <c r="ET78" s="63">
        <v>3</v>
      </c>
      <c r="EU78" s="199">
        <v>3</v>
      </c>
      <c r="EV78" s="146">
        <v>3.3</v>
      </c>
      <c r="EW78" s="70"/>
      <c r="EX78" s="121"/>
      <c r="EY78" s="66">
        <f t="shared" si="792"/>
        <v>1.3</v>
      </c>
      <c r="EZ78" s="67">
        <f t="shared" si="793"/>
        <v>1.3</v>
      </c>
      <c r="FA78" s="67" t="str">
        <f t="shared" si="794"/>
        <v>1.3</v>
      </c>
      <c r="FB78" s="51" t="str">
        <f t="shared" si="795"/>
        <v>F</v>
      </c>
      <c r="FC78" s="60">
        <f t="shared" si="796"/>
        <v>0</v>
      </c>
      <c r="FD78" s="53" t="str">
        <f t="shared" si="797"/>
        <v>0.0</v>
      </c>
      <c r="FE78" s="63">
        <v>2</v>
      </c>
      <c r="FF78" s="199">
        <v>2</v>
      </c>
      <c r="FG78" s="105">
        <v>0</v>
      </c>
      <c r="FH78" s="103"/>
      <c r="FI78" s="104"/>
      <c r="FJ78" s="66">
        <f t="shared" si="798"/>
        <v>0</v>
      </c>
      <c r="FK78" s="67">
        <f t="shared" si="799"/>
        <v>0</v>
      </c>
      <c r="FL78" s="67" t="str">
        <f t="shared" si="800"/>
        <v>0.0</v>
      </c>
      <c r="FM78" s="51" t="str">
        <f t="shared" si="801"/>
        <v>F</v>
      </c>
      <c r="FN78" s="60">
        <f t="shared" si="802"/>
        <v>0</v>
      </c>
      <c r="FO78" s="53" t="str">
        <f t="shared" si="803"/>
        <v>0.0</v>
      </c>
      <c r="FP78" s="63">
        <v>2</v>
      </c>
      <c r="FQ78" s="199">
        <v>2</v>
      </c>
      <c r="FR78" s="105"/>
      <c r="FS78" s="103"/>
      <c r="FT78" s="104"/>
      <c r="FU78" s="66"/>
      <c r="FV78" s="67">
        <f t="shared" si="804"/>
        <v>0</v>
      </c>
      <c r="FW78" s="67" t="str">
        <f t="shared" si="805"/>
        <v>0.0</v>
      </c>
      <c r="FX78" s="51" t="str">
        <f t="shared" si="806"/>
        <v>F</v>
      </c>
      <c r="FY78" s="60">
        <f t="shared" si="807"/>
        <v>0</v>
      </c>
      <c r="FZ78" s="53" t="str">
        <f t="shared" si="808"/>
        <v>0.0</v>
      </c>
      <c r="GA78" s="63">
        <v>2</v>
      </c>
      <c r="GB78" s="199">
        <v>2</v>
      </c>
      <c r="GC78" s="105">
        <v>0</v>
      </c>
      <c r="GD78" s="103"/>
      <c r="GE78" s="104"/>
      <c r="GF78" s="105"/>
      <c r="GG78" s="67">
        <f t="shared" si="809"/>
        <v>0</v>
      </c>
      <c r="GH78" s="67" t="str">
        <f t="shared" si="810"/>
        <v>0.0</v>
      </c>
      <c r="GI78" s="51" t="str">
        <f t="shared" si="811"/>
        <v>F</v>
      </c>
      <c r="GJ78" s="60">
        <f t="shared" si="812"/>
        <v>0</v>
      </c>
      <c r="GK78" s="53" t="str">
        <f t="shared" si="813"/>
        <v>0.0</v>
      </c>
      <c r="GL78" s="63">
        <v>3</v>
      </c>
      <c r="GM78" s="199">
        <v>3</v>
      </c>
      <c r="GN78" s="203">
        <f t="shared" si="814"/>
        <v>18</v>
      </c>
      <c r="GO78" s="153">
        <f t="shared" si="815"/>
        <v>1.5694444444444444</v>
      </c>
      <c r="GP78" s="155">
        <f t="shared" si="816"/>
        <v>0.16666666666666666</v>
      </c>
      <c r="GQ78" s="154" t="str">
        <f t="shared" si="817"/>
        <v>0.17</v>
      </c>
      <c r="GR78" s="5" t="str">
        <f t="shared" si="818"/>
        <v>Cảnh báo KQHT</v>
      </c>
      <c r="GS78" s="5"/>
      <c r="GT78" s="204">
        <f t="shared" si="819"/>
        <v>18</v>
      </c>
      <c r="GU78" s="205">
        <f t="shared" si="820"/>
        <v>1.5694444444444444</v>
      </c>
      <c r="GV78" s="206">
        <f t="shared" si="821"/>
        <v>0.16666666666666666</v>
      </c>
      <c r="GW78" s="207">
        <f t="shared" si="822"/>
        <v>35</v>
      </c>
      <c r="GX78" s="203">
        <f t="shared" si="823"/>
        <v>18</v>
      </c>
      <c r="GY78" s="154">
        <f t="shared" si="824"/>
        <v>1.5694444444444444</v>
      </c>
      <c r="GZ78" s="155">
        <f t="shared" si="825"/>
        <v>0.16666666666666666</v>
      </c>
      <c r="HA78" s="154" t="str">
        <f t="shared" si="826"/>
        <v>0.17</v>
      </c>
      <c r="HB78" s="5" t="str">
        <f t="shared" si="827"/>
        <v>Cảnh báo KQHT</v>
      </c>
      <c r="HC78" s="166">
        <v>5</v>
      </c>
      <c r="HD78" s="122">
        <v>2</v>
      </c>
      <c r="HE78" s="123"/>
      <c r="HF78" s="166"/>
      <c r="HG78" s="67">
        <f t="shared" si="631"/>
        <v>3.2</v>
      </c>
      <c r="HH78" s="67" t="str">
        <f t="shared" si="632"/>
        <v>3.2</v>
      </c>
      <c r="HI78" s="51" t="str">
        <f t="shared" si="633"/>
        <v>F</v>
      </c>
      <c r="HJ78" s="60">
        <f t="shared" si="634"/>
        <v>0</v>
      </c>
      <c r="HK78" s="53" t="str">
        <f t="shared" si="635"/>
        <v>0.0</v>
      </c>
      <c r="HL78" s="63">
        <v>3</v>
      </c>
      <c r="HM78" s="199">
        <v>3</v>
      </c>
      <c r="HN78" s="202">
        <v>6</v>
      </c>
      <c r="HO78" s="57">
        <v>5</v>
      </c>
      <c r="HP78" s="58"/>
      <c r="HQ78" s="66">
        <f t="shared" si="636"/>
        <v>5.4</v>
      </c>
      <c r="HR78" s="110">
        <f t="shared" si="637"/>
        <v>5.4</v>
      </c>
      <c r="HS78" s="67" t="str">
        <f t="shared" si="638"/>
        <v>5.4</v>
      </c>
      <c r="HT78" s="111" t="str">
        <f t="shared" si="639"/>
        <v>D+</v>
      </c>
      <c r="HU78" s="112">
        <f t="shared" si="640"/>
        <v>1.5</v>
      </c>
      <c r="HV78" s="113" t="str">
        <f t="shared" si="641"/>
        <v>1.5</v>
      </c>
      <c r="HW78" s="63">
        <v>1</v>
      </c>
      <c r="HX78" s="199">
        <v>1</v>
      </c>
      <c r="HY78" s="66">
        <f t="shared" si="642"/>
        <v>1.6</v>
      </c>
      <c r="HZ78" s="163">
        <f t="shared" si="642"/>
        <v>3.9</v>
      </c>
      <c r="IA78" s="53" t="str">
        <f t="shared" si="643"/>
        <v>3.9</v>
      </c>
      <c r="IB78" s="51" t="str">
        <f t="shared" si="644"/>
        <v>F</v>
      </c>
      <c r="IC78" s="60">
        <f t="shared" si="645"/>
        <v>0</v>
      </c>
      <c r="ID78" s="53" t="str">
        <f t="shared" si="646"/>
        <v>0.0</v>
      </c>
      <c r="IE78" s="212">
        <v>4</v>
      </c>
      <c r="IF78" s="213">
        <v>4</v>
      </c>
      <c r="IG78" s="202">
        <v>6.3</v>
      </c>
      <c r="IH78" s="57">
        <v>7</v>
      </c>
      <c r="II78" s="58"/>
      <c r="IJ78" s="66">
        <f t="shared" si="647"/>
        <v>6.7</v>
      </c>
      <c r="IK78" s="67">
        <f t="shared" si="648"/>
        <v>6.7</v>
      </c>
      <c r="IL78" s="67" t="str">
        <f t="shared" si="649"/>
        <v>6.7</v>
      </c>
      <c r="IM78" s="51" t="str">
        <f t="shared" si="650"/>
        <v>C+</v>
      </c>
      <c r="IN78" s="60">
        <f t="shared" si="651"/>
        <v>2.5</v>
      </c>
      <c r="IO78" s="53" t="str">
        <f t="shared" si="652"/>
        <v>2.5</v>
      </c>
      <c r="IP78" s="63">
        <v>2</v>
      </c>
      <c r="IQ78" s="199">
        <v>2</v>
      </c>
      <c r="IR78" s="202">
        <v>6.7</v>
      </c>
      <c r="IS78" s="57">
        <v>6</v>
      </c>
      <c r="IT78" s="58"/>
      <c r="IU78" s="66">
        <f t="shared" si="653"/>
        <v>6.3</v>
      </c>
      <c r="IV78" s="67">
        <f t="shared" si="654"/>
        <v>6.3</v>
      </c>
      <c r="IW78" s="67" t="str">
        <f t="shared" si="655"/>
        <v>6.3</v>
      </c>
      <c r="IX78" s="51" t="str">
        <f t="shared" si="656"/>
        <v>C</v>
      </c>
      <c r="IY78" s="60">
        <f t="shared" si="657"/>
        <v>2</v>
      </c>
      <c r="IZ78" s="53" t="str">
        <f t="shared" si="658"/>
        <v>2.0</v>
      </c>
      <c r="JA78" s="63">
        <v>3</v>
      </c>
      <c r="JB78" s="199">
        <v>3</v>
      </c>
      <c r="JC78" s="65">
        <v>5.6</v>
      </c>
      <c r="JD78" s="57">
        <v>4</v>
      </c>
      <c r="JE78" s="58"/>
      <c r="JF78" s="66">
        <f t="shared" si="659"/>
        <v>4.5999999999999996</v>
      </c>
      <c r="JG78" s="67">
        <f t="shared" si="660"/>
        <v>4.5999999999999996</v>
      </c>
      <c r="JH78" s="50" t="str">
        <f t="shared" si="661"/>
        <v>4.6</v>
      </c>
      <c r="JI78" s="51" t="str">
        <f t="shared" si="662"/>
        <v>D</v>
      </c>
      <c r="JJ78" s="60">
        <f t="shared" si="663"/>
        <v>1</v>
      </c>
      <c r="JK78" s="53" t="str">
        <f t="shared" si="664"/>
        <v>1.0</v>
      </c>
      <c r="JL78" s="61">
        <v>2</v>
      </c>
      <c r="JM78" s="62">
        <v>2</v>
      </c>
      <c r="JN78" s="65">
        <v>6.2</v>
      </c>
      <c r="JO78" s="57">
        <v>4</v>
      </c>
      <c r="JP78" s="58"/>
      <c r="JQ78" s="66">
        <f t="shared" si="665"/>
        <v>4.9000000000000004</v>
      </c>
      <c r="JR78" s="67">
        <f t="shared" si="666"/>
        <v>4.9000000000000004</v>
      </c>
      <c r="JS78" s="50" t="str">
        <f t="shared" si="667"/>
        <v>4.9</v>
      </c>
      <c r="JT78" s="51" t="str">
        <f t="shared" si="668"/>
        <v>D</v>
      </c>
      <c r="JU78" s="60">
        <f t="shared" si="669"/>
        <v>1</v>
      </c>
      <c r="JV78" s="53" t="str">
        <f t="shared" si="670"/>
        <v>1.0</v>
      </c>
      <c r="JW78" s="61">
        <v>1</v>
      </c>
      <c r="JX78" s="62">
        <v>1</v>
      </c>
      <c r="JY78" s="65"/>
      <c r="JZ78" s="57"/>
      <c r="KA78" s="58"/>
      <c r="KB78" s="66">
        <f t="shared" si="671"/>
        <v>0</v>
      </c>
      <c r="KC78" s="67">
        <f t="shared" si="672"/>
        <v>0</v>
      </c>
      <c r="KD78" s="50" t="str">
        <f t="shared" si="673"/>
        <v>0.0</v>
      </c>
      <c r="KE78" s="51" t="str">
        <f t="shared" si="674"/>
        <v>F</v>
      </c>
      <c r="KF78" s="60">
        <f t="shared" si="675"/>
        <v>0</v>
      </c>
      <c r="KG78" s="53" t="str">
        <f t="shared" si="676"/>
        <v>0.0</v>
      </c>
      <c r="KH78" s="61">
        <v>2</v>
      </c>
      <c r="KI78" s="62">
        <v>2</v>
      </c>
      <c r="KJ78" s="202"/>
      <c r="KK78" s="133"/>
      <c r="KL78" s="58"/>
      <c r="KM78" s="66">
        <f t="shared" si="677"/>
        <v>0</v>
      </c>
      <c r="KN78" s="67">
        <f t="shared" si="678"/>
        <v>0</v>
      </c>
      <c r="KO78" s="67" t="str">
        <f t="shared" si="679"/>
        <v>0.0</v>
      </c>
      <c r="KP78" s="51" t="str">
        <f t="shared" si="680"/>
        <v>F</v>
      </c>
      <c r="KQ78" s="60">
        <f t="shared" si="681"/>
        <v>0</v>
      </c>
      <c r="KR78" s="53" t="str">
        <f t="shared" si="682"/>
        <v>0.0</v>
      </c>
      <c r="KS78" s="63">
        <v>1</v>
      </c>
      <c r="KT78" s="199">
        <v>1</v>
      </c>
      <c r="KU78" s="202"/>
      <c r="KV78" s="133"/>
      <c r="KW78" s="58"/>
      <c r="KX78" s="66">
        <f t="shared" si="683"/>
        <v>0</v>
      </c>
      <c r="KY78" s="67">
        <f t="shared" si="684"/>
        <v>0</v>
      </c>
      <c r="KZ78" s="67" t="str">
        <f t="shared" si="685"/>
        <v>0.0</v>
      </c>
      <c r="LA78" s="51" t="str">
        <f t="shared" si="686"/>
        <v>F</v>
      </c>
      <c r="LB78" s="60">
        <f t="shared" si="687"/>
        <v>0</v>
      </c>
      <c r="LC78" s="53" t="str">
        <f t="shared" si="688"/>
        <v>0.0</v>
      </c>
      <c r="LD78" s="63">
        <v>1</v>
      </c>
      <c r="LE78" s="199">
        <v>1</v>
      </c>
      <c r="LF78" s="202"/>
      <c r="LG78" s="133"/>
      <c r="LH78" s="58"/>
      <c r="LI78" s="66">
        <f t="shared" si="689"/>
        <v>0</v>
      </c>
      <c r="LJ78" s="67">
        <f t="shared" si="690"/>
        <v>0</v>
      </c>
      <c r="LK78" s="67" t="str">
        <f t="shared" si="691"/>
        <v>0.0</v>
      </c>
      <c r="LL78" s="51" t="str">
        <f t="shared" si="692"/>
        <v>F</v>
      </c>
      <c r="LM78" s="60">
        <f t="shared" si="693"/>
        <v>0</v>
      </c>
      <c r="LN78" s="53" t="str">
        <f t="shared" si="694"/>
        <v>0.0</v>
      </c>
      <c r="LO78" s="63">
        <v>2</v>
      </c>
      <c r="LP78" s="199">
        <v>2</v>
      </c>
      <c r="LQ78" s="202"/>
      <c r="LR78" s="133"/>
      <c r="LS78" s="58"/>
      <c r="LT78" s="66">
        <f t="shared" si="695"/>
        <v>0</v>
      </c>
      <c r="LU78" s="67">
        <f t="shared" si="696"/>
        <v>0</v>
      </c>
      <c r="LV78" s="67" t="str">
        <f t="shared" si="697"/>
        <v>0.0</v>
      </c>
      <c r="LW78" s="51" t="str">
        <f t="shared" si="698"/>
        <v>F</v>
      </c>
      <c r="LX78" s="60">
        <f t="shared" si="699"/>
        <v>0</v>
      </c>
      <c r="LY78" s="53" t="str">
        <f t="shared" si="700"/>
        <v>0.0</v>
      </c>
      <c r="LZ78" s="63">
        <v>1</v>
      </c>
      <c r="MA78" s="199">
        <v>1</v>
      </c>
      <c r="MB78" s="66">
        <f t="shared" si="701"/>
        <v>0</v>
      </c>
      <c r="MC78" s="163">
        <f t="shared" si="702"/>
        <v>0</v>
      </c>
      <c r="MD78" s="53" t="str">
        <f t="shared" si="703"/>
        <v>0.0</v>
      </c>
      <c r="ME78" s="51" t="str">
        <f t="shared" si="704"/>
        <v>F</v>
      </c>
      <c r="MF78" s="60">
        <f t="shared" si="705"/>
        <v>0</v>
      </c>
      <c r="MG78" s="53" t="str">
        <f t="shared" si="706"/>
        <v>0.0</v>
      </c>
      <c r="MH78" s="212">
        <v>5</v>
      </c>
      <c r="MI78" s="213">
        <v>5</v>
      </c>
      <c r="MJ78" s="203">
        <f t="shared" si="707"/>
        <v>19</v>
      </c>
      <c r="MK78" s="153">
        <f t="shared" si="708"/>
        <v>3.2315789473684209</v>
      </c>
      <c r="ML78" s="155">
        <f t="shared" si="709"/>
        <v>0.81578947368421051</v>
      </c>
      <c r="MM78" s="154" t="str">
        <f t="shared" si="710"/>
        <v>0.82</v>
      </c>
      <c r="MN78" s="5" t="str">
        <f t="shared" si="711"/>
        <v>Cảnh báo KQHT</v>
      </c>
    </row>
    <row r="79" spans="1:352" s="8" customFormat="1" ht="18">
      <c r="A79" s="139">
        <v>4</v>
      </c>
      <c r="B79" s="8" t="s">
        <v>504</v>
      </c>
      <c r="C79" s="8" t="s">
        <v>511</v>
      </c>
      <c r="D79" s="222" t="s">
        <v>512</v>
      </c>
      <c r="E79" s="223" t="s">
        <v>513</v>
      </c>
      <c r="K79" s="98"/>
      <c r="L79" s="120"/>
      <c r="M79" s="51" t="str">
        <f t="shared" si="712"/>
        <v>F</v>
      </c>
      <c r="N79" s="52">
        <f t="shared" si="713"/>
        <v>0</v>
      </c>
      <c r="O79" s="53" t="str">
        <f t="shared" si="714"/>
        <v>0.0</v>
      </c>
      <c r="P79" s="63">
        <v>2</v>
      </c>
      <c r="Q79" s="49"/>
      <c r="R79" s="67"/>
      <c r="S79" s="51" t="str">
        <f t="shared" si="715"/>
        <v>F</v>
      </c>
      <c r="T79" s="52">
        <f t="shared" si="716"/>
        <v>0</v>
      </c>
      <c r="U79" s="53" t="str">
        <f t="shared" si="717"/>
        <v>0.0</v>
      </c>
      <c r="V79" s="63">
        <v>3</v>
      </c>
      <c r="W79" s="105"/>
      <c r="X79" s="103"/>
      <c r="Y79" s="104"/>
      <c r="Z79" s="66">
        <f t="shared" si="718"/>
        <v>0</v>
      </c>
      <c r="AA79" s="67">
        <f t="shared" si="719"/>
        <v>0</v>
      </c>
      <c r="AB79" s="67" t="str">
        <f t="shared" si="720"/>
        <v>0.0</v>
      </c>
      <c r="AC79" s="51" t="str">
        <f t="shared" si="721"/>
        <v>F</v>
      </c>
      <c r="AD79" s="60">
        <f t="shared" si="722"/>
        <v>0</v>
      </c>
      <c r="AE79" s="53" t="str">
        <f t="shared" si="723"/>
        <v>0.0</v>
      </c>
      <c r="AF79" s="63">
        <v>4</v>
      </c>
      <c r="AG79" s="199"/>
      <c r="AH79" s="105">
        <v>8</v>
      </c>
      <c r="AI79" s="103">
        <v>5</v>
      </c>
      <c r="AJ79" s="104"/>
      <c r="AK79" s="66">
        <f t="shared" si="724"/>
        <v>6.2</v>
      </c>
      <c r="AL79" s="67">
        <f t="shared" si="725"/>
        <v>6.2</v>
      </c>
      <c r="AM79" s="67" t="str">
        <f t="shared" si="726"/>
        <v>6.2</v>
      </c>
      <c r="AN79" s="51" t="str">
        <f t="shared" si="727"/>
        <v>C</v>
      </c>
      <c r="AO79" s="60">
        <f t="shared" si="728"/>
        <v>2</v>
      </c>
      <c r="AP79" s="53" t="str">
        <f t="shared" si="729"/>
        <v>2.0</v>
      </c>
      <c r="AQ79" s="63">
        <v>2</v>
      </c>
      <c r="AR79" s="199"/>
      <c r="AS79" s="105">
        <v>5.9</v>
      </c>
      <c r="AT79" s="103">
        <v>0</v>
      </c>
      <c r="AU79" s="104">
        <v>3</v>
      </c>
      <c r="AV79" s="66">
        <f t="shared" si="730"/>
        <v>2.4</v>
      </c>
      <c r="AW79" s="67">
        <f t="shared" si="731"/>
        <v>4.2</v>
      </c>
      <c r="AX79" s="67" t="str">
        <f t="shared" si="732"/>
        <v>4.2</v>
      </c>
      <c r="AY79" s="51" t="str">
        <f t="shared" si="733"/>
        <v>D</v>
      </c>
      <c r="AZ79" s="60">
        <f t="shared" si="734"/>
        <v>1</v>
      </c>
      <c r="BA79" s="53" t="str">
        <f t="shared" si="735"/>
        <v>1.0</v>
      </c>
      <c r="BB79" s="63">
        <v>3</v>
      </c>
      <c r="BC79" s="199"/>
      <c r="BD79" s="105">
        <v>5</v>
      </c>
      <c r="BE79" s="103">
        <v>0</v>
      </c>
      <c r="BF79" s="104">
        <v>0</v>
      </c>
      <c r="BG79" s="66">
        <f t="shared" si="736"/>
        <v>2</v>
      </c>
      <c r="BH79" s="67">
        <f t="shared" si="737"/>
        <v>2</v>
      </c>
      <c r="BI79" s="67" t="str">
        <f t="shared" si="738"/>
        <v>2.0</v>
      </c>
      <c r="BJ79" s="51" t="str">
        <f t="shared" si="739"/>
        <v>F</v>
      </c>
      <c r="BK79" s="60">
        <f t="shared" si="740"/>
        <v>0</v>
      </c>
      <c r="BL79" s="53" t="str">
        <f t="shared" si="741"/>
        <v>0.0</v>
      </c>
      <c r="BM79" s="63">
        <v>3</v>
      </c>
      <c r="BN79" s="199"/>
      <c r="BO79" s="105">
        <v>2.9</v>
      </c>
      <c r="BP79" s="103"/>
      <c r="BQ79" s="104"/>
      <c r="BR79" s="66">
        <f t="shared" si="742"/>
        <v>1.2</v>
      </c>
      <c r="BS79" s="67">
        <f t="shared" si="743"/>
        <v>1.2</v>
      </c>
      <c r="BT79" s="67" t="str">
        <f t="shared" si="744"/>
        <v>1.2</v>
      </c>
      <c r="BU79" s="51" t="str">
        <f t="shared" si="745"/>
        <v>F</v>
      </c>
      <c r="BV79" s="68">
        <f t="shared" si="746"/>
        <v>0</v>
      </c>
      <c r="BW79" s="53" t="str">
        <f t="shared" si="747"/>
        <v>0.0</v>
      </c>
      <c r="BX79" s="63">
        <v>2</v>
      </c>
      <c r="BY79" s="199"/>
      <c r="BZ79" s="105"/>
      <c r="CA79" s="103"/>
      <c r="CB79" s="104"/>
      <c r="CC79" s="105"/>
      <c r="CD79" s="67">
        <f t="shared" si="748"/>
        <v>0</v>
      </c>
      <c r="CE79" s="67" t="str">
        <f t="shared" si="749"/>
        <v>0.0</v>
      </c>
      <c r="CF79" s="51" t="str">
        <f t="shared" si="750"/>
        <v>F</v>
      </c>
      <c r="CG79" s="60">
        <f t="shared" si="751"/>
        <v>0</v>
      </c>
      <c r="CH79" s="53" t="str">
        <f t="shared" si="752"/>
        <v>0.0</v>
      </c>
      <c r="CI79" s="63">
        <v>3</v>
      </c>
      <c r="CJ79" s="199"/>
      <c r="CK79" s="200">
        <f t="shared" si="753"/>
        <v>17</v>
      </c>
      <c r="CL79" s="72">
        <f t="shared" si="754"/>
        <v>1.9647058823529411</v>
      </c>
      <c r="CM79" s="93" t="str">
        <f t="shared" si="755"/>
        <v>1.96</v>
      </c>
      <c r="CN79" s="72">
        <f t="shared" si="756"/>
        <v>0.41176470588235292</v>
      </c>
      <c r="CO79" s="93" t="str">
        <f t="shared" si="757"/>
        <v>0.41</v>
      </c>
      <c r="CP79" s="258" t="str">
        <f t="shared" si="758"/>
        <v>Cảnh báo KQHT</v>
      </c>
      <c r="CQ79" s="258">
        <f t="shared" si="759"/>
        <v>0</v>
      </c>
      <c r="CR79" s="72">
        <v>0</v>
      </c>
      <c r="CS79" s="258" t="str">
        <f t="shared" si="760"/>
        <v>0.00</v>
      </c>
      <c r="CT79" s="72">
        <v>0</v>
      </c>
      <c r="CU79" s="258" t="str">
        <f t="shared" si="761"/>
        <v>0.00</v>
      </c>
      <c r="CV79" s="258" t="str">
        <f t="shared" si="762"/>
        <v>Cảnh báo KQHT</v>
      </c>
      <c r="CW79" s="66">
        <v>6.8</v>
      </c>
      <c r="CX79" s="66">
        <v>5</v>
      </c>
      <c r="CY79" s="258"/>
      <c r="CZ79" s="66">
        <f t="shared" si="763"/>
        <v>5.7</v>
      </c>
      <c r="DA79" s="67">
        <f t="shared" si="764"/>
        <v>5.7</v>
      </c>
      <c r="DB79" s="60" t="str">
        <f t="shared" si="765"/>
        <v>5.7</v>
      </c>
      <c r="DC79" s="51" t="str">
        <f t="shared" si="766"/>
        <v>C</v>
      </c>
      <c r="DD79" s="60">
        <f t="shared" si="767"/>
        <v>2</v>
      </c>
      <c r="DE79" s="60" t="str">
        <f t="shared" si="768"/>
        <v>2.0</v>
      </c>
      <c r="DF79" s="63"/>
      <c r="DG79" s="201"/>
      <c r="DH79" s="105"/>
      <c r="DI79" s="126"/>
      <c r="DJ79" s="126"/>
      <c r="DK79" s="66">
        <f t="shared" si="769"/>
        <v>0</v>
      </c>
      <c r="DL79" s="67">
        <f t="shared" si="770"/>
        <v>0</v>
      </c>
      <c r="DM79" s="60" t="str">
        <f t="shared" si="771"/>
        <v>0.0</v>
      </c>
      <c r="DN79" s="51" t="str">
        <f t="shared" si="772"/>
        <v>F</v>
      </c>
      <c r="DO79" s="60">
        <f t="shared" si="773"/>
        <v>0</v>
      </c>
      <c r="DP79" s="60" t="str">
        <f t="shared" si="774"/>
        <v>0.0</v>
      </c>
      <c r="DQ79" s="63"/>
      <c r="DR79" s="201"/>
      <c r="DS79" s="67">
        <f t="shared" si="775"/>
        <v>2.85</v>
      </c>
      <c r="DT79" s="60" t="str">
        <f t="shared" si="776"/>
        <v>2.9</v>
      </c>
      <c r="DU79" s="51" t="str">
        <f t="shared" si="777"/>
        <v>F</v>
      </c>
      <c r="DV79" s="60">
        <f t="shared" si="778"/>
        <v>0</v>
      </c>
      <c r="DW79" s="60" t="str">
        <f t="shared" si="779"/>
        <v>0.0</v>
      </c>
      <c r="DX79" s="63">
        <v>3</v>
      </c>
      <c r="DY79" s="201">
        <v>3</v>
      </c>
      <c r="DZ79" s="146">
        <v>0.8</v>
      </c>
      <c r="EA79" s="70"/>
      <c r="EB79" s="121"/>
      <c r="EC79" s="66">
        <f t="shared" si="780"/>
        <v>0.3</v>
      </c>
      <c r="ED79" s="67">
        <f t="shared" si="781"/>
        <v>0.3</v>
      </c>
      <c r="EE79" s="67" t="str">
        <f t="shared" si="782"/>
        <v>0.3</v>
      </c>
      <c r="EF79" s="51" t="str">
        <f t="shared" si="783"/>
        <v>F</v>
      </c>
      <c r="EG79" s="68">
        <f t="shared" si="784"/>
        <v>0</v>
      </c>
      <c r="EH79" s="53" t="str">
        <f t="shared" si="785"/>
        <v>0.0</v>
      </c>
      <c r="EI79" s="63">
        <v>3</v>
      </c>
      <c r="EJ79" s="199">
        <v>3</v>
      </c>
      <c r="EK79" s="146">
        <v>0</v>
      </c>
      <c r="EL79" s="70"/>
      <c r="EM79" s="121"/>
      <c r="EN79" s="66">
        <f t="shared" si="786"/>
        <v>0</v>
      </c>
      <c r="EO79" s="67">
        <f t="shared" si="787"/>
        <v>0</v>
      </c>
      <c r="EP79" s="67" t="str">
        <f t="shared" si="788"/>
        <v>0.0</v>
      </c>
      <c r="EQ79" s="51" t="str">
        <f t="shared" si="789"/>
        <v>F</v>
      </c>
      <c r="ER79" s="60">
        <f t="shared" si="790"/>
        <v>0</v>
      </c>
      <c r="ES79" s="53" t="str">
        <f t="shared" si="791"/>
        <v>0.0</v>
      </c>
      <c r="ET79" s="63">
        <v>3</v>
      </c>
      <c r="EU79" s="199">
        <v>3</v>
      </c>
      <c r="EV79" s="146">
        <v>0</v>
      </c>
      <c r="EW79" s="70"/>
      <c r="EX79" s="121"/>
      <c r="EY79" s="66">
        <f t="shared" si="792"/>
        <v>0</v>
      </c>
      <c r="EZ79" s="67">
        <f t="shared" si="793"/>
        <v>0</v>
      </c>
      <c r="FA79" s="67" t="str">
        <f t="shared" si="794"/>
        <v>0.0</v>
      </c>
      <c r="FB79" s="51" t="str">
        <f t="shared" si="795"/>
        <v>F</v>
      </c>
      <c r="FC79" s="60">
        <f t="shared" si="796"/>
        <v>0</v>
      </c>
      <c r="FD79" s="53" t="str">
        <f t="shared" si="797"/>
        <v>0.0</v>
      </c>
      <c r="FE79" s="63">
        <v>2</v>
      </c>
      <c r="FF79" s="199">
        <v>2</v>
      </c>
      <c r="FG79" s="105">
        <v>0</v>
      </c>
      <c r="FH79" s="103"/>
      <c r="FI79" s="104"/>
      <c r="FJ79" s="66">
        <f t="shared" si="798"/>
        <v>0</v>
      </c>
      <c r="FK79" s="67">
        <f t="shared" si="799"/>
        <v>0</v>
      </c>
      <c r="FL79" s="67" t="str">
        <f t="shared" si="800"/>
        <v>0.0</v>
      </c>
      <c r="FM79" s="51" t="str">
        <f t="shared" si="801"/>
        <v>F</v>
      </c>
      <c r="FN79" s="60">
        <f t="shared" si="802"/>
        <v>0</v>
      </c>
      <c r="FO79" s="53" t="str">
        <f t="shared" si="803"/>
        <v>0.0</v>
      </c>
      <c r="FP79" s="63">
        <v>2</v>
      </c>
      <c r="FQ79" s="199">
        <v>2</v>
      </c>
      <c r="FR79" s="105"/>
      <c r="FS79" s="103"/>
      <c r="FT79" s="104"/>
      <c r="FU79" s="66"/>
      <c r="FV79" s="67">
        <f t="shared" si="804"/>
        <v>0</v>
      </c>
      <c r="FW79" s="67" t="str">
        <f t="shared" si="805"/>
        <v>0.0</v>
      </c>
      <c r="FX79" s="51" t="str">
        <f t="shared" si="806"/>
        <v>F</v>
      </c>
      <c r="FY79" s="60">
        <f t="shared" si="807"/>
        <v>0</v>
      </c>
      <c r="FZ79" s="53" t="str">
        <f t="shared" si="808"/>
        <v>0.0</v>
      </c>
      <c r="GA79" s="63">
        <v>2</v>
      </c>
      <c r="GB79" s="199">
        <v>2</v>
      </c>
      <c r="GC79" s="105">
        <v>0</v>
      </c>
      <c r="GD79" s="103"/>
      <c r="GE79" s="104"/>
      <c r="GF79" s="105"/>
      <c r="GG79" s="67">
        <f t="shared" si="809"/>
        <v>0</v>
      </c>
      <c r="GH79" s="67" t="str">
        <f t="shared" si="810"/>
        <v>0.0</v>
      </c>
      <c r="GI79" s="51" t="str">
        <f t="shared" si="811"/>
        <v>F</v>
      </c>
      <c r="GJ79" s="60">
        <f t="shared" si="812"/>
        <v>0</v>
      </c>
      <c r="GK79" s="53" t="str">
        <f t="shared" si="813"/>
        <v>0.0</v>
      </c>
      <c r="GL79" s="63">
        <v>3</v>
      </c>
      <c r="GM79" s="199">
        <v>3</v>
      </c>
      <c r="GN79" s="203">
        <f t="shared" si="814"/>
        <v>18</v>
      </c>
      <c r="GO79" s="153">
        <f t="shared" si="815"/>
        <v>0.52500000000000002</v>
      </c>
      <c r="GP79" s="155">
        <f t="shared" si="816"/>
        <v>0</v>
      </c>
      <c r="GQ79" s="154" t="str">
        <f t="shared" si="817"/>
        <v>0.00</v>
      </c>
      <c r="GR79" s="5" t="str">
        <f t="shared" si="818"/>
        <v>Cảnh báo KQHT</v>
      </c>
      <c r="GS79" s="5"/>
      <c r="GT79" s="204">
        <f t="shared" si="819"/>
        <v>18</v>
      </c>
      <c r="GU79" s="205">
        <f t="shared" si="820"/>
        <v>0.52500000000000002</v>
      </c>
      <c r="GV79" s="206">
        <f t="shared" si="821"/>
        <v>0</v>
      </c>
      <c r="GW79" s="207">
        <f t="shared" si="822"/>
        <v>35</v>
      </c>
      <c r="GX79" s="203">
        <f t="shared" si="823"/>
        <v>18</v>
      </c>
      <c r="GY79" s="154">
        <f t="shared" si="824"/>
        <v>0.52500000000000002</v>
      </c>
      <c r="GZ79" s="155">
        <f t="shared" si="825"/>
        <v>0</v>
      </c>
      <c r="HA79" s="154" t="str">
        <f t="shared" si="826"/>
        <v>0.00</v>
      </c>
      <c r="HB79" s="5" t="str">
        <f t="shared" si="827"/>
        <v>Cảnh báo KQHT</v>
      </c>
      <c r="HC79" s="105"/>
      <c r="HD79" s="103"/>
      <c r="HE79" s="104"/>
      <c r="HF79" s="105"/>
      <c r="HG79" s="67">
        <f t="shared" si="631"/>
        <v>0</v>
      </c>
      <c r="HH79" s="67" t="str">
        <f t="shared" si="632"/>
        <v>0.0</v>
      </c>
      <c r="HI79" s="51" t="str">
        <f t="shared" si="633"/>
        <v>F</v>
      </c>
      <c r="HJ79" s="60">
        <f t="shared" si="634"/>
        <v>0</v>
      </c>
      <c r="HK79" s="53" t="str">
        <f t="shared" si="635"/>
        <v>0.0</v>
      </c>
      <c r="HL79" s="63">
        <v>3</v>
      </c>
      <c r="HM79" s="199">
        <v>3</v>
      </c>
      <c r="HN79" s="202"/>
      <c r="HO79" s="57"/>
      <c r="HP79" s="58"/>
      <c r="HQ79" s="66">
        <f t="shared" si="636"/>
        <v>0</v>
      </c>
      <c r="HR79" s="110">
        <f t="shared" si="637"/>
        <v>0</v>
      </c>
      <c r="HS79" s="67" t="str">
        <f t="shared" si="638"/>
        <v>0.0</v>
      </c>
      <c r="HT79" s="111" t="str">
        <f t="shared" si="639"/>
        <v>F</v>
      </c>
      <c r="HU79" s="112">
        <f t="shared" si="640"/>
        <v>0</v>
      </c>
      <c r="HV79" s="113" t="str">
        <f t="shared" si="641"/>
        <v>0.0</v>
      </c>
      <c r="HW79" s="63">
        <v>1</v>
      </c>
      <c r="HX79" s="199">
        <v>1</v>
      </c>
      <c r="HY79" s="66">
        <f t="shared" si="642"/>
        <v>0</v>
      </c>
      <c r="HZ79" s="163">
        <f t="shared" si="642"/>
        <v>0</v>
      </c>
      <c r="IA79" s="53" t="str">
        <f t="shared" si="643"/>
        <v>0.0</v>
      </c>
      <c r="IB79" s="51" t="str">
        <f t="shared" si="644"/>
        <v>F</v>
      </c>
      <c r="IC79" s="60">
        <f t="shared" si="645"/>
        <v>0</v>
      </c>
      <c r="ID79" s="53" t="str">
        <f t="shared" si="646"/>
        <v>0.0</v>
      </c>
      <c r="IE79" s="212">
        <v>4</v>
      </c>
      <c r="IF79" s="213">
        <v>4</v>
      </c>
      <c r="IG79" s="202"/>
      <c r="IH79" s="57"/>
      <c r="II79" s="58"/>
      <c r="IJ79" s="66">
        <f t="shared" si="647"/>
        <v>0</v>
      </c>
      <c r="IK79" s="67">
        <f t="shared" si="648"/>
        <v>0</v>
      </c>
      <c r="IL79" s="67" t="str">
        <f t="shared" si="649"/>
        <v>0.0</v>
      </c>
      <c r="IM79" s="51" t="str">
        <f t="shared" si="650"/>
        <v>F</v>
      </c>
      <c r="IN79" s="60">
        <f t="shared" si="651"/>
        <v>0</v>
      </c>
      <c r="IO79" s="53" t="str">
        <f t="shared" si="652"/>
        <v>0.0</v>
      </c>
      <c r="IP79" s="63">
        <v>2</v>
      </c>
      <c r="IQ79" s="199">
        <v>2</v>
      </c>
      <c r="IR79" s="146"/>
      <c r="IS79" s="70"/>
      <c r="IT79" s="121"/>
      <c r="IU79" s="66">
        <f t="shared" si="653"/>
        <v>0</v>
      </c>
      <c r="IV79" s="67">
        <f t="shared" si="654"/>
        <v>0</v>
      </c>
      <c r="IW79" s="67" t="str">
        <f t="shared" si="655"/>
        <v>0.0</v>
      </c>
      <c r="IX79" s="51" t="str">
        <f t="shared" si="656"/>
        <v>F</v>
      </c>
      <c r="IY79" s="60">
        <f t="shared" si="657"/>
        <v>0</v>
      </c>
      <c r="IZ79" s="53" t="str">
        <f t="shared" si="658"/>
        <v>0.0</v>
      </c>
      <c r="JA79" s="63">
        <v>3</v>
      </c>
      <c r="JB79" s="199">
        <v>3</v>
      </c>
      <c r="JC79" s="65"/>
      <c r="JD79" s="57"/>
      <c r="JE79" s="58"/>
      <c r="JF79" s="66">
        <f t="shared" si="659"/>
        <v>0</v>
      </c>
      <c r="JG79" s="67">
        <f t="shared" si="660"/>
        <v>0</v>
      </c>
      <c r="JH79" s="50" t="str">
        <f t="shared" si="661"/>
        <v>0.0</v>
      </c>
      <c r="JI79" s="51" t="str">
        <f t="shared" si="662"/>
        <v>F</v>
      </c>
      <c r="JJ79" s="60">
        <f t="shared" si="663"/>
        <v>0</v>
      </c>
      <c r="JK79" s="53" t="str">
        <f t="shared" si="664"/>
        <v>0.0</v>
      </c>
      <c r="JL79" s="61">
        <v>2</v>
      </c>
      <c r="JM79" s="62">
        <v>2</v>
      </c>
      <c r="JN79" s="65"/>
      <c r="JO79" s="57"/>
      <c r="JP79" s="58"/>
      <c r="JQ79" s="66">
        <f t="shared" si="665"/>
        <v>0</v>
      </c>
      <c r="JR79" s="67">
        <f t="shared" si="666"/>
        <v>0</v>
      </c>
      <c r="JS79" s="50" t="str">
        <f t="shared" si="667"/>
        <v>0.0</v>
      </c>
      <c r="JT79" s="51" t="str">
        <f t="shared" si="668"/>
        <v>F</v>
      </c>
      <c r="JU79" s="60">
        <f t="shared" si="669"/>
        <v>0</v>
      </c>
      <c r="JV79" s="53" t="str">
        <f t="shared" si="670"/>
        <v>0.0</v>
      </c>
      <c r="JW79" s="61">
        <v>1</v>
      </c>
      <c r="JX79" s="62">
        <v>1</v>
      </c>
      <c r="JY79" s="65"/>
      <c r="JZ79" s="57"/>
      <c r="KA79" s="58"/>
      <c r="KB79" s="66">
        <f t="shared" si="671"/>
        <v>0</v>
      </c>
      <c r="KC79" s="67">
        <f t="shared" si="672"/>
        <v>0</v>
      </c>
      <c r="KD79" s="50" t="str">
        <f t="shared" si="673"/>
        <v>0.0</v>
      </c>
      <c r="KE79" s="51" t="str">
        <f t="shared" si="674"/>
        <v>F</v>
      </c>
      <c r="KF79" s="60">
        <f t="shared" si="675"/>
        <v>0</v>
      </c>
      <c r="KG79" s="53" t="str">
        <f t="shared" si="676"/>
        <v>0.0</v>
      </c>
      <c r="KH79" s="61">
        <v>2</v>
      </c>
      <c r="KI79" s="62">
        <v>2</v>
      </c>
      <c r="KJ79" s="202"/>
      <c r="KK79" s="133"/>
      <c r="KL79" s="58"/>
      <c r="KM79" s="66">
        <f t="shared" si="677"/>
        <v>0</v>
      </c>
      <c r="KN79" s="67">
        <f t="shared" si="678"/>
        <v>0</v>
      </c>
      <c r="KO79" s="67" t="str">
        <f t="shared" si="679"/>
        <v>0.0</v>
      </c>
      <c r="KP79" s="51" t="str">
        <f t="shared" si="680"/>
        <v>F</v>
      </c>
      <c r="KQ79" s="60">
        <f t="shared" si="681"/>
        <v>0</v>
      </c>
      <c r="KR79" s="53" t="str">
        <f t="shared" si="682"/>
        <v>0.0</v>
      </c>
      <c r="KS79" s="63">
        <v>1</v>
      </c>
      <c r="KT79" s="199">
        <v>1</v>
      </c>
      <c r="KU79" s="202"/>
      <c r="KV79" s="133"/>
      <c r="KW79" s="58"/>
      <c r="KX79" s="66">
        <f t="shared" si="683"/>
        <v>0</v>
      </c>
      <c r="KY79" s="67">
        <f t="shared" si="684"/>
        <v>0</v>
      </c>
      <c r="KZ79" s="67" t="str">
        <f t="shared" si="685"/>
        <v>0.0</v>
      </c>
      <c r="LA79" s="51" t="str">
        <f t="shared" si="686"/>
        <v>F</v>
      </c>
      <c r="LB79" s="60">
        <f t="shared" si="687"/>
        <v>0</v>
      </c>
      <c r="LC79" s="53" t="str">
        <f t="shared" si="688"/>
        <v>0.0</v>
      </c>
      <c r="LD79" s="63">
        <v>1</v>
      </c>
      <c r="LE79" s="199">
        <v>1</v>
      </c>
      <c r="LF79" s="202"/>
      <c r="LG79" s="133"/>
      <c r="LH79" s="58"/>
      <c r="LI79" s="66">
        <f t="shared" si="689"/>
        <v>0</v>
      </c>
      <c r="LJ79" s="67">
        <f t="shared" si="690"/>
        <v>0</v>
      </c>
      <c r="LK79" s="67" t="str">
        <f t="shared" si="691"/>
        <v>0.0</v>
      </c>
      <c r="LL79" s="51" t="str">
        <f t="shared" si="692"/>
        <v>F</v>
      </c>
      <c r="LM79" s="60">
        <f t="shared" si="693"/>
        <v>0</v>
      </c>
      <c r="LN79" s="53" t="str">
        <f t="shared" si="694"/>
        <v>0.0</v>
      </c>
      <c r="LO79" s="63">
        <v>2</v>
      </c>
      <c r="LP79" s="199">
        <v>2</v>
      </c>
      <c r="LQ79" s="202"/>
      <c r="LR79" s="133"/>
      <c r="LS79" s="58"/>
      <c r="LT79" s="66">
        <f t="shared" si="695"/>
        <v>0</v>
      </c>
      <c r="LU79" s="67">
        <f t="shared" si="696"/>
        <v>0</v>
      </c>
      <c r="LV79" s="67" t="str">
        <f t="shared" si="697"/>
        <v>0.0</v>
      </c>
      <c r="LW79" s="51" t="str">
        <f t="shared" si="698"/>
        <v>F</v>
      </c>
      <c r="LX79" s="60">
        <f t="shared" si="699"/>
        <v>0</v>
      </c>
      <c r="LY79" s="53" t="str">
        <f t="shared" si="700"/>
        <v>0.0</v>
      </c>
      <c r="LZ79" s="63">
        <v>1</v>
      </c>
      <c r="MA79" s="199">
        <v>1</v>
      </c>
      <c r="MB79" s="66">
        <f t="shared" si="701"/>
        <v>0</v>
      </c>
      <c r="MC79" s="163">
        <f t="shared" si="702"/>
        <v>0</v>
      </c>
      <c r="MD79" s="53" t="str">
        <f t="shared" si="703"/>
        <v>0.0</v>
      </c>
      <c r="ME79" s="51" t="str">
        <f t="shared" si="704"/>
        <v>F</v>
      </c>
      <c r="MF79" s="60">
        <f t="shared" si="705"/>
        <v>0</v>
      </c>
      <c r="MG79" s="53" t="str">
        <f t="shared" si="706"/>
        <v>0.0</v>
      </c>
      <c r="MH79" s="212">
        <v>5</v>
      </c>
      <c r="MI79" s="213">
        <v>5</v>
      </c>
      <c r="MJ79" s="203">
        <f t="shared" si="707"/>
        <v>19</v>
      </c>
      <c r="MK79" s="153">
        <f t="shared" si="708"/>
        <v>0</v>
      </c>
      <c r="ML79" s="155">
        <f t="shared" si="709"/>
        <v>0</v>
      </c>
      <c r="MM79" s="154" t="str">
        <f t="shared" si="710"/>
        <v>0.00</v>
      </c>
      <c r="MN79" s="5" t="str">
        <f t="shared" si="711"/>
        <v>Cảnh báo KQHT</v>
      </c>
    </row>
    <row r="80" spans="1:352" s="8" customFormat="1" ht="18">
      <c r="A80" s="139">
        <v>5</v>
      </c>
      <c r="B80" s="8" t="s">
        <v>504</v>
      </c>
      <c r="C80" s="8" t="s">
        <v>514</v>
      </c>
      <c r="D80" s="222" t="s">
        <v>516</v>
      </c>
      <c r="E80" s="223" t="s">
        <v>339</v>
      </c>
      <c r="K80" s="98"/>
      <c r="L80" s="120"/>
      <c r="M80" s="51" t="str">
        <f t="shared" si="712"/>
        <v>F</v>
      </c>
      <c r="N80" s="52">
        <f t="shared" si="713"/>
        <v>0</v>
      </c>
      <c r="O80" s="53" t="str">
        <f t="shared" si="714"/>
        <v>0.0</v>
      </c>
      <c r="P80" s="63">
        <v>2</v>
      </c>
      <c r="Q80" s="49"/>
      <c r="R80" s="67"/>
      <c r="S80" s="51" t="str">
        <f t="shared" si="715"/>
        <v>F</v>
      </c>
      <c r="T80" s="52">
        <f t="shared" si="716"/>
        <v>0</v>
      </c>
      <c r="U80" s="53" t="str">
        <f t="shared" si="717"/>
        <v>0.0</v>
      </c>
      <c r="V80" s="63">
        <v>3</v>
      </c>
      <c r="W80" s="105"/>
      <c r="X80" s="103"/>
      <c r="Y80" s="104"/>
      <c r="Z80" s="66">
        <f t="shared" si="718"/>
        <v>0</v>
      </c>
      <c r="AA80" s="67">
        <f t="shared" si="719"/>
        <v>0</v>
      </c>
      <c r="AB80" s="67" t="str">
        <f t="shared" si="720"/>
        <v>0.0</v>
      </c>
      <c r="AC80" s="51" t="str">
        <f t="shared" si="721"/>
        <v>F</v>
      </c>
      <c r="AD80" s="60">
        <f t="shared" si="722"/>
        <v>0</v>
      </c>
      <c r="AE80" s="53" t="str">
        <f t="shared" si="723"/>
        <v>0.0</v>
      </c>
      <c r="AF80" s="63">
        <v>4</v>
      </c>
      <c r="AG80" s="199"/>
      <c r="AH80" s="105"/>
      <c r="AI80" s="103"/>
      <c r="AJ80" s="104"/>
      <c r="AK80" s="66">
        <f t="shared" si="724"/>
        <v>0</v>
      </c>
      <c r="AL80" s="67">
        <f t="shared" si="725"/>
        <v>0</v>
      </c>
      <c r="AM80" s="67" t="str">
        <f t="shared" si="726"/>
        <v>0.0</v>
      </c>
      <c r="AN80" s="51" t="str">
        <f t="shared" si="727"/>
        <v>F</v>
      </c>
      <c r="AO80" s="60">
        <f t="shared" si="728"/>
        <v>0</v>
      </c>
      <c r="AP80" s="53" t="str">
        <f t="shared" si="729"/>
        <v>0.0</v>
      </c>
      <c r="AQ80" s="63">
        <v>2</v>
      </c>
      <c r="AR80" s="199"/>
      <c r="AS80" s="105"/>
      <c r="AT80" s="103"/>
      <c r="AU80" s="104"/>
      <c r="AV80" s="66">
        <f t="shared" si="730"/>
        <v>0</v>
      </c>
      <c r="AW80" s="67">
        <f t="shared" si="731"/>
        <v>0</v>
      </c>
      <c r="AX80" s="67" t="str">
        <f t="shared" si="732"/>
        <v>0.0</v>
      </c>
      <c r="AY80" s="51" t="str">
        <f t="shared" si="733"/>
        <v>F</v>
      </c>
      <c r="AZ80" s="60">
        <f t="shared" si="734"/>
        <v>0</v>
      </c>
      <c r="BA80" s="53" t="str">
        <f t="shared" si="735"/>
        <v>0.0</v>
      </c>
      <c r="BB80" s="63">
        <v>3</v>
      </c>
      <c r="BC80" s="199"/>
      <c r="BD80" s="105">
        <v>0</v>
      </c>
      <c r="BE80" s="103"/>
      <c r="BF80" s="104"/>
      <c r="BG80" s="66">
        <f t="shared" si="736"/>
        <v>0</v>
      </c>
      <c r="BH80" s="67">
        <f t="shared" si="737"/>
        <v>0</v>
      </c>
      <c r="BI80" s="67" t="str">
        <f t="shared" si="738"/>
        <v>0.0</v>
      </c>
      <c r="BJ80" s="51" t="str">
        <f t="shared" si="739"/>
        <v>F</v>
      </c>
      <c r="BK80" s="60">
        <f t="shared" si="740"/>
        <v>0</v>
      </c>
      <c r="BL80" s="53" t="str">
        <f t="shared" si="741"/>
        <v>0.0</v>
      </c>
      <c r="BM80" s="63">
        <v>3</v>
      </c>
      <c r="BN80" s="199"/>
      <c r="BO80" s="105">
        <v>0</v>
      </c>
      <c r="BP80" s="103"/>
      <c r="BQ80" s="104"/>
      <c r="BR80" s="66">
        <f t="shared" si="742"/>
        <v>0</v>
      </c>
      <c r="BS80" s="67">
        <f t="shared" si="743"/>
        <v>0</v>
      </c>
      <c r="BT80" s="67" t="str">
        <f t="shared" si="744"/>
        <v>0.0</v>
      </c>
      <c r="BU80" s="51" t="str">
        <f t="shared" si="745"/>
        <v>F</v>
      </c>
      <c r="BV80" s="68">
        <f t="shared" si="746"/>
        <v>0</v>
      </c>
      <c r="BW80" s="53" t="str">
        <f t="shared" si="747"/>
        <v>0.0</v>
      </c>
      <c r="BX80" s="63">
        <v>2</v>
      </c>
      <c r="BY80" s="199"/>
      <c r="BZ80" s="105"/>
      <c r="CA80" s="103"/>
      <c r="CB80" s="104"/>
      <c r="CC80" s="105"/>
      <c r="CD80" s="67">
        <f t="shared" si="748"/>
        <v>0</v>
      </c>
      <c r="CE80" s="67" t="str">
        <f t="shared" si="749"/>
        <v>0.0</v>
      </c>
      <c r="CF80" s="51" t="str">
        <f t="shared" si="750"/>
        <v>F</v>
      </c>
      <c r="CG80" s="60">
        <f t="shared" si="751"/>
        <v>0</v>
      </c>
      <c r="CH80" s="53" t="str">
        <f t="shared" si="752"/>
        <v>0.0</v>
      </c>
      <c r="CI80" s="63">
        <v>3</v>
      </c>
      <c r="CJ80" s="199"/>
      <c r="CK80" s="200">
        <f t="shared" si="753"/>
        <v>17</v>
      </c>
      <c r="CL80" s="72">
        <f t="shared" si="754"/>
        <v>0</v>
      </c>
      <c r="CM80" s="93" t="str">
        <f t="shared" si="755"/>
        <v>0.00</v>
      </c>
      <c r="CN80" s="72">
        <f t="shared" si="756"/>
        <v>0</v>
      </c>
      <c r="CO80" s="93" t="str">
        <f t="shared" si="757"/>
        <v>0.00</v>
      </c>
      <c r="CP80" s="258" t="str">
        <f t="shared" si="758"/>
        <v>Cảnh báo KQHT</v>
      </c>
      <c r="CQ80" s="258">
        <f t="shared" si="759"/>
        <v>0</v>
      </c>
      <c r="CR80" s="72">
        <v>0</v>
      </c>
      <c r="CS80" s="258" t="str">
        <f t="shared" si="760"/>
        <v>0.00</v>
      </c>
      <c r="CT80" s="72">
        <v>0</v>
      </c>
      <c r="CU80" s="258" t="str">
        <f t="shared" si="761"/>
        <v>0.00</v>
      </c>
      <c r="CV80" s="258" t="str">
        <f t="shared" si="762"/>
        <v>Cảnh báo KQHT</v>
      </c>
      <c r="CW80" s="146">
        <v>0</v>
      </c>
      <c r="CX80" s="146"/>
      <c r="CY80" s="142"/>
      <c r="CZ80" s="146">
        <f t="shared" si="763"/>
        <v>0</v>
      </c>
      <c r="DA80" s="67">
        <f t="shared" si="764"/>
        <v>0</v>
      </c>
      <c r="DB80" s="60" t="str">
        <f t="shared" si="765"/>
        <v>0.0</v>
      </c>
      <c r="DC80" s="51" t="str">
        <f t="shared" si="766"/>
        <v>F</v>
      </c>
      <c r="DD80" s="60">
        <f t="shared" si="767"/>
        <v>0</v>
      </c>
      <c r="DE80" s="60" t="str">
        <f t="shared" si="768"/>
        <v>0.0</v>
      </c>
      <c r="DF80" s="63"/>
      <c r="DG80" s="201"/>
      <c r="DH80" s="105"/>
      <c r="DI80" s="126"/>
      <c r="DJ80" s="126"/>
      <c r="DK80" s="66">
        <f t="shared" si="769"/>
        <v>0</v>
      </c>
      <c r="DL80" s="67">
        <f t="shared" si="770"/>
        <v>0</v>
      </c>
      <c r="DM80" s="60" t="str">
        <f t="shared" si="771"/>
        <v>0.0</v>
      </c>
      <c r="DN80" s="51" t="str">
        <f t="shared" si="772"/>
        <v>F</v>
      </c>
      <c r="DO80" s="60">
        <f t="shared" si="773"/>
        <v>0</v>
      </c>
      <c r="DP80" s="60" t="str">
        <f t="shared" si="774"/>
        <v>0.0</v>
      </c>
      <c r="DQ80" s="63"/>
      <c r="DR80" s="201"/>
      <c r="DS80" s="67">
        <f t="shared" si="775"/>
        <v>0</v>
      </c>
      <c r="DT80" s="60" t="str">
        <f t="shared" si="776"/>
        <v>0.0</v>
      </c>
      <c r="DU80" s="51" t="str">
        <f t="shared" si="777"/>
        <v>F</v>
      </c>
      <c r="DV80" s="60">
        <f t="shared" si="778"/>
        <v>0</v>
      </c>
      <c r="DW80" s="60" t="str">
        <f t="shared" si="779"/>
        <v>0.0</v>
      </c>
      <c r="DX80" s="63">
        <v>3</v>
      </c>
      <c r="DY80" s="201">
        <v>3</v>
      </c>
      <c r="DZ80" s="146">
        <v>0</v>
      </c>
      <c r="EA80" s="70"/>
      <c r="EB80" s="121"/>
      <c r="EC80" s="66">
        <f t="shared" si="780"/>
        <v>0</v>
      </c>
      <c r="ED80" s="67">
        <f t="shared" si="781"/>
        <v>0</v>
      </c>
      <c r="EE80" s="67" t="str">
        <f t="shared" si="782"/>
        <v>0.0</v>
      </c>
      <c r="EF80" s="51" t="str">
        <f t="shared" si="783"/>
        <v>F</v>
      </c>
      <c r="EG80" s="68">
        <f t="shared" si="784"/>
        <v>0</v>
      </c>
      <c r="EH80" s="53" t="str">
        <f t="shared" si="785"/>
        <v>0.0</v>
      </c>
      <c r="EI80" s="63">
        <v>3</v>
      </c>
      <c r="EJ80" s="199">
        <v>3</v>
      </c>
      <c r="EK80" s="146">
        <v>0</v>
      </c>
      <c r="EL80" s="70"/>
      <c r="EM80" s="121"/>
      <c r="EN80" s="66">
        <f t="shared" si="786"/>
        <v>0</v>
      </c>
      <c r="EO80" s="67">
        <f t="shared" si="787"/>
        <v>0</v>
      </c>
      <c r="EP80" s="67" t="str">
        <f t="shared" si="788"/>
        <v>0.0</v>
      </c>
      <c r="EQ80" s="51" t="str">
        <f t="shared" si="789"/>
        <v>F</v>
      </c>
      <c r="ER80" s="60">
        <f t="shared" si="790"/>
        <v>0</v>
      </c>
      <c r="ES80" s="53" t="str">
        <f t="shared" si="791"/>
        <v>0.0</v>
      </c>
      <c r="ET80" s="63">
        <v>3</v>
      </c>
      <c r="EU80" s="199">
        <v>3</v>
      </c>
      <c r="EV80" s="146">
        <v>0</v>
      </c>
      <c r="EW80" s="70"/>
      <c r="EX80" s="121"/>
      <c r="EY80" s="66">
        <f t="shared" si="792"/>
        <v>0</v>
      </c>
      <c r="EZ80" s="67">
        <f t="shared" si="793"/>
        <v>0</v>
      </c>
      <c r="FA80" s="67" t="str">
        <f t="shared" si="794"/>
        <v>0.0</v>
      </c>
      <c r="FB80" s="51" t="str">
        <f t="shared" si="795"/>
        <v>F</v>
      </c>
      <c r="FC80" s="60">
        <f t="shared" si="796"/>
        <v>0</v>
      </c>
      <c r="FD80" s="53" t="str">
        <f t="shared" si="797"/>
        <v>0.0</v>
      </c>
      <c r="FE80" s="63">
        <v>2</v>
      </c>
      <c r="FF80" s="199">
        <v>2</v>
      </c>
      <c r="FG80" s="105">
        <v>0</v>
      </c>
      <c r="FH80" s="103"/>
      <c r="FI80" s="104"/>
      <c r="FJ80" s="66">
        <f t="shared" si="798"/>
        <v>0</v>
      </c>
      <c r="FK80" s="67">
        <f t="shared" si="799"/>
        <v>0</v>
      </c>
      <c r="FL80" s="67" t="str">
        <f t="shared" si="800"/>
        <v>0.0</v>
      </c>
      <c r="FM80" s="51" t="str">
        <f t="shared" si="801"/>
        <v>F</v>
      </c>
      <c r="FN80" s="60">
        <f t="shared" si="802"/>
        <v>0</v>
      </c>
      <c r="FO80" s="53" t="str">
        <f t="shared" si="803"/>
        <v>0.0</v>
      </c>
      <c r="FP80" s="63">
        <v>2</v>
      </c>
      <c r="FQ80" s="199">
        <v>2</v>
      </c>
      <c r="FR80" s="105"/>
      <c r="FS80" s="103"/>
      <c r="FT80" s="104"/>
      <c r="FU80" s="66"/>
      <c r="FV80" s="67">
        <f t="shared" si="804"/>
        <v>0</v>
      </c>
      <c r="FW80" s="67" t="str">
        <f t="shared" si="805"/>
        <v>0.0</v>
      </c>
      <c r="FX80" s="51" t="str">
        <f t="shared" si="806"/>
        <v>F</v>
      </c>
      <c r="FY80" s="60">
        <f t="shared" si="807"/>
        <v>0</v>
      </c>
      <c r="FZ80" s="53" t="str">
        <f t="shared" si="808"/>
        <v>0.0</v>
      </c>
      <c r="GA80" s="63">
        <v>2</v>
      </c>
      <c r="GB80" s="199">
        <v>2</v>
      </c>
      <c r="GC80" s="105">
        <v>0</v>
      </c>
      <c r="GD80" s="103"/>
      <c r="GE80" s="104"/>
      <c r="GF80" s="105"/>
      <c r="GG80" s="67">
        <f t="shared" si="809"/>
        <v>0</v>
      </c>
      <c r="GH80" s="67" t="str">
        <f t="shared" si="810"/>
        <v>0.0</v>
      </c>
      <c r="GI80" s="51" t="str">
        <f t="shared" si="811"/>
        <v>F</v>
      </c>
      <c r="GJ80" s="60">
        <f t="shared" si="812"/>
        <v>0</v>
      </c>
      <c r="GK80" s="53" t="str">
        <f t="shared" si="813"/>
        <v>0.0</v>
      </c>
      <c r="GL80" s="63">
        <v>3</v>
      </c>
      <c r="GM80" s="199">
        <v>3</v>
      </c>
      <c r="GN80" s="203">
        <f t="shared" si="814"/>
        <v>18</v>
      </c>
      <c r="GO80" s="153">
        <f t="shared" si="815"/>
        <v>0</v>
      </c>
      <c r="GP80" s="155">
        <f t="shared" si="816"/>
        <v>0</v>
      </c>
      <c r="GQ80" s="154" t="str">
        <f t="shared" si="817"/>
        <v>0.00</v>
      </c>
      <c r="GR80" s="5" t="str">
        <f t="shared" si="818"/>
        <v>Cảnh báo KQHT</v>
      </c>
      <c r="GS80" s="5"/>
      <c r="GT80" s="204">
        <f t="shared" si="819"/>
        <v>18</v>
      </c>
      <c r="GU80" s="205">
        <f t="shared" si="820"/>
        <v>0</v>
      </c>
      <c r="GV80" s="206">
        <f t="shared" si="821"/>
        <v>0</v>
      </c>
      <c r="GW80" s="207">
        <f t="shared" si="822"/>
        <v>35</v>
      </c>
      <c r="GX80" s="203">
        <f t="shared" si="823"/>
        <v>18</v>
      </c>
      <c r="GY80" s="154">
        <f t="shared" si="824"/>
        <v>0</v>
      </c>
      <c r="GZ80" s="155">
        <f t="shared" si="825"/>
        <v>0</v>
      </c>
      <c r="HA80" s="154" t="str">
        <f t="shared" si="826"/>
        <v>0.00</v>
      </c>
      <c r="HB80" s="5" t="str">
        <f t="shared" si="827"/>
        <v>Cảnh báo KQHT</v>
      </c>
      <c r="HC80" s="105"/>
      <c r="HD80" s="103"/>
      <c r="HE80" s="104"/>
      <c r="HF80" s="105"/>
      <c r="HG80" s="67">
        <f t="shared" si="631"/>
        <v>0</v>
      </c>
      <c r="HH80" s="67" t="str">
        <f t="shared" si="632"/>
        <v>0.0</v>
      </c>
      <c r="HI80" s="51" t="str">
        <f t="shared" si="633"/>
        <v>F</v>
      </c>
      <c r="HJ80" s="60">
        <f t="shared" si="634"/>
        <v>0</v>
      </c>
      <c r="HK80" s="53" t="str">
        <f t="shared" si="635"/>
        <v>0.0</v>
      </c>
      <c r="HL80" s="63">
        <v>3</v>
      </c>
      <c r="HM80" s="199">
        <v>3</v>
      </c>
      <c r="HN80" s="202"/>
      <c r="HO80" s="57"/>
      <c r="HP80" s="58"/>
      <c r="HQ80" s="66">
        <f t="shared" si="636"/>
        <v>0</v>
      </c>
      <c r="HR80" s="110">
        <f t="shared" si="637"/>
        <v>0</v>
      </c>
      <c r="HS80" s="67" t="str">
        <f t="shared" si="638"/>
        <v>0.0</v>
      </c>
      <c r="HT80" s="111" t="str">
        <f t="shared" si="639"/>
        <v>F</v>
      </c>
      <c r="HU80" s="112">
        <f t="shared" si="640"/>
        <v>0</v>
      </c>
      <c r="HV80" s="113" t="str">
        <f t="shared" si="641"/>
        <v>0.0</v>
      </c>
      <c r="HW80" s="63">
        <v>1</v>
      </c>
      <c r="HX80" s="199">
        <v>1</v>
      </c>
      <c r="HY80" s="66">
        <f t="shared" si="642"/>
        <v>0</v>
      </c>
      <c r="HZ80" s="163">
        <f t="shared" si="642"/>
        <v>0</v>
      </c>
      <c r="IA80" s="53" t="str">
        <f t="shared" si="643"/>
        <v>0.0</v>
      </c>
      <c r="IB80" s="51" t="str">
        <f t="shared" si="644"/>
        <v>F</v>
      </c>
      <c r="IC80" s="60">
        <f t="shared" si="645"/>
        <v>0</v>
      </c>
      <c r="ID80" s="53" t="str">
        <f t="shared" si="646"/>
        <v>0.0</v>
      </c>
      <c r="IE80" s="212">
        <v>4</v>
      </c>
      <c r="IF80" s="213">
        <v>4</v>
      </c>
      <c r="IG80" s="202"/>
      <c r="IH80" s="57"/>
      <c r="II80" s="58"/>
      <c r="IJ80" s="66">
        <f t="shared" si="647"/>
        <v>0</v>
      </c>
      <c r="IK80" s="67">
        <f t="shared" si="648"/>
        <v>0</v>
      </c>
      <c r="IL80" s="67" t="str">
        <f t="shared" si="649"/>
        <v>0.0</v>
      </c>
      <c r="IM80" s="51" t="str">
        <f t="shared" si="650"/>
        <v>F</v>
      </c>
      <c r="IN80" s="60">
        <f t="shared" si="651"/>
        <v>0</v>
      </c>
      <c r="IO80" s="53" t="str">
        <f t="shared" si="652"/>
        <v>0.0</v>
      </c>
      <c r="IP80" s="63">
        <v>2</v>
      </c>
      <c r="IQ80" s="199">
        <v>2</v>
      </c>
      <c r="IR80" s="146"/>
      <c r="IS80" s="70"/>
      <c r="IT80" s="121"/>
      <c r="IU80" s="66">
        <f t="shared" si="653"/>
        <v>0</v>
      </c>
      <c r="IV80" s="67">
        <f t="shared" si="654"/>
        <v>0</v>
      </c>
      <c r="IW80" s="67" t="str">
        <f t="shared" si="655"/>
        <v>0.0</v>
      </c>
      <c r="IX80" s="51" t="str">
        <f t="shared" si="656"/>
        <v>F</v>
      </c>
      <c r="IY80" s="60">
        <f t="shared" si="657"/>
        <v>0</v>
      </c>
      <c r="IZ80" s="53" t="str">
        <f t="shared" si="658"/>
        <v>0.0</v>
      </c>
      <c r="JA80" s="63">
        <v>3</v>
      </c>
      <c r="JB80" s="199">
        <v>3</v>
      </c>
      <c r="JC80" s="65"/>
      <c r="JD80" s="57"/>
      <c r="JE80" s="58"/>
      <c r="JF80" s="66">
        <f t="shared" si="659"/>
        <v>0</v>
      </c>
      <c r="JG80" s="67">
        <f t="shared" si="660"/>
        <v>0</v>
      </c>
      <c r="JH80" s="50" t="str">
        <f t="shared" si="661"/>
        <v>0.0</v>
      </c>
      <c r="JI80" s="51" t="str">
        <f t="shared" si="662"/>
        <v>F</v>
      </c>
      <c r="JJ80" s="60">
        <f t="shared" si="663"/>
        <v>0</v>
      </c>
      <c r="JK80" s="53" t="str">
        <f t="shared" si="664"/>
        <v>0.0</v>
      </c>
      <c r="JL80" s="61">
        <v>2</v>
      </c>
      <c r="JM80" s="62">
        <v>2</v>
      </c>
      <c r="JN80" s="65"/>
      <c r="JO80" s="57"/>
      <c r="JP80" s="58"/>
      <c r="JQ80" s="66">
        <f t="shared" si="665"/>
        <v>0</v>
      </c>
      <c r="JR80" s="67">
        <f t="shared" si="666"/>
        <v>0</v>
      </c>
      <c r="JS80" s="50" t="str">
        <f t="shared" si="667"/>
        <v>0.0</v>
      </c>
      <c r="JT80" s="51" t="str">
        <f t="shared" si="668"/>
        <v>F</v>
      </c>
      <c r="JU80" s="60">
        <f t="shared" si="669"/>
        <v>0</v>
      </c>
      <c r="JV80" s="53" t="str">
        <f t="shared" si="670"/>
        <v>0.0</v>
      </c>
      <c r="JW80" s="61">
        <v>1</v>
      </c>
      <c r="JX80" s="62">
        <v>1</v>
      </c>
      <c r="JY80" s="65"/>
      <c r="JZ80" s="57"/>
      <c r="KA80" s="58"/>
      <c r="KB80" s="66">
        <f t="shared" si="671"/>
        <v>0</v>
      </c>
      <c r="KC80" s="67">
        <f t="shared" si="672"/>
        <v>0</v>
      </c>
      <c r="KD80" s="50" t="str">
        <f t="shared" si="673"/>
        <v>0.0</v>
      </c>
      <c r="KE80" s="51" t="str">
        <f t="shared" si="674"/>
        <v>F</v>
      </c>
      <c r="KF80" s="60">
        <f t="shared" si="675"/>
        <v>0</v>
      </c>
      <c r="KG80" s="53" t="str">
        <f t="shared" si="676"/>
        <v>0.0</v>
      </c>
      <c r="KH80" s="61">
        <v>2</v>
      </c>
      <c r="KI80" s="62">
        <v>2</v>
      </c>
      <c r="KJ80" s="202"/>
      <c r="KK80" s="133"/>
      <c r="KL80" s="58"/>
      <c r="KM80" s="66">
        <f t="shared" si="677"/>
        <v>0</v>
      </c>
      <c r="KN80" s="67">
        <f t="shared" si="678"/>
        <v>0</v>
      </c>
      <c r="KO80" s="67" t="str">
        <f t="shared" si="679"/>
        <v>0.0</v>
      </c>
      <c r="KP80" s="51" t="str">
        <f t="shared" si="680"/>
        <v>F</v>
      </c>
      <c r="KQ80" s="60">
        <f t="shared" si="681"/>
        <v>0</v>
      </c>
      <c r="KR80" s="53" t="str">
        <f t="shared" si="682"/>
        <v>0.0</v>
      </c>
      <c r="KS80" s="63">
        <v>1</v>
      </c>
      <c r="KT80" s="199">
        <v>1</v>
      </c>
      <c r="KU80" s="202"/>
      <c r="KV80" s="133"/>
      <c r="KW80" s="58"/>
      <c r="KX80" s="66">
        <f t="shared" si="683"/>
        <v>0</v>
      </c>
      <c r="KY80" s="67">
        <f t="shared" si="684"/>
        <v>0</v>
      </c>
      <c r="KZ80" s="67" t="str">
        <f t="shared" si="685"/>
        <v>0.0</v>
      </c>
      <c r="LA80" s="51" t="str">
        <f t="shared" si="686"/>
        <v>F</v>
      </c>
      <c r="LB80" s="60">
        <f t="shared" si="687"/>
        <v>0</v>
      </c>
      <c r="LC80" s="53" t="str">
        <f t="shared" si="688"/>
        <v>0.0</v>
      </c>
      <c r="LD80" s="63">
        <v>1</v>
      </c>
      <c r="LE80" s="199">
        <v>1</v>
      </c>
      <c r="LF80" s="202"/>
      <c r="LG80" s="133"/>
      <c r="LH80" s="58"/>
      <c r="LI80" s="66">
        <f t="shared" si="689"/>
        <v>0</v>
      </c>
      <c r="LJ80" s="67">
        <f t="shared" si="690"/>
        <v>0</v>
      </c>
      <c r="LK80" s="67" t="str">
        <f t="shared" si="691"/>
        <v>0.0</v>
      </c>
      <c r="LL80" s="51" t="str">
        <f t="shared" si="692"/>
        <v>F</v>
      </c>
      <c r="LM80" s="60">
        <f t="shared" si="693"/>
        <v>0</v>
      </c>
      <c r="LN80" s="53" t="str">
        <f t="shared" si="694"/>
        <v>0.0</v>
      </c>
      <c r="LO80" s="63">
        <v>2</v>
      </c>
      <c r="LP80" s="199">
        <v>2</v>
      </c>
      <c r="LQ80" s="202"/>
      <c r="LR80" s="133"/>
      <c r="LS80" s="58"/>
      <c r="LT80" s="66">
        <f t="shared" si="695"/>
        <v>0</v>
      </c>
      <c r="LU80" s="67">
        <f t="shared" si="696"/>
        <v>0</v>
      </c>
      <c r="LV80" s="67" t="str">
        <f t="shared" si="697"/>
        <v>0.0</v>
      </c>
      <c r="LW80" s="51" t="str">
        <f t="shared" si="698"/>
        <v>F</v>
      </c>
      <c r="LX80" s="60">
        <f t="shared" si="699"/>
        <v>0</v>
      </c>
      <c r="LY80" s="53" t="str">
        <f t="shared" si="700"/>
        <v>0.0</v>
      </c>
      <c r="LZ80" s="63">
        <v>1</v>
      </c>
      <c r="MA80" s="199">
        <v>1</v>
      </c>
      <c r="MB80" s="66">
        <f t="shared" si="701"/>
        <v>0</v>
      </c>
      <c r="MC80" s="163">
        <f t="shared" si="702"/>
        <v>0</v>
      </c>
      <c r="MD80" s="53" t="str">
        <f t="shared" si="703"/>
        <v>0.0</v>
      </c>
      <c r="ME80" s="51" t="str">
        <f t="shared" si="704"/>
        <v>F</v>
      </c>
      <c r="MF80" s="60">
        <f t="shared" si="705"/>
        <v>0</v>
      </c>
      <c r="MG80" s="53" t="str">
        <f t="shared" si="706"/>
        <v>0.0</v>
      </c>
      <c r="MH80" s="212">
        <v>5</v>
      </c>
      <c r="MI80" s="213">
        <v>5</v>
      </c>
      <c r="MJ80" s="203">
        <f t="shared" si="707"/>
        <v>19</v>
      </c>
      <c r="MK80" s="153">
        <f t="shared" si="708"/>
        <v>0</v>
      </c>
      <c r="ML80" s="155">
        <f t="shared" si="709"/>
        <v>0</v>
      </c>
      <c r="MM80" s="154" t="str">
        <f t="shared" si="710"/>
        <v>0.00</v>
      </c>
      <c r="MN80" s="5" t="str">
        <f t="shared" si="711"/>
        <v>Cảnh báo KQHT</v>
      </c>
    </row>
    <row r="81" spans="1:352" s="8" customFormat="1" ht="18">
      <c r="A81" s="139">
        <v>6</v>
      </c>
      <c r="B81" s="8" t="s">
        <v>504</v>
      </c>
      <c r="C81" s="8" t="s">
        <v>515</v>
      </c>
      <c r="D81" s="222" t="s">
        <v>411</v>
      </c>
      <c r="E81" s="223" t="s">
        <v>206</v>
      </c>
      <c r="K81" s="98">
        <v>7.4</v>
      </c>
      <c r="L81" s="120"/>
      <c r="M81" s="51" t="str">
        <f t="shared" si="712"/>
        <v>B</v>
      </c>
      <c r="N81" s="52">
        <f t="shared" si="713"/>
        <v>3</v>
      </c>
      <c r="O81" s="53" t="str">
        <f t="shared" si="714"/>
        <v>3.0</v>
      </c>
      <c r="P81" s="63">
        <v>2</v>
      </c>
      <c r="Q81" s="49"/>
      <c r="R81" s="67"/>
      <c r="S81" s="51" t="str">
        <f t="shared" si="715"/>
        <v>F</v>
      </c>
      <c r="T81" s="52">
        <f t="shared" si="716"/>
        <v>0</v>
      </c>
      <c r="U81" s="53" t="str">
        <f t="shared" si="717"/>
        <v>0.0</v>
      </c>
      <c r="V81" s="63">
        <v>3</v>
      </c>
      <c r="W81" s="105"/>
      <c r="X81" s="103"/>
      <c r="Y81" s="104"/>
      <c r="Z81" s="66">
        <f t="shared" si="718"/>
        <v>0</v>
      </c>
      <c r="AA81" s="67">
        <f t="shared" si="719"/>
        <v>0</v>
      </c>
      <c r="AB81" s="67" t="str">
        <f t="shared" si="720"/>
        <v>0.0</v>
      </c>
      <c r="AC81" s="51" t="str">
        <f t="shared" si="721"/>
        <v>F</v>
      </c>
      <c r="AD81" s="60">
        <f t="shared" si="722"/>
        <v>0</v>
      </c>
      <c r="AE81" s="53" t="str">
        <f t="shared" si="723"/>
        <v>0.0</v>
      </c>
      <c r="AF81" s="63">
        <v>4</v>
      </c>
      <c r="AG81" s="199"/>
      <c r="AH81" s="105">
        <v>8.3000000000000007</v>
      </c>
      <c r="AI81" s="103">
        <v>6</v>
      </c>
      <c r="AJ81" s="104"/>
      <c r="AK81" s="66">
        <f t="shared" si="724"/>
        <v>6.9</v>
      </c>
      <c r="AL81" s="67">
        <f t="shared" si="725"/>
        <v>6.9</v>
      </c>
      <c r="AM81" s="67" t="str">
        <f t="shared" si="726"/>
        <v>6.9</v>
      </c>
      <c r="AN81" s="51" t="str">
        <f t="shared" si="727"/>
        <v>C+</v>
      </c>
      <c r="AO81" s="60">
        <f t="shared" si="728"/>
        <v>2.5</v>
      </c>
      <c r="AP81" s="53" t="str">
        <f t="shared" si="729"/>
        <v>2.5</v>
      </c>
      <c r="AQ81" s="63">
        <v>2</v>
      </c>
      <c r="AR81" s="199"/>
      <c r="AS81" s="105"/>
      <c r="AT81" s="103"/>
      <c r="AU81" s="104"/>
      <c r="AV81" s="66">
        <f t="shared" si="730"/>
        <v>0</v>
      </c>
      <c r="AW81" s="67">
        <f t="shared" si="731"/>
        <v>0</v>
      </c>
      <c r="AX81" s="67" t="str">
        <f t="shared" si="732"/>
        <v>0.0</v>
      </c>
      <c r="AY81" s="51" t="str">
        <f t="shared" si="733"/>
        <v>F</v>
      </c>
      <c r="AZ81" s="60">
        <f t="shared" si="734"/>
        <v>0</v>
      </c>
      <c r="BA81" s="53" t="str">
        <f t="shared" si="735"/>
        <v>0.0</v>
      </c>
      <c r="BB81" s="63">
        <v>3</v>
      </c>
      <c r="BC81" s="199"/>
      <c r="BD81" s="105">
        <v>0</v>
      </c>
      <c r="BE81" s="103"/>
      <c r="BF81" s="104"/>
      <c r="BG81" s="66">
        <f t="shared" si="736"/>
        <v>0</v>
      </c>
      <c r="BH81" s="67">
        <f t="shared" si="737"/>
        <v>0</v>
      </c>
      <c r="BI81" s="67" t="str">
        <f t="shared" si="738"/>
        <v>0.0</v>
      </c>
      <c r="BJ81" s="51" t="str">
        <f t="shared" si="739"/>
        <v>F</v>
      </c>
      <c r="BK81" s="60">
        <f t="shared" si="740"/>
        <v>0</v>
      </c>
      <c r="BL81" s="53" t="str">
        <f t="shared" si="741"/>
        <v>0.0</v>
      </c>
      <c r="BM81" s="63">
        <v>3</v>
      </c>
      <c r="BN81" s="199"/>
      <c r="BO81" s="105">
        <v>7.6</v>
      </c>
      <c r="BP81" s="103">
        <v>5</v>
      </c>
      <c r="BQ81" s="104"/>
      <c r="BR81" s="66">
        <f t="shared" si="742"/>
        <v>6</v>
      </c>
      <c r="BS81" s="67">
        <f t="shared" si="743"/>
        <v>6</v>
      </c>
      <c r="BT81" s="67" t="str">
        <f t="shared" si="744"/>
        <v>6.0</v>
      </c>
      <c r="BU81" s="51" t="str">
        <f t="shared" si="745"/>
        <v>C</v>
      </c>
      <c r="BV81" s="68">
        <f t="shared" si="746"/>
        <v>2</v>
      </c>
      <c r="BW81" s="53" t="str">
        <f t="shared" si="747"/>
        <v>2.0</v>
      </c>
      <c r="BX81" s="63">
        <v>2</v>
      </c>
      <c r="BY81" s="199"/>
      <c r="BZ81" s="105"/>
      <c r="CA81" s="103"/>
      <c r="CB81" s="104"/>
      <c r="CC81" s="105"/>
      <c r="CD81" s="67">
        <f t="shared" si="748"/>
        <v>0</v>
      </c>
      <c r="CE81" s="67" t="str">
        <f t="shared" si="749"/>
        <v>0.0</v>
      </c>
      <c r="CF81" s="51" t="str">
        <f t="shared" si="750"/>
        <v>F</v>
      </c>
      <c r="CG81" s="60">
        <f t="shared" si="751"/>
        <v>0</v>
      </c>
      <c r="CH81" s="53" t="str">
        <f t="shared" si="752"/>
        <v>0.0</v>
      </c>
      <c r="CI81" s="63">
        <v>3</v>
      </c>
      <c r="CJ81" s="199"/>
      <c r="CK81" s="200">
        <f t="shared" si="753"/>
        <v>17</v>
      </c>
      <c r="CL81" s="72">
        <f t="shared" si="754"/>
        <v>1.5176470588235293</v>
      </c>
      <c r="CM81" s="93" t="str">
        <f t="shared" si="755"/>
        <v>1.52</v>
      </c>
      <c r="CN81" s="72">
        <f t="shared" si="756"/>
        <v>0.52941176470588236</v>
      </c>
      <c r="CO81" s="93" t="str">
        <f t="shared" si="757"/>
        <v>0.53</v>
      </c>
      <c r="CP81" s="258" t="str">
        <f t="shared" si="758"/>
        <v>Cảnh báo KQHT</v>
      </c>
      <c r="CQ81" s="258">
        <f t="shared" si="759"/>
        <v>0</v>
      </c>
      <c r="CR81" s="72">
        <v>0</v>
      </c>
      <c r="CS81" s="258" t="str">
        <f t="shared" si="760"/>
        <v>0.00</v>
      </c>
      <c r="CT81" s="72">
        <v>0</v>
      </c>
      <c r="CU81" s="258" t="str">
        <f t="shared" si="761"/>
        <v>0.00</v>
      </c>
      <c r="CV81" s="258" t="str">
        <f t="shared" si="762"/>
        <v>Cảnh báo KQHT</v>
      </c>
      <c r="CW81" s="66">
        <v>5</v>
      </c>
      <c r="CX81" s="66">
        <v>0</v>
      </c>
      <c r="CY81" s="258"/>
      <c r="CZ81" s="66">
        <f t="shared" si="763"/>
        <v>2</v>
      </c>
      <c r="DA81" s="67">
        <f t="shared" si="764"/>
        <v>2</v>
      </c>
      <c r="DB81" s="60" t="str">
        <f t="shared" si="765"/>
        <v>2.0</v>
      </c>
      <c r="DC81" s="51" t="str">
        <f t="shared" si="766"/>
        <v>F</v>
      </c>
      <c r="DD81" s="60">
        <f t="shared" si="767"/>
        <v>0</v>
      </c>
      <c r="DE81" s="60" t="str">
        <f t="shared" si="768"/>
        <v>0.0</v>
      </c>
      <c r="DF81" s="63"/>
      <c r="DG81" s="201"/>
      <c r="DH81" s="105"/>
      <c r="DI81" s="126"/>
      <c r="DJ81" s="126"/>
      <c r="DK81" s="66">
        <f t="shared" si="769"/>
        <v>0</v>
      </c>
      <c r="DL81" s="67">
        <f t="shared" si="770"/>
        <v>0</v>
      </c>
      <c r="DM81" s="60" t="str">
        <f t="shared" si="771"/>
        <v>0.0</v>
      </c>
      <c r="DN81" s="51" t="str">
        <f t="shared" si="772"/>
        <v>F</v>
      </c>
      <c r="DO81" s="60">
        <f t="shared" si="773"/>
        <v>0</v>
      </c>
      <c r="DP81" s="60" t="str">
        <f t="shared" si="774"/>
        <v>0.0</v>
      </c>
      <c r="DQ81" s="63"/>
      <c r="DR81" s="201"/>
      <c r="DS81" s="67">
        <f t="shared" si="775"/>
        <v>1</v>
      </c>
      <c r="DT81" s="60" t="str">
        <f t="shared" si="776"/>
        <v>1.0</v>
      </c>
      <c r="DU81" s="51" t="str">
        <f t="shared" si="777"/>
        <v>F</v>
      </c>
      <c r="DV81" s="60">
        <f t="shared" si="778"/>
        <v>0</v>
      </c>
      <c r="DW81" s="60" t="str">
        <f t="shared" si="779"/>
        <v>0.0</v>
      </c>
      <c r="DX81" s="63">
        <v>3</v>
      </c>
      <c r="DY81" s="201">
        <v>3</v>
      </c>
      <c r="DZ81" s="146">
        <v>0</v>
      </c>
      <c r="EA81" s="70"/>
      <c r="EB81" s="121"/>
      <c r="EC81" s="66">
        <f t="shared" si="780"/>
        <v>0</v>
      </c>
      <c r="ED81" s="67">
        <f t="shared" si="781"/>
        <v>0</v>
      </c>
      <c r="EE81" s="67" t="str">
        <f t="shared" si="782"/>
        <v>0.0</v>
      </c>
      <c r="EF81" s="51" t="str">
        <f t="shared" si="783"/>
        <v>F</v>
      </c>
      <c r="EG81" s="68">
        <f t="shared" si="784"/>
        <v>0</v>
      </c>
      <c r="EH81" s="53" t="str">
        <f t="shared" si="785"/>
        <v>0.0</v>
      </c>
      <c r="EI81" s="63">
        <v>3</v>
      </c>
      <c r="EJ81" s="199">
        <v>3</v>
      </c>
      <c r="EK81" s="146">
        <v>0</v>
      </c>
      <c r="EL81" s="70"/>
      <c r="EM81" s="121"/>
      <c r="EN81" s="66">
        <f t="shared" si="786"/>
        <v>0</v>
      </c>
      <c r="EO81" s="67">
        <f t="shared" si="787"/>
        <v>0</v>
      </c>
      <c r="EP81" s="67" t="str">
        <f t="shared" si="788"/>
        <v>0.0</v>
      </c>
      <c r="EQ81" s="51" t="str">
        <f t="shared" si="789"/>
        <v>F</v>
      </c>
      <c r="ER81" s="60">
        <f t="shared" si="790"/>
        <v>0</v>
      </c>
      <c r="ES81" s="53" t="str">
        <f t="shared" si="791"/>
        <v>0.0</v>
      </c>
      <c r="ET81" s="63">
        <v>3</v>
      </c>
      <c r="EU81" s="199">
        <v>3</v>
      </c>
      <c r="EV81" s="146">
        <v>0</v>
      </c>
      <c r="EW81" s="70"/>
      <c r="EX81" s="121"/>
      <c r="EY81" s="66">
        <f t="shared" si="792"/>
        <v>0</v>
      </c>
      <c r="EZ81" s="67">
        <f t="shared" si="793"/>
        <v>0</v>
      </c>
      <c r="FA81" s="67" t="str">
        <f t="shared" si="794"/>
        <v>0.0</v>
      </c>
      <c r="FB81" s="51" t="str">
        <f t="shared" si="795"/>
        <v>F</v>
      </c>
      <c r="FC81" s="60">
        <f t="shared" si="796"/>
        <v>0</v>
      </c>
      <c r="FD81" s="53" t="str">
        <f t="shared" si="797"/>
        <v>0.0</v>
      </c>
      <c r="FE81" s="63">
        <v>2</v>
      </c>
      <c r="FF81" s="199">
        <v>2</v>
      </c>
      <c r="FG81" s="105">
        <v>8</v>
      </c>
      <c r="FH81" s="103">
        <v>7</v>
      </c>
      <c r="FI81" s="104"/>
      <c r="FJ81" s="66">
        <f t="shared" si="798"/>
        <v>7.4</v>
      </c>
      <c r="FK81" s="67">
        <f t="shared" si="799"/>
        <v>7.4</v>
      </c>
      <c r="FL81" s="67" t="str">
        <f t="shared" si="800"/>
        <v>7.4</v>
      </c>
      <c r="FM81" s="51" t="str">
        <f t="shared" si="801"/>
        <v>B</v>
      </c>
      <c r="FN81" s="60">
        <f t="shared" si="802"/>
        <v>3</v>
      </c>
      <c r="FO81" s="53" t="str">
        <f t="shared" si="803"/>
        <v>3.0</v>
      </c>
      <c r="FP81" s="63">
        <v>2</v>
      </c>
      <c r="FQ81" s="199">
        <v>2</v>
      </c>
      <c r="FR81" s="105">
        <v>6.4</v>
      </c>
      <c r="FS81" s="103">
        <v>8</v>
      </c>
      <c r="FT81" s="104"/>
      <c r="FU81" s="66"/>
      <c r="FV81" s="67">
        <f t="shared" si="804"/>
        <v>7.4</v>
      </c>
      <c r="FW81" s="67" t="str">
        <f t="shared" si="805"/>
        <v>7.4</v>
      </c>
      <c r="FX81" s="51" t="str">
        <f t="shared" si="806"/>
        <v>B</v>
      </c>
      <c r="FY81" s="60">
        <f t="shared" si="807"/>
        <v>3</v>
      </c>
      <c r="FZ81" s="53" t="str">
        <f t="shared" si="808"/>
        <v>3.0</v>
      </c>
      <c r="GA81" s="63">
        <v>2</v>
      </c>
      <c r="GB81" s="199">
        <v>2</v>
      </c>
      <c r="GC81" s="105">
        <v>5</v>
      </c>
      <c r="GD81" s="103">
        <v>5</v>
      </c>
      <c r="GE81" s="104"/>
      <c r="GF81" s="105"/>
      <c r="GG81" s="67">
        <f t="shared" si="809"/>
        <v>5</v>
      </c>
      <c r="GH81" s="67" t="str">
        <f t="shared" si="810"/>
        <v>5.0</v>
      </c>
      <c r="GI81" s="51" t="str">
        <f t="shared" si="811"/>
        <v>D+</v>
      </c>
      <c r="GJ81" s="60">
        <f t="shared" si="812"/>
        <v>1.5</v>
      </c>
      <c r="GK81" s="53" t="str">
        <f t="shared" si="813"/>
        <v>1.5</v>
      </c>
      <c r="GL81" s="63">
        <v>3</v>
      </c>
      <c r="GM81" s="199">
        <v>3</v>
      </c>
      <c r="GN81" s="203">
        <f t="shared" si="814"/>
        <v>18</v>
      </c>
      <c r="GO81" s="153">
        <f t="shared" si="815"/>
        <v>2.6444444444444444</v>
      </c>
      <c r="GP81" s="155">
        <f t="shared" si="816"/>
        <v>0.91666666666666663</v>
      </c>
      <c r="GQ81" s="154" t="str">
        <f t="shared" si="817"/>
        <v>0.92</v>
      </c>
      <c r="GR81" s="5" t="str">
        <f t="shared" si="818"/>
        <v>Cảnh báo KQHT</v>
      </c>
      <c r="GS81" s="5"/>
      <c r="GT81" s="204">
        <f t="shared" si="819"/>
        <v>18</v>
      </c>
      <c r="GU81" s="205">
        <f t="shared" si="820"/>
        <v>2.6444444444444444</v>
      </c>
      <c r="GV81" s="206">
        <f t="shared" si="821"/>
        <v>0.91666666666666663</v>
      </c>
      <c r="GW81" s="207">
        <f t="shared" si="822"/>
        <v>35</v>
      </c>
      <c r="GX81" s="203">
        <f t="shared" si="823"/>
        <v>18</v>
      </c>
      <c r="GY81" s="154">
        <f t="shared" si="824"/>
        <v>2.6444444444444444</v>
      </c>
      <c r="GZ81" s="155">
        <f t="shared" si="825"/>
        <v>0.91666666666666663</v>
      </c>
      <c r="HA81" s="154" t="str">
        <f t="shared" si="826"/>
        <v>0.92</v>
      </c>
      <c r="HB81" s="5" t="str">
        <f t="shared" si="827"/>
        <v>Cảnh báo KQHT</v>
      </c>
      <c r="HC81" s="230">
        <v>7</v>
      </c>
      <c r="HD81" s="231"/>
      <c r="HE81" s="231"/>
      <c r="HF81" s="231"/>
      <c r="HG81" s="67">
        <f t="shared" si="631"/>
        <v>2.8</v>
      </c>
      <c r="HH81" s="67" t="str">
        <f t="shared" si="632"/>
        <v>2.8</v>
      </c>
      <c r="HI81" s="51" t="str">
        <f t="shared" si="633"/>
        <v>F</v>
      </c>
      <c r="HJ81" s="60">
        <f t="shared" si="634"/>
        <v>0</v>
      </c>
      <c r="HK81" s="53" t="str">
        <f t="shared" si="635"/>
        <v>0.0</v>
      </c>
      <c r="HL81" s="63">
        <v>3</v>
      </c>
      <c r="HM81" s="199">
        <v>3</v>
      </c>
      <c r="HN81" s="166">
        <v>7</v>
      </c>
      <c r="HO81" s="122"/>
      <c r="HP81" s="123"/>
      <c r="HQ81" s="166">
        <f t="shared" si="636"/>
        <v>2.8</v>
      </c>
      <c r="HR81" s="110">
        <f t="shared" si="637"/>
        <v>2.8</v>
      </c>
      <c r="HS81" s="67" t="str">
        <f t="shared" si="638"/>
        <v>2.8</v>
      </c>
      <c r="HT81" s="111" t="str">
        <f t="shared" si="639"/>
        <v>F</v>
      </c>
      <c r="HU81" s="112">
        <f t="shared" si="640"/>
        <v>0</v>
      </c>
      <c r="HV81" s="113" t="str">
        <f t="shared" si="641"/>
        <v>0.0</v>
      </c>
      <c r="HW81" s="63">
        <v>1</v>
      </c>
      <c r="HX81" s="199">
        <v>1</v>
      </c>
      <c r="HY81" s="66">
        <f t="shared" si="642"/>
        <v>0.8</v>
      </c>
      <c r="HZ81" s="163">
        <f t="shared" si="642"/>
        <v>2.8</v>
      </c>
      <c r="IA81" s="53" t="str">
        <f t="shared" si="643"/>
        <v>2.8</v>
      </c>
      <c r="IB81" s="51" t="str">
        <f t="shared" si="644"/>
        <v>F</v>
      </c>
      <c r="IC81" s="60">
        <f t="shared" si="645"/>
        <v>0</v>
      </c>
      <c r="ID81" s="53" t="str">
        <f t="shared" si="646"/>
        <v>0.0</v>
      </c>
      <c r="IE81" s="212">
        <v>4</v>
      </c>
      <c r="IF81" s="213">
        <v>4</v>
      </c>
      <c r="IG81" s="166">
        <v>8</v>
      </c>
      <c r="IH81" s="122"/>
      <c r="II81" s="123"/>
      <c r="IJ81" s="166">
        <f t="shared" si="647"/>
        <v>3.2</v>
      </c>
      <c r="IK81" s="67">
        <f t="shared" si="648"/>
        <v>3.2</v>
      </c>
      <c r="IL81" s="67" t="str">
        <f t="shared" si="649"/>
        <v>3.2</v>
      </c>
      <c r="IM81" s="51" t="str">
        <f t="shared" si="650"/>
        <v>F</v>
      </c>
      <c r="IN81" s="60">
        <f t="shared" si="651"/>
        <v>0</v>
      </c>
      <c r="IO81" s="53" t="str">
        <f t="shared" si="652"/>
        <v>0.0</v>
      </c>
      <c r="IP81" s="63">
        <v>2</v>
      </c>
      <c r="IQ81" s="199">
        <v>2</v>
      </c>
      <c r="IR81" s="233">
        <v>3.3</v>
      </c>
      <c r="IS81" s="233"/>
      <c r="IT81" s="233"/>
      <c r="IU81" s="66">
        <f t="shared" si="653"/>
        <v>1.3</v>
      </c>
      <c r="IV81" s="67">
        <f t="shared" si="654"/>
        <v>1.3</v>
      </c>
      <c r="IW81" s="67" t="str">
        <f t="shared" si="655"/>
        <v>1.3</v>
      </c>
      <c r="IX81" s="51" t="str">
        <f t="shared" si="656"/>
        <v>F</v>
      </c>
      <c r="IY81" s="60">
        <f t="shared" si="657"/>
        <v>0</v>
      </c>
      <c r="IZ81" s="53" t="str">
        <f t="shared" si="658"/>
        <v>0.0</v>
      </c>
      <c r="JA81" s="63">
        <v>3</v>
      </c>
      <c r="JB81" s="199">
        <v>3</v>
      </c>
      <c r="JC81" s="56">
        <v>4</v>
      </c>
      <c r="JD81" s="70"/>
      <c r="JE81" s="121"/>
      <c r="JF81" s="146">
        <f t="shared" si="659"/>
        <v>1.6</v>
      </c>
      <c r="JG81" s="67">
        <f t="shared" si="660"/>
        <v>1.6</v>
      </c>
      <c r="JH81" s="50" t="str">
        <f t="shared" si="661"/>
        <v>1.6</v>
      </c>
      <c r="JI81" s="51" t="str">
        <f t="shared" si="662"/>
        <v>F</v>
      </c>
      <c r="JJ81" s="60">
        <f t="shared" si="663"/>
        <v>0</v>
      </c>
      <c r="JK81" s="53" t="str">
        <f t="shared" si="664"/>
        <v>0.0</v>
      </c>
      <c r="JL81" s="61">
        <v>2</v>
      </c>
      <c r="JM81" s="62">
        <v>2</v>
      </c>
      <c r="JN81" s="65"/>
      <c r="JO81" s="57"/>
      <c r="JP81" s="58"/>
      <c r="JQ81" s="66">
        <f t="shared" si="665"/>
        <v>0</v>
      </c>
      <c r="JR81" s="67">
        <f t="shared" si="666"/>
        <v>0</v>
      </c>
      <c r="JS81" s="50" t="str">
        <f t="shared" si="667"/>
        <v>0.0</v>
      </c>
      <c r="JT81" s="51" t="str">
        <f t="shared" si="668"/>
        <v>F</v>
      </c>
      <c r="JU81" s="60">
        <f t="shared" si="669"/>
        <v>0</v>
      </c>
      <c r="JV81" s="53" t="str">
        <f t="shared" si="670"/>
        <v>0.0</v>
      </c>
      <c r="JW81" s="61">
        <v>1</v>
      </c>
      <c r="JX81" s="62">
        <v>1</v>
      </c>
      <c r="JY81" s="65"/>
      <c r="JZ81" s="57"/>
      <c r="KA81" s="58"/>
      <c r="KB81" s="66">
        <f t="shared" si="671"/>
        <v>0</v>
      </c>
      <c r="KC81" s="67">
        <f t="shared" si="672"/>
        <v>0</v>
      </c>
      <c r="KD81" s="50" t="str">
        <f t="shared" si="673"/>
        <v>0.0</v>
      </c>
      <c r="KE81" s="51" t="str">
        <f t="shared" si="674"/>
        <v>F</v>
      </c>
      <c r="KF81" s="60">
        <f t="shared" si="675"/>
        <v>0</v>
      </c>
      <c r="KG81" s="53" t="str">
        <f t="shared" si="676"/>
        <v>0.0</v>
      </c>
      <c r="KH81" s="61">
        <v>2</v>
      </c>
      <c r="KI81" s="62">
        <v>2</v>
      </c>
      <c r="KJ81" s="202"/>
      <c r="KK81" s="133"/>
      <c r="KL81" s="58"/>
      <c r="KM81" s="66">
        <f t="shared" si="677"/>
        <v>0</v>
      </c>
      <c r="KN81" s="67">
        <f t="shared" si="678"/>
        <v>0</v>
      </c>
      <c r="KO81" s="67" t="str">
        <f t="shared" si="679"/>
        <v>0.0</v>
      </c>
      <c r="KP81" s="51" t="str">
        <f t="shared" si="680"/>
        <v>F</v>
      </c>
      <c r="KQ81" s="60">
        <f t="shared" si="681"/>
        <v>0</v>
      </c>
      <c r="KR81" s="53" t="str">
        <f t="shared" si="682"/>
        <v>0.0</v>
      </c>
      <c r="KS81" s="63">
        <v>1</v>
      </c>
      <c r="KT81" s="199">
        <v>1</v>
      </c>
      <c r="KU81" s="202"/>
      <c r="KV81" s="133"/>
      <c r="KW81" s="58"/>
      <c r="KX81" s="66">
        <f t="shared" si="683"/>
        <v>0</v>
      </c>
      <c r="KY81" s="67">
        <f t="shared" si="684"/>
        <v>0</v>
      </c>
      <c r="KZ81" s="67" t="str">
        <f t="shared" si="685"/>
        <v>0.0</v>
      </c>
      <c r="LA81" s="51" t="str">
        <f t="shared" si="686"/>
        <v>F</v>
      </c>
      <c r="LB81" s="60">
        <f t="shared" si="687"/>
        <v>0</v>
      </c>
      <c r="LC81" s="53" t="str">
        <f t="shared" si="688"/>
        <v>0.0</v>
      </c>
      <c r="LD81" s="63">
        <v>1</v>
      </c>
      <c r="LE81" s="199">
        <v>1</v>
      </c>
      <c r="LF81" s="202"/>
      <c r="LG81" s="133"/>
      <c r="LH81" s="58"/>
      <c r="LI81" s="66">
        <f t="shared" si="689"/>
        <v>0</v>
      </c>
      <c r="LJ81" s="67">
        <f t="shared" si="690"/>
        <v>0</v>
      </c>
      <c r="LK81" s="67" t="str">
        <f t="shared" si="691"/>
        <v>0.0</v>
      </c>
      <c r="LL81" s="51" t="str">
        <f t="shared" si="692"/>
        <v>F</v>
      </c>
      <c r="LM81" s="60">
        <f t="shared" si="693"/>
        <v>0</v>
      </c>
      <c r="LN81" s="53" t="str">
        <f t="shared" si="694"/>
        <v>0.0</v>
      </c>
      <c r="LO81" s="63">
        <v>2</v>
      </c>
      <c r="LP81" s="199">
        <v>2</v>
      </c>
      <c r="LQ81" s="202"/>
      <c r="LR81" s="133"/>
      <c r="LS81" s="58"/>
      <c r="LT81" s="66">
        <f t="shared" si="695"/>
        <v>0</v>
      </c>
      <c r="LU81" s="67">
        <f t="shared" si="696"/>
        <v>0</v>
      </c>
      <c r="LV81" s="67" t="str">
        <f t="shared" si="697"/>
        <v>0.0</v>
      </c>
      <c r="LW81" s="51" t="str">
        <f t="shared" si="698"/>
        <v>F</v>
      </c>
      <c r="LX81" s="60">
        <f t="shared" si="699"/>
        <v>0</v>
      </c>
      <c r="LY81" s="53" t="str">
        <f t="shared" si="700"/>
        <v>0.0</v>
      </c>
      <c r="LZ81" s="63">
        <v>1</v>
      </c>
      <c r="MA81" s="199">
        <v>1</v>
      </c>
      <c r="MB81" s="66">
        <f t="shared" si="701"/>
        <v>0</v>
      </c>
      <c r="MC81" s="163">
        <f t="shared" si="702"/>
        <v>0</v>
      </c>
      <c r="MD81" s="53" t="str">
        <f t="shared" si="703"/>
        <v>0.0</v>
      </c>
      <c r="ME81" s="51" t="str">
        <f t="shared" si="704"/>
        <v>F</v>
      </c>
      <c r="MF81" s="60">
        <f t="shared" si="705"/>
        <v>0</v>
      </c>
      <c r="MG81" s="53" t="str">
        <f t="shared" si="706"/>
        <v>0.0</v>
      </c>
      <c r="MH81" s="212">
        <v>5</v>
      </c>
      <c r="MI81" s="213">
        <v>5</v>
      </c>
      <c r="MJ81" s="203">
        <f t="shared" si="707"/>
        <v>19</v>
      </c>
      <c r="MK81" s="153">
        <f t="shared" si="708"/>
        <v>1.3</v>
      </c>
      <c r="ML81" s="155">
        <f t="shared" si="709"/>
        <v>0</v>
      </c>
      <c r="MM81" s="154" t="str">
        <f t="shared" si="710"/>
        <v>0.00</v>
      </c>
      <c r="MN81" s="5" t="str">
        <f t="shared" si="711"/>
        <v>Cảnh báo KQHT</v>
      </c>
    </row>
    <row r="82" spans="1:352" s="8" customFormat="1" ht="18">
      <c r="A82" s="218">
        <v>9</v>
      </c>
      <c r="B82" s="8" t="s">
        <v>504</v>
      </c>
      <c r="C82" s="8" t="s">
        <v>521</v>
      </c>
      <c r="D82" s="222" t="s">
        <v>522</v>
      </c>
      <c r="E82" s="223" t="s">
        <v>370</v>
      </c>
      <c r="K82" s="98"/>
      <c r="L82" s="120"/>
      <c r="M82" s="51" t="str">
        <f t="shared" si="712"/>
        <v>F</v>
      </c>
      <c r="N82" s="52">
        <f t="shared" si="713"/>
        <v>0</v>
      </c>
      <c r="O82" s="53" t="str">
        <f t="shared" si="714"/>
        <v>0.0</v>
      </c>
      <c r="P82" s="63">
        <v>2</v>
      </c>
      <c r="Q82" s="49"/>
      <c r="R82" s="67"/>
      <c r="S82" s="51" t="str">
        <f t="shared" si="715"/>
        <v>F</v>
      </c>
      <c r="T82" s="52">
        <f t="shared" si="716"/>
        <v>0</v>
      </c>
      <c r="U82" s="53" t="str">
        <f t="shared" si="717"/>
        <v>0.0</v>
      </c>
      <c r="V82" s="63">
        <v>3</v>
      </c>
      <c r="W82" s="105"/>
      <c r="X82" s="103"/>
      <c r="Y82" s="104"/>
      <c r="Z82" s="66">
        <f t="shared" si="718"/>
        <v>0</v>
      </c>
      <c r="AA82" s="67">
        <f t="shared" si="719"/>
        <v>0</v>
      </c>
      <c r="AB82" s="67" t="str">
        <f t="shared" si="720"/>
        <v>0.0</v>
      </c>
      <c r="AC82" s="51" t="str">
        <f t="shared" si="721"/>
        <v>F</v>
      </c>
      <c r="AD82" s="60">
        <f t="shared" si="722"/>
        <v>0</v>
      </c>
      <c r="AE82" s="53" t="str">
        <f t="shared" si="723"/>
        <v>0.0</v>
      </c>
      <c r="AF82" s="63">
        <v>4</v>
      </c>
      <c r="AG82" s="199"/>
      <c r="AH82" s="105"/>
      <c r="AI82" s="103"/>
      <c r="AJ82" s="104"/>
      <c r="AK82" s="66">
        <f t="shared" si="724"/>
        <v>0</v>
      </c>
      <c r="AL82" s="67">
        <f t="shared" si="725"/>
        <v>0</v>
      </c>
      <c r="AM82" s="67" t="str">
        <f t="shared" si="726"/>
        <v>0.0</v>
      </c>
      <c r="AN82" s="51" t="str">
        <f t="shared" si="727"/>
        <v>F</v>
      </c>
      <c r="AO82" s="60">
        <f t="shared" si="728"/>
        <v>0</v>
      </c>
      <c r="AP82" s="53" t="str">
        <f t="shared" si="729"/>
        <v>0.0</v>
      </c>
      <c r="AQ82" s="63">
        <v>2</v>
      </c>
      <c r="AR82" s="199"/>
      <c r="AS82" s="105"/>
      <c r="AT82" s="103"/>
      <c r="AU82" s="104"/>
      <c r="AV82" s="66">
        <f t="shared" si="730"/>
        <v>0</v>
      </c>
      <c r="AW82" s="67">
        <f t="shared" si="731"/>
        <v>0</v>
      </c>
      <c r="AX82" s="67" t="str">
        <f t="shared" si="732"/>
        <v>0.0</v>
      </c>
      <c r="AY82" s="51" t="str">
        <f t="shared" si="733"/>
        <v>F</v>
      </c>
      <c r="AZ82" s="60">
        <f t="shared" si="734"/>
        <v>0</v>
      </c>
      <c r="BA82" s="53" t="str">
        <f t="shared" si="735"/>
        <v>0.0</v>
      </c>
      <c r="BB82" s="63">
        <v>3</v>
      </c>
      <c r="BC82" s="199"/>
      <c r="BD82" s="105">
        <v>2</v>
      </c>
      <c r="BE82" s="103"/>
      <c r="BF82" s="104"/>
      <c r="BG82" s="66">
        <f t="shared" si="736"/>
        <v>0.8</v>
      </c>
      <c r="BH82" s="67">
        <f t="shared" si="737"/>
        <v>0.8</v>
      </c>
      <c r="BI82" s="67" t="str">
        <f t="shared" si="738"/>
        <v>0.8</v>
      </c>
      <c r="BJ82" s="51" t="str">
        <f t="shared" si="739"/>
        <v>F</v>
      </c>
      <c r="BK82" s="60">
        <f t="shared" si="740"/>
        <v>0</v>
      </c>
      <c r="BL82" s="53" t="str">
        <f t="shared" si="741"/>
        <v>0.0</v>
      </c>
      <c r="BM82" s="63">
        <v>3</v>
      </c>
      <c r="BN82" s="199"/>
      <c r="BO82" s="105">
        <v>0</v>
      </c>
      <c r="BP82" s="103"/>
      <c r="BQ82" s="104"/>
      <c r="BR82" s="66">
        <f t="shared" si="742"/>
        <v>0</v>
      </c>
      <c r="BS82" s="67">
        <f t="shared" si="743"/>
        <v>0</v>
      </c>
      <c r="BT82" s="67" t="str">
        <f t="shared" si="744"/>
        <v>0.0</v>
      </c>
      <c r="BU82" s="51" t="str">
        <f t="shared" si="745"/>
        <v>F</v>
      </c>
      <c r="BV82" s="68">
        <f t="shared" si="746"/>
        <v>0</v>
      </c>
      <c r="BW82" s="53" t="str">
        <f t="shared" si="747"/>
        <v>0.0</v>
      </c>
      <c r="BX82" s="63">
        <v>2</v>
      </c>
      <c r="BY82" s="199"/>
      <c r="BZ82" s="105"/>
      <c r="CA82" s="103"/>
      <c r="CB82" s="104"/>
      <c r="CC82" s="105"/>
      <c r="CD82" s="67">
        <f t="shared" si="748"/>
        <v>0</v>
      </c>
      <c r="CE82" s="67" t="str">
        <f t="shared" si="749"/>
        <v>0.0</v>
      </c>
      <c r="CF82" s="51" t="str">
        <f t="shared" si="750"/>
        <v>F</v>
      </c>
      <c r="CG82" s="60">
        <f t="shared" si="751"/>
        <v>0</v>
      </c>
      <c r="CH82" s="53" t="str">
        <f t="shared" si="752"/>
        <v>0.0</v>
      </c>
      <c r="CI82" s="63">
        <v>3</v>
      </c>
      <c r="CJ82" s="199"/>
      <c r="CK82" s="200">
        <f t="shared" si="753"/>
        <v>17</v>
      </c>
      <c r="CL82" s="72">
        <f t="shared" si="754"/>
        <v>0.14117647058823532</v>
      </c>
      <c r="CM82" s="93" t="str">
        <f t="shared" si="755"/>
        <v>0.14</v>
      </c>
      <c r="CN82" s="72">
        <f t="shared" si="756"/>
        <v>0</v>
      </c>
      <c r="CO82" s="93" t="str">
        <f t="shared" si="757"/>
        <v>0.00</v>
      </c>
      <c r="CP82" s="258" t="str">
        <f t="shared" si="758"/>
        <v>Cảnh báo KQHT</v>
      </c>
      <c r="CQ82" s="258">
        <f t="shared" si="759"/>
        <v>0</v>
      </c>
      <c r="CR82" s="72">
        <v>0</v>
      </c>
      <c r="CS82" s="258" t="str">
        <f t="shared" si="760"/>
        <v>0.00</v>
      </c>
      <c r="CT82" s="72">
        <v>0</v>
      </c>
      <c r="CU82" s="258" t="str">
        <f t="shared" si="761"/>
        <v>0.00</v>
      </c>
      <c r="CV82" s="258" t="str">
        <f t="shared" si="762"/>
        <v>Cảnh báo KQHT</v>
      </c>
      <c r="CW82" s="66">
        <v>5</v>
      </c>
      <c r="CX82" s="66">
        <v>2</v>
      </c>
      <c r="CY82" s="258"/>
      <c r="CZ82" s="66">
        <f t="shared" si="763"/>
        <v>3.2</v>
      </c>
      <c r="DA82" s="67">
        <f t="shared" si="764"/>
        <v>3.2</v>
      </c>
      <c r="DB82" s="60" t="str">
        <f t="shared" si="765"/>
        <v>3.2</v>
      </c>
      <c r="DC82" s="51" t="str">
        <f t="shared" si="766"/>
        <v>F</v>
      </c>
      <c r="DD82" s="60">
        <f t="shared" si="767"/>
        <v>0</v>
      </c>
      <c r="DE82" s="60" t="str">
        <f t="shared" si="768"/>
        <v>0.0</v>
      </c>
      <c r="DF82" s="63"/>
      <c r="DG82" s="201"/>
      <c r="DH82" s="105"/>
      <c r="DI82" s="126"/>
      <c r="DJ82" s="126"/>
      <c r="DK82" s="66">
        <f t="shared" si="769"/>
        <v>0</v>
      </c>
      <c r="DL82" s="67">
        <f t="shared" si="770"/>
        <v>0</v>
      </c>
      <c r="DM82" s="60" t="str">
        <f t="shared" si="771"/>
        <v>0.0</v>
      </c>
      <c r="DN82" s="51" t="str">
        <f t="shared" si="772"/>
        <v>F</v>
      </c>
      <c r="DO82" s="60">
        <f t="shared" si="773"/>
        <v>0</v>
      </c>
      <c r="DP82" s="60" t="str">
        <f t="shared" si="774"/>
        <v>0.0</v>
      </c>
      <c r="DQ82" s="63"/>
      <c r="DR82" s="201"/>
      <c r="DS82" s="67">
        <f t="shared" si="775"/>
        <v>1.6</v>
      </c>
      <c r="DT82" s="60" t="str">
        <f t="shared" si="776"/>
        <v>1.6</v>
      </c>
      <c r="DU82" s="51" t="str">
        <f t="shared" si="777"/>
        <v>F</v>
      </c>
      <c r="DV82" s="60">
        <f t="shared" si="778"/>
        <v>0</v>
      </c>
      <c r="DW82" s="60" t="str">
        <f t="shared" si="779"/>
        <v>0.0</v>
      </c>
      <c r="DX82" s="63">
        <v>3</v>
      </c>
      <c r="DY82" s="201">
        <v>3</v>
      </c>
      <c r="DZ82" s="146">
        <v>0</v>
      </c>
      <c r="EA82" s="70"/>
      <c r="EB82" s="121"/>
      <c r="EC82" s="66">
        <f t="shared" si="780"/>
        <v>0</v>
      </c>
      <c r="ED82" s="67">
        <f t="shared" si="781"/>
        <v>0</v>
      </c>
      <c r="EE82" s="67" t="str">
        <f t="shared" si="782"/>
        <v>0.0</v>
      </c>
      <c r="EF82" s="51" t="str">
        <f t="shared" si="783"/>
        <v>F</v>
      </c>
      <c r="EG82" s="68">
        <f t="shared" si="784"/>
        <v>0</v>
      </c>
      <c r="EH82" s="53" t="str">
        <f t="shared" si="785"/>
        <v>0.0</v>
      </c>
      <c r="EI82" s="63">
        <v>3</v>
      </c>
      <c r="EJ82" s="199">
        <v>3</v>
      </c>
      <c r="EK82" s="146">
        <v>3</v>
      </c>
      <c r="EL82" s="70"/>
      <c r="EM82" s="121"/>
      <c r="EN82" s="66">
        <f t="shared" si="786"/>
        <v>1.2</v>
      </c>
      <c r="EO82" s="67">
        <f t="shared" si="787"/>
        <v>1.2</v>
      </c>
      <c r="EP82" s="67" t="str">
        <f t="shared" si="788"/>
        <v>1.2</v>
      </c>
      <c r="EQ82" s="51" t="str">
        <f t="shared" si="789"/>
        <v>F</v>
      </c>
      <c r="ER82" s="60">
        <f t="shared" si="790"/>
        <v>0</v>
      </c>
      <c r="ES82" s="53" t="str">
        <f t="shared" si="791"/>
        <v>0.0</v>
      </c>
      <c r="ET82" s="63">
        <v>3</v>
      </c>
      <c r="EU82" s="199">
        <v>3</v>
      </c>
      <c r="EV82" s="146">
        <v>0</v>
      </c>
      <c r="EW82" s="70"/>
      <c r="EX82" s="121"/>
      <c r="EY82" s="66">
        <f t="shared" si="792"/>
        <v>0</v>
      </c>
      <c r="EZ82" s="67">
        <f t="shared" si="793"/>
        <v>0</v>
      </c>
      <c r="FA82" s="67" t="str">
        <f t="shared" si="794"/>
        <v>0.0</v>
      </c>
      <c r="FB82" s="51" t="str">
        <f t="shared" si="795"/>
        <v>F</v>
      </c>
      <c r="FC82" s="60">
        <f t="shared" si="796"/>
        <v>0</v>
      </c>
      <c r="FD82" s="53" t="str">
        <f t="shared" si="797"/>
        <v>0.0</v>
      </c>
      <c r="FE82" s="63">
        <v>2</v>
      </c>
      <c r="FF82" s="199">
        <v>2</v>
      </c>
      <c r="FG82" s="105">
        <v>0</v>
      </c>
      <c r="FH82" s="103"/>
      <c r="FI82" s="104"/>
      <c r="FJ82" s="66">
        <f t="shared" si="798"/>
        <v>0</v>
      </c>
      <c r="FK82" s="67">
        <f t="shared" si="799"/>
        <v>0</v>
      </c>
      <c r="FL82" s="67" t="str">
        <f t="shared" si="800"/>
        <v>0.0</v>
      </c>
      <c r="FM82" s="51" t="str">
        <f t="shared" si="801"/>
        <v>F</v>
      </c>
      <c r="FN82" s="60">
        <f t="shared" si="802"/>
        <v>0</v>
      </c>
      <c r="FO82" s="53" t="str">
        <f t="shared" si="803"/>
        <v>0.0</v>
      </c>
      <c r="FP82" s="63">
        <v>2</v>
      </c>
      <c r="FQ82" s="199">
        <v>2</v>
      </c>
      <c r="FR82" s="105"/>
      <c r="FS82" s="103"/>
      <c r="FT82" s="104"/>
      <c r="FU82" s="66"/>
      <c r="FV82" s="67">
        <f t="shared" si="804"/>
        <v>0</v>
      </c>
      <c r="FW82" s="67" t="str">
        <f t="shared" si="805"/>
        <v>0.0</v>
      </c>
      <c r="FX82" s="51" t="str">
        <f t="shared" si="806"/>
        <v>F</v>
      </c>
      <c r="FY82" s="60">
        <f t="shared" si="807"/>
        <v>0</v>
      </c>
      <c r="FZ82" s="53" t="str">
        <f t="shared" si="808"/>
        <v>0.0</v>
      </c>
      <c r="GA82" s="63">
        <v>2</v>
      </c>
      <c r="GB82" s="199">
        <v>2</v>
      </c>
      <c r="GC82" s="105">
        <v>1</v>
      </c>
      <c r="GD82" s="103"/>
      <c r="GE82" s="104"/>
      <c r="GF82" s="105"/>
      <c r="GG82" s="67">
        <f t="shared" si="809"/>
        <v>0.4</v>
      </c>
      <c r="GH82" s="67" t="str">
        <f t="shared" si="810"/>
        <v>0.4</v>
      </c>
      <c r="GI82" s="51" t="str">
        <f t="shared" si="811"/>
        <v>F</v>
      </c>
      <c r="GJ82" s="60">
        <f t="shared" si="812"/>
        <v>0</v>
      </c>
      <c r="GK82" s="53" t="str">
        <f t="shared" si="813"/>
        <v>0.0</v>
      </c>
      <c r="GL82" s="63">
        <v>3</v>
      </c>
      <c r="GM82" s="199">
        <v>3</v>
      </c>
      <c r="GN82" s="203">
        <f t="shared" si="814"/>
        <v>18</v>
      </c>
      <c r="GO82" s="153">
        <f t="shared" si="815"/>
        <v>0.53333333333333344</v>
      </c>
      <c r="GP82" s="155">
        <f t="shared" si="816"/>
        <v>0</v>
      </c>
      <c r="GQ82" s="154" t="str">
        <f t="shared" si="817"/>
        <v>0.00</v>
      </c>
      <c r="GR82" s="5" t="str">
        <f t="shared" si="818"/>
        <v>Cảnh báo KQHT</v>
      </c>
      <c r="GS82" s="5"/>
      <c r="GT82" s="204">
        <f t="shared" si="819"/>
        <v>18</v>
      </c>
      <c r="GU82" s="205">
        <f t="shared" si="820"/>
        <v>0.53333333333333344</v>
      </c>
      <c r="GV82" s="206">
        <f t="shared" si="821"/>
        <v>0</v>
      </c>
      <c r="GW82" s="207">
        <f t="shared" si="822"/>
        <v>35</v>
      </c>
      <c r="GX82" s="203">
        <f t="shared" si="823"/>
        <v>18</v>
      </c>
      <c r="GY82" s="154">
        <f t="shared" si="824"/>
        <v>0.53333333333333344</v>
      </c>
      <c r="GZ82" s="155">
        <f t="shared" si="825"/>
        <v>0</v>
      </c>
      <c r="HA82" s="154" t="str">
        <f t="shared" si="826"/>
        <v>0.00</v>
      </c>
      <c r="HB82" s="5" t="str">
        <f t="shared" si="827"/>
        <v>Cảnh báo KQHT</v>
      </c>
      <c r="HC82" s="219"/>
      <c r="HG82" s="67">
        <f t="shared" si="631"/>
        <v>0</v>
      </c>
      <c r="HH82" s="67" t="str">
        <f t="shared" si="632"/>
        <v>0.0</v>
      </c>
      <c r="HI82" s="51" t="str">
        <f t="shared" si="633"/>
        <v>F</v>
      </c>
      <c r="HJ82" s="60">
        <f t="shared" si="634"/>
        <v>0</v>
      </c>
      <c r="HK82" s="53" t="str">
        <f t="shared" si="635"/>
        <v>0.0</v>
      </c>
      <c r="HL82" s="63">
        <v>3</v>
      </c>
      <c r="HM82" s="199">
        <v>3</v>
      </c>
      <c r="HN82" s="202"/>
      <c r="HO82" s="57"/>
      <c r="HP82" s="58"/>
      <c r="HQ82" s="66">
        <f t="shared" si="636"/>
        <v>0</v>
      </c>
      <c r="HR82" s="110">
        <f t="shared" si="637"/>
        <v>0</v>
      </c>
      <c r="HS82" s="67" t="str">
        <f t="shared" si="638"/>
        <v>0.0</v>
      </c>
      <c r="HT82" s="111" t="str">
        <f t="shared" si="639"/>
        <v>F</v>
      </c>
      <c r="HU82" s="112">
        <f t="shared" si="640"/>
        <v>0</v>
      </c>
      <c r="HV82" s="113" t="str">
        <f t="shared" si="641"/>
        <v>0.0</v>
      </c>
      <c r="HW82" s="63">
        <v>1</v>
      </c>
      <c r="HX82" s="199">
        <v>1</v>
      </c>
      <c r="HY82" s="66">
        <f t="shared" si="642"/>
        <v>0</v>
      </c>
      <c r="HZ82" s="163">
        <f t="shared" si="642"/>
        <v>0</v>
      </c>
      <c r="IA82" s="53" t="str">
        <f t="shared" si="643"/>
        <v>0.0</v>
      </c>
      <c r="IB82" s="51" t="str">
        <f t="shared" si="644"/>
        <v>F</v>
      </c>
      <c r="IC82" s="60">
        <f t="shared" si="645"/>
        <v>0</v>
      </c>
      <c r="ID82" s="53" t="str">
        <f t="shared" si="646"/>
        <v>0.0</v>
      </c>
      <c r="IE82" s="212">
        <v>4</v>
      </c>
      <c r="IF82" s="213">
        <v>4</v>
      </c>
      <c r="IG82" s="202"/>
      <c r="IH82" s="57"/>
      <c r="II82" s="58"/>
      <c r="IJ82" s="66">
        <f t="shared" si="647"/>
        <v>0</v>
      </c>
      <c r="IK82" s="67">
        <f t="shared" si="648"/>
        <v>0</v>
      </c>
      <c r="IL82" s="67" t="str">
        <f t="shared" si="649"/>
        <v>0.0</v>
      </c>
      <c r="IM82" s="51" t="str">
        <f t="shared" si="650"/>
        <v>F</v>
      </c>
      <c r="IN82" s="60">
        <f t="shared" si="651"/>
        <v>0</v>
      </c>
      <c r="IO82" s="53" t="str">
        <f t="shared" si="652"/>
        <v>0.0</v>
      </c>
      <c r="IP82" s="63">
        <v>2</v>
      </c>
      <c r="IQ82" s="199">
        <v>2</v>
      </c>
      <c r="IR82" s="233"/>
      <c r="IS82" s="233"/>
      <c r="IT82" s="233"/>
      <c r="IU82" s="66">
        <f t="shared" si="653"/>
        <v>0</v>
      </c>
      <c r="IV82" s="67">
        <f t="shared" si="654"/>
        <v>0</v>
      </c>
      <c r="IW82" s="67" t="str">
        <f t="shared" si="655"/>
        <v>0.0</v>
      </c>
      <c r="IX82" s="51" t="str">
        <f t="shared" si="656"/>
        <v>F</v>
      </c>
      <c r="IY82" s="60">
        <f t="shared" si="657"/>
        <v>0</v>
      </c>
      <c r="IZ82" s="53" t="str">
        <f t="shared" si="658"/>
        <v>0.0</v>
      </c>
      <c r="JA82" s="63">
        <v>3</v>
      </c>
      <c r="JB82" s="199">
        <v>3</v>
      </c>
      <c r="JC82" s="65"/>
      <c r="JD82" s="57"/>
      <c r="JE82" s="58"/>
      <c r="JF82" s="66">
        <f t="shared" si="659"/>
        <v>0</v>
      </c>
      <c r="JG82" s="67">
        <f t="shared" si="660"/>
        <v>0</v>
      </c>
      <c r="JH82" s="50" t="str">
        <f t="shared" si="661"/>
        <v>0.0</v>
      </c>
      <c r="JI82" s="51" t="str">
        <f t="shared" si="662"/>
        <v>F</v>
      </c>
      <c r="JJ82" s="60">
        <f t="shared" si="663"/>
        <v>0</v>
      </c>
      <c r="JK82" s="53" t="str">
        <f t="shared" si="664"/>
        <v>0.0</v>
      </c>
      <c r="JL82" s="61">
        <v>2</v>
      </c>
      <c r="JM82" s="62">
        <v>2</v>
      </c>
      <c r="JN82" s="65"/>
      <c r="JO82" s="57"/>
      <c r="JP82" s="58"/>
      <c r="JQ82" s="66">
        <f t="shared" si="665"/>
        <v>0</v>
      </c>
      <c r="JR82" s="67">
        <f t="shared" si="666"/>
        <v>0</v>
      </c>
      <c r="JS82" s="50" t="str">
        <f t="shared" si="667"/>
        <v>0.0</v>
      </c>
      <c r="JT82" s="51" t="str">
        <f t="shared" si="668"/>
        <v>F</v>
      </c>
      <c r="JU82" s="60">
        <f t="shared" si="669"/>
        <v>0</v>
      </c>
      <c r="JV82" s="53" t="str">
        <f t="shared" si="670"/>
        <v>0.0</v>
      </c>
      <c r="JW82" s="61">
        <v>1</v>
      </c>
      <c r="JX82" s="62">
        <v>1</v>
      </c>
      <c r="JY82" s="65"/>
      <c r="JZ82" s="57"/>
      <c r="KA82" s="58"/>
      <c r="KB82" s="66">
        <f t="shared" si="671"/>
        <v>0</v>
      </c>
      <c r="KC82" s="67">
        <f t="shared" si="672"/>
        <v>0</v>
      </c>
      <c r="KD82" s="50" t="str">
        <f t="shared" si="673"/>
        <v>0.0</v>
      </c>
      <c r="KE82" s="51" t="str">
        <f t="shared" si="674"/>
        <v>F</v>
      </c>
      <c r="KF82" s="60">
        <f t="shared" si="675"/>
        <v>0</v>
      </c>
      <c r="KG82" s="53" t="str">
        <f t="shared" si="676"/>
        <v>0.0</v>
      </c>
      <c r="KH82" s="61">
        <v>2</v>
      </c>
      <c r="KI82" s="62">
        <v>2</v>
      </c>
      <c r="KJ82" s="202"/>
      <c r="KK82" s="133"/>
      <c r="KL82" s="58"/>
      <c r="KM82" s="66">
        <f t="shared" si="677"/>
        <v>0</v>
      </c>
      <c r="KN82" s="67">
        <f t="shared" si="678"/>
        <v>0</v>
      </c>
      <c r="KO82" s="67" t="str">
        <f t="shared" si="679"/>
        <v>0.0</v>
      </c>
      <c r="KP82" s="51" t="str">
        <f t="shared" si="680"/>
        <v>F</v>
      </c>
      <c r="KQ82" s="60">
        <f t="shared" si="681"/>
        <v>0</v>
      </c>
      <c r="KR82" s="53" t="str">
        <f t="shared" si="682"/>
        <v>0.0</v>
      </c>
      <c r="KS82" s="63">
        <v>1</v>
      </c>
      <c r="KT82" s="199">
        <v>1</v>
      </c>
      <c r="KU82" s="202"/>
      <c r="KV82" s="133"/>
      <c r="KW82" s="58"/>
      <c r="KX82" s="66">
        <f t="shared" si="683"/>
        <v>0</v>
      </c>
      <c r="KY82" s="67">
        <f t="shared" si="684"/>
        <v>0</v>
      </c>
      <c r="KZ82" s="67" t="str">
        <f t="shared" si="685"/>
        <v>0.0</v>
      </c>
      <c r="LA82" s="51" t="str">
        <f t="shared" si="686"/>
        <v>F</v>
      </c>
      <c r="LB82" s="60">
        <f t="shared" si="687"/>
        <v>0</v>
      </c>
      <c r="LC82" s="53" t="str">
        <f t="shared" si="688"/>
        <v>0.0</v>
      </c>
      <c r="LD82" s="63">
        <v>1</v>
      </c>
      <c r="LE82" s="199">
        <v>1</v>
      </c>
      <c r="LF82" s="202"/>
      <c r="LG82" s="133"/>
      <c r="LH82" s="58"/>
      <c r="LI82" s="66">
        <f t="shared" si="689"/>
        <v>0</v>
      </c>
      <c r="LJ82" s="67">
        <f t="shared" si="690"/>
        <v>0</v>
      </c>
      <c r="LK82" s="67" t="str">
        <f t="shared" si="691"/>
        <v>0.0</v>
      </c>
      <c r="LL82" s="51" t="str">
        <f t="shared" si="692"/>
        <v>F</v>
      </c>
      <c r="LM82" s="60">
        <f t="shared" si="693"/>
        <v>0</v>
      </c>
      <c r="LN82" s="53" t="str">
        <f t="shared" si="694"/>
        <v>0.0</v>
      </c>
      <c r="LO82" s="63">
        <v>2</v>
      </c>
      <c r="LP82" s="199">
        <v>2</v>
      </c>
      <c r="LQ82" s="202"/>
      <c r="LR82" s="133"/>
      <c r="LS82" s="58"/>
      <c r="LT82" s="66">
        <f t="shared" si="695"/>
        <v>0</v>
      </c>
      <c r="LU82" s="67">
        <f t="shared" si="696"/>
        <v>0</v>
      </c>
      <c r="LV82" s="67" t="str">
        <f t="shared" si="697"/>
        <v>0.0</v>
      </c>
      <c r="LW82" s="51" t="str">
        <f t="shared" si="698"/>
        <v>F</v>
      </c>
      <c r="LX82" s="60">
        <f t="shared" si="699"/>
        <v>0</v>
      </c>
      <c r="LY82" s="53" t="str">
        <f t="shared" si="700"/>
        <v>0.0</v>
      </c>
      <c r="LZ82" s="63">
        <v>1</v>
      </c>
      <c r="MA82" s="199">
        <v>1</v>
      </c>
      <c r="MB82" s="66">
        <f t="shared" si="701"/>
        <v>0</v>
      </c>
      <c r="MC82" s="163">
        <f t="shared" si="702"/>
        <v>0</v>
      </c>
      <c r="MD82" s="53" t="str">
        <f t="shared" si="703"/>
        <v>0.0</v>
      </c>
      <c r="ME82" s="51" t="str">
        <f t="shared" si="704"/>
        <v>F</v>
      </c>
      <c r="MF82" s="60">
        <f t="shared" si="705"/>
        <v>0</v>
      </c>
      <c r="MG82" s="53" t="str">
        <f t="shared" si="706"/>
        <v>0.0</v>
      </c>
      <c r="MH82" s="212">
        <v>5</v>
      </c>
      <c r="MI82" s="213">
        <v>5</v>
      </c>
      <c r="MJ82" s="203">
        <f t="shared" si="707"/>
        <v>19</v>
      </c>
      <c r="MK82" s="153">
        <f t="shared" si="708"/>
        <v>0</v>
      </c>
      <c r="ML82" s="155">
        <f t="shared" si="709"/>
        <v>0</v>
      </c>
      <c r="MM82" s="154" t="str">
        <f t="shared" si="710"/>
        <v>0.00</v>
      </c>
      <c r="MN82" s="5" t="str">
        <f t="shared" si="711"/>
        <v>Cảnh báo KQHT</v>
      </c>
    </row>
    <row r="83" spans="1:352" s="8" customFormat="1">
      <c r="D83" s="222"/>
      <c r="E83" s="223"/>
      <c r="CQ83" s="258"/>
      <c r="CR83" s="258"/>
      <c r="CS83" s="258"/>
      <c r="CT83" s="258"/>
      <c r="CU83" s="258"/>
    </row>
  </sheetData>
  <autoFilter ref="A1:MN83"/>
  <mergeCells count="1">
    <mergeCell ref="B75:D75"/>
  </mergeCells>
  <conditionalFormatting sqref="T28:T72 O1 U1 S29:T67 M75:N82 S75:T82 S1:T27 M1:N72">
    <cfRule type="cellIs" dxfId="47" priority="389" stopIfTrue="1" operator="lessThan">
      <formula>4.95</formula>
    </cfRule>
    <cfRule type="cellIs" dxfId="46" priority="390" stopIfTrue="1" operator="lessThan">
      <formula>4.95</formula>
    </cfRule>
    <cfRule type="cellIs" dxfId="45" priority="391" stopIfTrue="1" operator="lessThan">
      <formula>4.95</formula>
    </cfRule>
  </conditionalFormatting>
  <conditionalFormatting sqref="Q28:R72 T28:U72 Q29:U67 K75:L82 Q75:U82 Q1:U27 K1:L72">
    <cfRule type="cellIs" dxfId="44" priority="388" stopIfTrue="1" operator="lessThan">
      <formula>4.95</formula>
    </cfRule>
  </conditionalFormatting>
  <conditionalFormatting sqref="EG1:EG24 EG29:EG67 EG75:EG82 BV75:BV82 EG27 BV1:BV72">
    <cfRule type="cellIs" dxfId="43" priority="387" operator="greaterThan">
      <formula>0</formula>
    </cfRule>
  </conditionalFormatting>
  <conditionalFormatting sqref="ER1:ER24 ER29:ER67 GJ75:GJ82 ER75:ER82 AO75:AO82 HJ75:HJ82 ER27 GJ1:GJ72 AO1:AO72 HJ1:HJ72 AD1:AD1048576 AZ1:AZ1048576 BK1:BK1048576 CG1:CG1048576 BV1:BV1048576">
    <cfRule type="cellIs" dxfId="42" priority="386" operator="lessThan">
      <formula>1</formula>
    </cfRule>
  </conditionalFormatting>
  <conditionalFormatting sqref="EO1:EP24 EO29:EP67 GG75:GH82 EO75:EP82 AL75:AM82 L75:L82 R75:R82 HG75:HH82 EO27:EP27 GG1:GH72 AL1:AM72 L2:L72 R2:R72 HG1:HH72 AA1:AB1048576 AW1:AX1048576 BH1:BI1048576 BS1:BT1048576 CD1:CE1048576">
    <cfRule type="cellIs" dxfId="41" priority="385" operator="lessThan">
      <formula>4</formula>
    </cfRule>
  </conditionalFormatting>
  <conditionalFormatting sqref="JG25:JG27 JR25:JR27 KC25:KC27 LY25:LY27 HZ25:HZ72 IK25:IK72 IV25:IV72 KG1 JV1 HV1 HK1 IN1:IO1 JK1 FY75:FY82 FN75:FN82 FC75:FC82 GJ75:GJ82 HJ75:HJ82 HU75:HU82 IC75:IC82 IN75:IN82 IY75:IY82 JJ75:JJ82 JU75:JU82 KF75:KF82 KN25:KN27 KY25:KY27 LX27:LY27 LX1:LX82 MF2:MF82 LB1:LB82 KQ1:KQ82 LM1:LM82 HR25:HR72 HG25:HG72 FY1:FY72 FN1:FN72 FC2:FC72 GJ1:GJ72 HJ1:HJ72 HU1:HU72 IC2:IC72 IN2:IN72 IY2:IY72 JJ1:JJ72 JU1:JU67 KF1:KF67">
    <cfRule type="cellIs" dxfId="40" priority="380" operator="lessThan">
      <formula>0</formula>
    </cfRule>
    <cfRule type="cellIs" dxfId="39" priority="381" operator="lessThan">
      <formula>0</formula>
    </cfRule>
    <cfRule type="cellIs" dxfId="38" priority="382" operator="greaterThan">
      <formula>0</formula>
    </cfRule>
    <cfRule type="cellIs" dxfId="37" priority="383" operator="lessThan">
      <formula>0</formula>
    </cfRule>
    <cfRule type="cellIs" dxfId="36" priority="384" operator="greaterThan">
      <formula>0</formula>
    </cfRule>
  </conditionalFormatting>
  <conditionalFormatting sqref="LY25:LY27 JG25:JG27 JR25:JR27 KC25:KC27 HZ25:HZ72 IK25:IK72 IV25:IV72 FY75:FY82 FN75:FN82 FC75:FC82 GJ75:GJ82 HJ75:HJ82 HU75:HU82 IC75:IC82 IN75:IN82 IY75:IY82 JJ75:JJ82 JU75:JU82 KF75:KF82 KN25:KN27 KY25:KY27 LX27:LY27 LX2:LX82 LB2:LB82 KQ2:KQ82 MF2:MF82 LM2:LM82 HR25:HR72 HG25:HG72 FY2:FY72 FN2:FN72 FC2:FC72 GJ2:GJ72 HJ2:HJ72 HU2:HU72 IC2:IC72 IN2:IN72 IY2:IY72 JJ2:JJ72 JU2:JU67 KF2:KF67">
    <cfRule type="cellIs" dxfId="35" priority="377" operator="equal">
      <formula>0</formula>
    </cfRule>
    <cfRule type="cellIs" dxfId="34" priority="378" operator="equal">
      <formula>0</formula>
    </cfRule>
    <cfRule type="cellIs" dxfId="33" priority="379" operator="lessThan">
      <formula>0</formula>
    </cfRule>
  </conditionalFormatting>
  <conditionalFormatting sqref="FC75:FC82 IY75:IY82 KY25:KY27 KQ25:KQ27 FC2:FC72 IY2:IY72">
    <cfRule type="cellIs" dxfId="32" priority="372" operator="lessThan">
      <formula>1</formula>
    </cfRule>
    <cfRule type="cellIs" dxfId="31" priority="373" operator="greaterThan">
      <formula>0</formula>
    </cfRule>
    <cfRule type="cellIs" dxfId="30" priority="374" operator="equal">
      <formula>0</formula>
    </cfRule>
    <cfRule type="cellIs" dxfId="29" priority="375" operator="equal">
      <formula>0</formula>
    </cfRule>
    <cfRule type="cellIs" dxfId="28" priority="376" operator="lessThan">
      <formula>0</formula>
    </cfRule>
  </conditionalFormatting>
  <conditionalFormatting sqref="IY75:IY82 KY25:KY27 KQ25:KQ27 IY2:IY72">
    <cfRule type="cellIs" dxfId="27" priority="371" operator="greaterThan">
      <formula>1</formula>
    </cfRule>
  </conditionalFormatting>
  <conditionalFormatting sqref="HZ25:HZ72 IC75:IC82 MF2:MF82 IC2:IC72">
    <cfRule type="cellIs" dxfId="26" priority="370" stopIfTrue="1" operator="lessThan">
      <formula>5</formula>
    </cfRule>
  </conditionalFormatting>
  <conditionalFormatting sqref="JR1:JV1 HR1:HV1 HG1:HK1 IK1:IO1 IX1:IZ1 JG1:JK1 KC1:KG1 LU1:LX1 KN1:KQ1 KY1:LB1 LJ1:LM1 FK29:FL67 ED29:EE67 AA29:AB67 CD29:CE67 BS29:BT67 BH29:BI67 AW29:AX67 AL29:AM67 DS29:DS67 DL29:DL67 DA29:DA67 EO29:EP67 EZ29:FA67 GG29:GH67 FV29:FW67 L29:L67 R29:R67 FK75:FL82 ED75:EE82 AA75:AB82 CD75:CE82 BS75:BT82 BH75:BI82 AW75:AX82 AL75:AM82 DS75:DS82 DL75:DL82 DA75:DA82 EO75:EP82 EZ75:FA82 GG75:GH82 FV75:FW82 L75:L82 R75:R82 HG75:HH82 HR75:HS82 IK75:IL82 IV75:IW82 JG75:JH82 JR75:JS82 KC75:KD82 LU2:LV82 LJ2:LK82 KY2:KZ82 KN2:KO82 HG2:HH72 HR2:HS72 IK2:IL72 IV1:IW72 JG2:JH72 JR2:JS67 KC2:KD67">
    <cfRule type="cellIs" dxfId="25" priority="369" operator="lessThan">
      <formula>3.95</formula>
    </cfRule>
  </conditionalFormatting>
  <conditionalFormatting sqref="GG29:GH67 EE29:EE67 EP29:EP67 FV29:FW67 FK29:FL67 FA29:FA67 CE29:CE67 AX29:AX67 BI29:BI67 BT29:BT67 AB29:AB67 AM29:AM67 L29:L67 R29:R67 GG75:GH82 EE75:EE82 EP75:EP82 FV75:FW82 FK75:FL82 FA75:FA82 CE75:CE82 AX75:AX82 BI75:BI82 BT75:BT82 AB75:AB82 AM75:AM82 L75:L82 R75:R82 HG75:HH82 HR75:HS82 IK75:IL82 IW75:IW82 JG75:JH82 JR75:JS82 KC75:KD82 LU2:LV82 KY2:KZ82 LJ2:LK82 KN2:KO82 HG2:HH72 HR2:HS72 IK2:IL72 IW2:IW72 JG2:JH72 JR2:JS67 KC2:KD67">
    <cfRule type="cellIs" dxfId="24" priority="368" operator="lessThan">
      <formula>4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V55"/>
  <sheetViews>
    <sheetView tabSelected="1" workbookViewId="0">
      <pane xSplit="5" ySplit="1" topLeftCell="LD50" activePane="bottomRight" state="frozen"/>
      <selection activeCell="NM1" sqref="NM1"/>
      <selection pane="topRight" activeCell="NM1" sqref="NM1"/>
      <selection pane="bottomLeft" activeCell="NM1" sqref="NM1"/>
      <selection pane="bottomRight" activeCell="LN9" sqref="LN9"/>
    </sheetView>
  </sheetViews>
  <sheetFormatPr defaultRowHeight="17.25"/>
  <cols>
    <col min="1" max="1" width="7.5703125" style="4" customWidth="1"/>
    <col min="2" max="2" width="10.28515625" style="4" customWidth="1"/>
    <col min="3" max="3" width="14.85546875" style="4" customWidth="1"/>
    <col min="4" max="4" width="23.28515625" style="4" customWidth="1"/>
    <col min="5" max="5" width="14.85546875" style="4" customWidth="1"/>
    <col min="6" max="6" width="10.7109375" style="4" customWidth="1"/>
    <col min="7" max="7" width="14.28515625" style="4" customWidth="1"/>
    <col min="8" max="8" width="9.85546875" style="4" customWidth="1"/>
    <col min="9" max="9" width="29.42578125" style="4" customWidth="1"/>
    <col min="10" max="10" width="18.140625" style="4" customWidth="1"/>
    <col min="11" max="12" width="5.7109375" style="4" customWidth="1"/>
    <col min="13" max="13" width="5" style="4" customWidth="1"/>
    <col min="14" max="14" width="6" style="4" customWidth="1"/>
    <col min="15" max="15" width="5.7109375" style="4" customWidth="1"/>
    <col min="16" max="17" width="5.140625" style="4" customWidth="1"/>
    <col min="18" max="18" width="5.140625" style="136" customWidth="1"/>
    <col min="19" max="19" width="4.85546875" style="4" customWidth="1"/>
    <col min="20" max="20" width="5.5703125" style="4" customWidth="1"/>
    <col min="21" max="21" width="6.42578125" style="4" customWidth="1"/>
    <col min="22" max="22" width="5.140625" style="4" customWidth="1"/>
    <col min="23" max="33" width="5.85546875" style="4" customWidth="1"/>
    <col min="34" max="44" width="5.140625" style="4" customWidth="1"/>
    <col min="45" max="55" width="5.85546875" style="4" customWidth="1"/>
    <col min="56" max="88" width="5.42578125" style="4" customWidth="1"/>
    <col min="89" max="89" width="5.28515625" style="4" customWidth="1"/>
    <col min="90" max="91" width="7.7109375" style="4" customWidth="1"/>
    <col min="92" max="92" width="6.7109375" style="4" customWidth="1"/>
    <col min="93" max="93" width="5.28515625" style="4" customWidth="1"/>
    <col min="94" max="94" width="21.42578125" style="4" customWidth="1"/>
    <col min="95" max="95" width="4.85546875" style="90" customWidth="1"/>
    <col min="96" max="98" width="5.7109375" style="90" customWidth="1"/>
    <col min="99" max="99" width="5.28515625" style="90" customWidth="1"/>
    <col min="100" max="100" width="22.28515625" style="4" customWidth="1"/>
    <col min="101" max="129" width="6.140625" style="4" customWidth="1"/>
    <col min="130" max="140" width="4.28515625" style="4" customWidth="1"/>
    <col min="141" max="151" width="5.7109375" style="4" customWidth="1"/>
    <col min="152" max="162" width="4.42578125" style="4" customWidth="1"/>
    <col min="163" max="173" width="4.7109375" style="4" customWidth="1"/>
    <col min="174" max="184" width="4.28515625" style="4" customWidth="1"/>
    <col min="185" max="195" width="5.42578125" style="4" customWidth="1"/>
    <col min="196" max="199" width="7.7109375" style="4" customWidth="1"/>
    <col min="200" max="200" width="17.7109375" style="4" customWidth="1"/>
    <col min="201" max="208" width="7.7109375" style="4" customWidth="1"/>
    <col min="209" max="210" width="9.140625" style="4" customWidth="1"/>
    <col min="211" max="221" width="6.140625" style="4" customWidth="1"/>
    <col min="222" max="240" width="4.5703125" style="4" customWidth="1"/>
    <col min="241" max="251" width="4.42578125" style="4" customWidth="1"/>
    <col min="252" max="273" width="4.85546875" style="4" customWidth="1"/>
    <col min="274" max="284" width="5.5703125" style="4" customWidth="1"/>
    <col min="285" max="295" width="5.140625" style="4" customWidth="1"/>
    <col min="296" max="297" width="5.7109375" style="4" customWidth="1"/>
    <col min="298" max="298" width="5.7109375" style="143" customWidth="1"/>
    <col min="299" max="325" width="5.7109375" style="4" customWidth="1"/>
    <col min="326" max="326" width="12.140625" style="4" bestFit="1" customWidth="1"/>
    <col min="327" max="329" width="9.140625" style="4"/>
    <col min="330" max="330" width="17.28515625" style="4" bestFit="1" customWidth="1"/>
    <col min="331" max="16384" width="9.140625" style="4"/>
  </cols>
  <sheetData>
    <row r="1" spans="1:360" s="197" customFormat="1" ht="171.75" customHeight="1">
      <c r="A1" s="170" t="s">
        <v>0</v>
      </c>
      <c r="B1" s="170" t="s">
        <v>2</v>
      </c>
      <c r="C1" s="170" t="s">
        <v>1</v>
      </c>
      <c r="D1" s="220" t="s">
        <v>3</v>
      </c>
      <c r="E1" s="221" t="s">
        <v>4</v>
      </c>
      <c r="F1" s="170" t="s">
        <v>5</v>
      </c>
      <c r="G1" s="170" t="s">
        <v>6</v>
      </c>
      <c r="H1" s="170" t="s">
        <v>8</v>
      </c>
      <c r="I1" s="170" t="s">
        <v>16</v>
      </c>
      <c r="J1" s="170" t="s">
        <v>7</v>
      </c>
      <c r="K1" s="171" t="s">
        <v>17</v>
      </c>
      <c r="L1" s="171" t="s">
        <v>18</v>
      </c>
      <c r="M1" s="172" t="s">
        <v>19</v>
      </c>
      <c r="N1" s="173" t="s">
        <v>20</v>
      </c>
      <c r="O1" s="173" t="s">
        <v>21</v>
      </c>
      <c r="P1" s="27" t="s">
        <v>22</v>
      </c>
      <c r="Q1" s="171" t="s">
        <v>23</v>
      </c>
      <c r="R1" s="174" t="s">
        <v>24</v>
      </c>
      <c r="S1" s="172" t="s">
        <v>25</v>
      </c>
      <c r="T1" s="173" t="s">
        <v>26</v>
      </c>
      <c r="U1" s="173" t="s">
        <v>27</v>
      </c>
      <c r="V1" s="27" t="s">
        <v>28</v>
      </c>
      <c r="W1" s="175" t="s">
        <v>29</v>
      </c>
      <c r="X1" s="175" t="s">
        <v>30</v>
      </c>
      <c r="Y1" s="175" t="s">
        <v>31</v>
      </c>
      <c r="Z1" s="176" t="s">
        <v>32</v>
      </c>
      <c r="AA1" s="177" t="s">
        <v>33</v>
      </c>
      <c r="AB1" s="178" t="s">
        <v>34</v>
      </c>
      <c r="AC1" s="172" t="s">
        <v>35</v>
      </c>
      <c r="AD1" s="173" t="s">
        <v>36</v>
      </c>
      <c r="AE1" s="179" t="s">
        <v>37</v>
      </c>
      <c r="AF1" s="27" t="s">
        <v>38</v>
      </c>
      <c r="AG1" s="180" t="s">
        <v>39</v>
      </c>
      <c r="AH1" s="175" t="s">
        <v>29</v>
      </c>
      <c r="AI1" s="175" t="s">
        <v>40</v>
      </c>
      <c r="AJ1" s="175" t="s">
        <v>41</v>
      </c>
      <c r="AK1" s="176" t="s">
        <v>42</v>
      </c>
      <c r="AL1" s="177" t="s">
        <v>43</v>
      </c>
      <c r="AM1" s="178" t="s">
        <v>44</v>
      </c>
      <c r="AN1" s="172" t="s">
        <v>45</v>
      </c>
      <c r="AO1" s="173" t="s">
        <v>46</v>
      </c>
      <c r="AP1" s="181" t="s">
        <v>47</v>
      </c>
      <c r="AQ1" s="27" t="s">
        <v>48</v>
      </c>
      <c r="AR1" s="182" t="s">
        <v>49</v>
      </c>
      <c r="AS1" s="175" t="s">
        <v>29</v>
      </c>
      <c r="AT1" s="175" t="s">
        <v>495</v>
      </c>
      <c r="AU1" s="175" t="s">
        <v>496</v>
      </c>
      <c r="AV1" s="176" t="s">
        <v>502</v>
      </c>
      <c r="AW1" s="177" t="s">
        <v>245</v>
      </c>
      <c r="AX1" s="178" t="s">
        <v>246</v>
      </c>
      <c r="AY1" s="172" t="s">
        <v>247</v>
      </c>
      <c r="AZ1" s="173" t="s">
        <v>248</v>
      </c>
      <c r="BA1" s="179" t="s">
        <v>249</v>
      </c>
      <c r="BB1" s="27" t="s">
        <v>250</v>
      </c>
      <c r="BC1" s="182" t="s">
        <v>251</v>
      </c>
      <c r="BD1" s="175" t="s">
        <v>29</v>
      </c>
      <c r="BE1" s="175" t="s">
        <v>60</v>
      </c>
      <c r="BF1" s="175" t="s">
        <v>61</v>
      </c>
      <c r="BG1" s="176" t="s">
        <v>62</v>
      </c>
      <c r="BH1" s="177" t="s">
        <v>63</v>
      </c>
      <c r="BI1" s="178" t="s">
        <v>64</v>
      </c>
      <c r="BJ1" s="172" t="s">
        <v>65</v>
      </c>
      <c r="BK1" s="173" t="s">
        <v>66</v>
      </c>
      <c r="BL1" s="179" t="s">
        <v>67</v>
      </c>
      <c r="BM1" s="27" t="s">
        <v>68</v>
      </c>
      <c r="BN1" s="182" t="s">
        <v>69</v>
      </c>
      <c r="BO1" s="175" t="s">
        <v>29</v>
      </c>
      <c r="BP1" s="175" t="s">
        <v>70</v>
      </c>
      <c r="BQ1" s="175" t="s">
        <v>71</v>
      </c>
      <c r="BR1" s="176" t="s">
        <v>72</v>
      </c>
      <c r="BS1" s="177" t="s">
        <v>73</v>
      </c>
      <c r="BT1" s="178" t="s">
        <v>74</v>
      </c>
      <c r="BU1" s="172" t="s">
        <v>75</v>
      </c>
      <c r="BV1" s="173" t="s">
        <v>76</v>
      </c>
      <c r="BW1" s="181" t="s">
        <v>77</v>
      </c>
      <c r="BX1" s="27" t="s">
        <v>78</v>
      </c>
      <c r="BY1" s="182" t="s">
        <v>79</v>
      </c>
      <c r="BZ1" s="175" t="s">
        <v>29</v>
      </c>
      <c r="CA1" s="175" t="s">
        <v>80</v>
      </c>
      <c r="CB1" s="175" t="s">
        <v>81</v>
      </c>
      <c r="CC1" s="176" t="s">
        <v>82</v>
      </c>
      <c r="CD1" s="177" t="s">
        <v>83</v>
      </c>
      <c r="CE1" s="178" t="s">
        <v>84</v>
      </c>
      <c r="CF1" s="172" t="s">
        <v>85</v>
      </c>
      <c r="CG1" s="173" t="s">
        <v>86</v>
      </c>
      <c r="CH1" s="179" t="s">
        <v>87</v>
      </c>
      <c r="CI1" s="27" t="s">
        <v>88</v>
      </c>
      <c r="CJ1" s="182" t="s">
        <v>89</v>
      </c>
      <c r="CK1" s="183" t="s">
        <v>90</v>
      </c>
      <c r="CL1" s="184" t="s">
        <v>91</v>
      </c>
      <c r="CM1" s="184" t="s">
        <v>92</v>
      </c>
      <c r="CN1" s="184" t="s">
        <v>93</v>
      </c>
      <c r="CO1" s="179" t="s">
        <v>94</v>
      </c>
      <c r="CP1" s="185" t="s">
        <v>95</v>
      </c>
      <c r="CQ1" s="186" t="s">
        <v>96</v>
      </c>
      <c r="CR1" s="186" t="s">
        <v>97</v>
      </c>
      <c r="CS1" s="186" t="s">
        <v>98</v>
      </c>
      <c r="CT1" s="186" t="s">
        <v>99</v>
      </c>
      <c r="CU1" s="186" t="s">
        <v>100</v>
      </c>
      <c r="CV1" s="185" t="s">
        <v>101</v>
      </c>
      <c r="CW1" s="175" t="s">
        <v>29</v>
      </c>
      <c r="CX1" s="175" t="s">
        <v>102</v>
      </c>
      <c r="CY1" s="175" t="s">
        <v>103</v>
      </c>
      <c r="CZ1" s="176" t="s">
        <v>104</v>
      </c>
      <c r="DA1" s="177" t="s">
        <v>105</v>
      </c>
      <c r="DB1" s="177" t="s">
        <v>106</v>
      </c>
      <c r="DC1" s="172" t="s">
        <v>107</v>
      </c>
      <c r="DD1" s="187" t="s">
        <v>108</v>
      </c>
      <c r="DE1" s="187" t="s">
        <v>109</v>
      </c>
      <c r="DF1" s="27" t="s">
        <v>110</v>
      </c>
      <c r="DG1" s="27" t="s">
        <v>111</v>
      </c>
      <c r="DH1" s="175" t="s">
        <v>29</v>
      </c>
      <c r="DI1" s="175" t="s">
        <v>112</v>
      </c>
      <c r="DJ1" s="175" t="s">
        <v>113</v>
      </c>
      <c r="DK1" s="176" t="s">
        <v>114</v>
      </c>
      <c r="DL1" s="177" t="s">
        <v>115</v>
      </c>
      <c r="DM1" s="177" t="s">
        <v>116</v>
      </c>
      <c r="DN1" s="172" t="s">
        <v>117</v>
      </c>
      <c r="DO1" s="187" t="s">
        <v>118</v>
      </c>
      <c r="DP1" s="187" t="s">
        <v>119</v>
      </c>
      <c r="DQ1" s="27" t="s">
        <v>120</v>
      </c>
      <c r="DR1" s="27" t="s">
        <v>121</v>
      </c>
      <c r="DS1" s="188" t="s">
        <v>122</v>
      </c>
      <c r="DT1" s="188" t="s">
        <v>123</v>
      </c>
      <c r="DU1" s="189" t="s">
        <v>124</v>
      </c>
      <c r="DV1" s="187" t="s">
        <v>125</v>
      </c>
      <c r="DW1" s="190" t="s">
        <v>126</v>
      </c>
      <c r="DX1" s="27" t="s">
        <v>127</v>
      </c>
      <c r="DY1" s="27" t="s">
        <v>128</v>
      </c>
      <c r="DZ1" s="175" t="s">
        <v>29</v>
      </c>
      <c r="EA1" s="175" t="s">
        <v>700</v>
      </c>
      <c r="EB1" s="175" t="s">
        <v>701</v>
      </c>
      <c r="EC1" s="176" t="s">
        <v>702</v>
      </c>
      <c r="ED1" s="177" t="s">
        <v>703</v>
      </c>
      <c r="EE1" s="177" t="s">
        <v>704</v>
      </c>
      <c r="EF1" s="172" t="s">
        <v>705</v>
      </c>
      <c r="EG1" s="173" t="s">
        <v>135</v>
      </c>
      <c r="EH1" s="181" t="s">
        <v>706</v>
      </c>
      <c r="EI1" s="27" t="s">
        <v>707</v>
      </c>
      <c r="EJ1" s="182" t="s">
        <v>707</v>
      </c>
      <c r="EK1" s="175" t="s">
        <v>29</v>
      </c>
      <c r="EL1" s="175" t="s">
        <v>50</v>
      </c>
      <c r="EM1" s="175" t="s">
        <v>51</v>
      </c>
      <c r="EN1" s="176" t="s">
        <v>52</v>
      </c>
      <c r="EO1" s="177" t="s">
        <v>53</v>
      </c>
      <c r="EP1" s="178" t="s">
        <v>54</v>
      </c>
      <c r="EQ1" s="172" t="s">
        <v>55</v>
      </c>
      <c r="ER1" s="173" t="s">
        <v>56</v>
      </c>
      <c r="ES1" s="179" t="s">
        <v>57</v>
      </c>
      <c r="ET1" s="27" t="s">
        <v>58</v>
      </c>
      <c r="EU1" s="182" t="s">
        <v>59</v>
      </c>
      <c r="EV1" s="175" t="s">
        <v>29</v>
      </c>
      <c r="EW1" s="175" t="s">
        <v>717</v>
      </c>
      <c r="EX1" s="175" t="s">
        <v>718</v>
      </c>
      <c r="EY1" s="176" t="s">
        <v>719</v>
      </c>
      <c r="EZ1" s="177" t="s">
        <v>720</v>
      </c>
      <c r="FA1" s="177" t="s">
        <v>721</v>
      </c>
      <c r="FB1" s="172" t="s">
        <v>722</v>
      </c>
      <c r="FC1" s="173" t="s">
        <v>723</v>
      </c>
      <c r="FD1" s="181" t="s">
        <v>724</v>
      </c>
      <c r="FE1" s="27" t="s">
        <v>720</v>
      </c>
      <c r="FF1" s="182" t="s">
        <v>725</v>
      </c>
      <c r="FG1" s="175" t="s">
        <v>29</v>
      </c>
      <c r="FH1" s="175" t="s">
        <v>726</v>
      </c>
      <c r="FI1" s="175" t="s">
        <v>727</v>
      </c>
      <c r="FJ1" s="176" t="s">
        <v>728</v>
      </c>
      <c r="FK1" s="177" t="s">
        <v>729</v>
      </c>
      <c r="FL1" s="177" t="s">
        <v>730</v>
      </c>
      <c r="FM1" s="172" t="s">
        <v>174</v>
      </c>
      <c r="FN1" s="173" t="s">
        <v>174</v>
      </c>
      <c r="FO1" s="181" t="s">
        <v>731</v>
      </c>
      <c r="FP1" s="27" t="s">
        <v>729</v>
      </c>
      <c r="FQ1" s="182" t="s">
        <v>729</v>
      </c>
      <c r="FR1" s="175" t="s">
        <v>29</v>
      </c>
      <c r="FS1" s="175" t="s">
        <v>732</v>
      </c>
      <c r="FT1" s="175" t="s">
        <v>733</v>
      </c>
      <c r="FU1" s="176" t="s">
        <v>734</v>
      </c>
      <c r="FV1" s="177" t="s">
        <v>735</v>
      </c>
      <c r="FW1" s="177" t="s">
        <v>736</v>
      </c>
      <c r="FX1" s="172" t="s">
        <v>154</v>
      </c>
      <c r="FY1" s="173" t="s">
        <v>154</v>
      </c>
      <c r="FZ1" s="181" t="s">
        <v>737</v>
      </c>
      <c r="GA1" s="27" t="s">
        <v>735</v>
      </c>
      <c r="GB1" s="182" t="s">
        <v>735</v>
      </c>
      <c r="GC1" s="175" t="s">
        <v>29</v>
      </c>
      <c r="GD1" s="175" t="s">
        <v>738</v>
      </c>
      <c r="GE1" s="175" t="s">
        <v>739</v>
      </c>
      <c r="GF1" s="176" t="s">
        <v>740</v>
      </c>
      <c r="GG1" s="177" t="s">
        <v>741</v>
      </c>
      <c r="GH1" s="178" t="s">
        <v>742</v>
      </c>
      <c r="GI1" s="172" t="s">
        <v>743</v>
      </c>
      <c r="GJ1" s="173" t="s">
        <v>744</v>
      </c>
      <c r="GK1" s="179" t="s">
        <v>745</v>
      </c>
      <c r="GL1" s="27" t="s">
        <v>746</v>
      </c>
      <c r="GM1" s="182" t="s">
        <v>747</v>
      </c>
      <c r="GN1" s="191" t="s">
        <v>199</v>
      </c>
      <c r="GO1" s="192" t="s">
        <v>749</v>
      </c>
      <c r="GP1" s="184" t="s">
        <v>750</v>
      </c>
      <c r="GQ1" s="179" t="s">
        <v>751</v>
      </c>
      <c r="GR1" s="167" t="s">
        <v>761</v>
      </c>
      <c r="GS1" s="193" t="s">
        <v>752</v>
      </c>
      <c r="GT1" s="179" t="s">
        <v>753</v>
      </c>
      <c r="GU1" s="194" t="s">
        <v>754</v>
      </c>
      <c r="GV1" s="195" t="s">
        <v>755</v>
      </c>
      <c r="GW1" s="191" t="s">
        <v>756</v>
      </c>
      <c r="GX1" s="196" t="s">
        <v>757</v>
      </c>
      <c r="GY1" s="184" t="s">
        <v>758</v>
      </c>
      <c r="GZ1" s="179" t="s">
        <v>759</v>
      </c>
      <c r="HA1" s="167" t="s">
        <v>760</v>
      </c>
      <c r="HB1" s="167" t="s">
        <v>899</v>
      </c>
      <c r="HC1" s="175" t="s">
        <v>29</v>
      </c>
      <c r="HD1" s="175" t="s">
        <v>225</v>
      </c>
      <c r="HE1" s="175" t="s">
        <v>226</v>
      </c>
      <c r="HF1" s="176" t="s">
        <v>227</v>
      </c>
      <c r="HG1" s="177" t="s">
        <v>228</v>
      </c>
      <c r="HH1" s="177" t="s">
        <v>229</v>
      </c>
      <c r="HI1" s="172" t="s">
        <v>230</v>
      </c>
      <c r="HJ1" s="173" t="s">
        <v>231</v>
      </c>
      <c r="HK1" s="173" t="s">
        <v>232</v>
      </c>
      <c r="HL1" s="27" t="s">
        <v>233</v>
      </c>
      <c r="HM1" s="27" t="s">
        <v>234</v>
      </c>
      <c r="HN1" s="175" t="s">
        <v>29</v>
      </c>
      <c r="HO1" s="175" t="s">
        <v>235</v>
      </c>
      <c r="HP1" s="175" t="s">
        <v>236</v>
      </c>
      <c r="HQ1" s="176" t="s">
        <v>237</v>
      </c>
      <c r="HR1" s="177" t="s">
        <v>238</v>
      </c>
      <c r="HS1" s="177" t="s">
        <v>239</v>
      </c>
      <c r="HT1" s="172" t="s">
        <v>240</v>
      </c>
      <c r="HU1" s="173" t="s">
        <v>241</v>
      </c>
      <c r="HV1" s="173" t="s">
        <v>242</v>
      </c>
      <c r="HW1" s="27" t="s">
        <v>243</v>
      </c>
      <c r="HX1" s="182" t="s">
        <v>244</v>
      </c>
      <c r="HY1" s="224" t="s">
        <v>766</v>
      </c>
      <c r="HZ1" s="224" t="s">
        <v>767</v>
      </c>
      <c r="IA1" s="224" t="s">
        <v>768</v>
      </c>
      <c r="IB1" s="225" t="s">
        <v>769</v>
      </c>
      <c r="IC1" s="226" t="s">
        <v>770</v>
      </c>
      <c r="ID1" s="227" t="s">
        <v>771</v>
      </c>
      <c r="IE1" s="228" t="s">
        <v>772</v>
      </c>
      <c r="IF1" s="228" t="s">
        <v>772</v>
      </c>
      <c r="IG1" s="175" t="s">
        <v>29</v>
      </c>
      <c r="IH1" s="175" t="s">
        <v>773</v>
      </c>
      <c r="II1" s="175" t="s">
        <v>774</v>
      </c>
      <c r="IJ1" s="176" t="s">
        <v>775</v>
      </c>
      <c r="IK1" s="177" t="s">
        <v>776</v>
      </c>
      <c r="IL1" s="177" t="s">
        <v>777</v>
      </c>
      <c r="IM1" s="172" t="s">
        <v>778</v>
      </c>
      <c r="IN1" s="173" t="s">
        <v>779</v>
      </c>
      <c r="IO1" s="173" t="s">
        <v>780</v>
      </c>
      <c r="IP1" s="27" t="s">
        <v>781</v>
      </c>
      <c r="IQ1" s="182" t="s">
        <v>782</v>
      </c>
      <c r="IR1" s="175" t="s">
        <v>29</v>
      </c>
      <c r="IS1" s="175" t="s">
        <v>783</v>
      </c>
      <c r="IT1" s="175" t="s">
        <v>784</v>
      </c>
      <c r="IU1" s="176" t="s">
        <v>785</v>
      </c>
      <c r="IV1" s="177" t="s">
        <v>788</v>
      </c>
      <c r="IW1" s="177" t="s">
        <v>789</v>
      </c>
      <c r="IX1" s="172" t="s">
        <v>786</v>
      </c>
      <c r="IY1" s="173" t="s">
        <v>787</v>
      </c>
      <c r="IZ1" s="173" t="s">
        <v>790</v>
      </c>
      <c r="JA1" s="27" t="s">
        <v>791</v>
      </c>
      <c r="JB1" s="182" t="s">
        <v>792</v>
      </c>
      <c r="JC1" s="237" t="s">
        <v>29</v>
      </c>
      <c r="JD1" s="238" t="s">
        <v>797</v>
      </c>
      <c r="JE1" s="238" t="s">
        <v>798</v>
      </c>
      <c r="JF1" s="238" t="s">
        <v>799</v>
      </c>
      <c r="JG1" s="239" t="s">
        <v>802</v>
      </c>
      <c r="JH1" s="239" t="s">
        <v>803</v>
      </c>
      <c r="JI1" s="240" t="s">
        <v>800</v>
      </c>
      <c r="JJ1" s="241" t="s">
        <v>801</v>
      </c>
      <c r="JK1" s="241" t="s">
        <v>804</v>
      </c>
      <c r="JL1" s="242" t="s">
        <v>805</v>
      </c>
      <c r="JM1" s="242" t="s">
        <v>806</v>
      </c>
      <c r="JN1" s="237" t="s">
        <v>29</v>
      </c>
      <c r="JO1" s="238" t="s">
        <v>807</v>
      </c>
      <c r="JP1" s="238" t="s">
        <v>808</v>
      </c>
      <c r="JQ1" s="238" t="s">
        <v>809</v>
      </c>
      <c r="JR1" s="239" t="s">
        <v>810</v>
      </c>
      <c r="JS1" s="239" t="s">
        <v>811</v>
      </c>
      <c r="JT1" s="240" t="s">
        <v>812</v>
      </c>
      <c r="JU1" s="241" t="s">
        <v>813</v>
      </c>
      <c r="JV1" s="241" t="s">
        <v>814</v>
      </c>
      <c r="JW1" s="242" t="s">
        <v>815</v>
      </c>
      <c r="JX1" s="242" t="s">
        <v>816</v>
      </c>
      <c r="JY1" s="237" t="s">
        <v>29</v>
      </c>
      <c r="JZ1" s="238" t="s">
        <v>817</v>
      </c>
      <c r="KA1" s="238" t="s">
        <v>818</v>
      </c>
      <c r="KB1" s="238" t="s">
        <v>819</v>
      </c>
      <c r="KC1" s="239" t="s">
        <v>820</v>
      </c>
      <c r="KD1" s="239" t="s">
        <v>821</v>
      </c>
      <c r="KE1" s="240" t="s">
        <v>822</v>
      </c>
      <c r="KF1" s="241" t="s">
        <v>823</v>
      </c>
      <c r="KG1" s="241" t="s">
        <v>824</v>
      </c>
      <c r="KH1" s="242" t="s">
        <v>825</v>
      </c>
      <c r="KI1" s="242" t="s">
        <v>826</v>
      </c>
      <c r="KJ1" s="266" t="s">
        <v>29</v>
      </c>
      <c r="KK1" s="216" t="s">
        <v>866</v>
      </c>
      <c r="KL1" s="216" t="s">
        <v>867</v>
      </c>
      <c r="KM1" s="176" t="s">
        <v>868</v>
      </c>
      <c r="KN1" s="177" t="s">
        <v>869</v>
      </c>
      <c r="KO1" s="177" t="s">
        <v>870</v>
      </c>
      <c r="KP1" s="172" t="s">
        <v>871</v>
      </c>
      <c r="KQ1" s="173" t="s">
        <v>872</v>
      </c>
      <c r="KR1" s="181" t="s">
        <v>873</v>
      </c>
      <c r="KS1" s="27" t="s">
        <v>874</v>
      </c>
      <c r="KT1" s="182" t="s">
        <v>875</v>
      </c>
      <c r="KU1" s="266" t="s">
        <v>29</v>
      </c>
      <c r="KV1" s="216" t="s">
        <v>876</v>
      </c>
      <c r="KW1" s="175" t="s">
        <v>877</v>
      </c>
      <c r="KX1" s="176" t="s">
        <v>878</v>
      </c>
      <c r="KY1" s="177" t="s">
        <v>879</v>
      </c>
      <c r="KZ1" s="177" t="s">
        <v>880</v>
      </c>
      <c r="LA1" s="172" t="s">
        <v>881</v>
      </c>
      <c r="LB1" s="173" t="s">
        <v>882</v>
      </c>
      <c r="LC1" s="181" t="s">
        <v>883</v>
      </c>
      <c r="LD1" s="27" t="s">
        <v>884</v>
      </c>
      <c r="LE1" s="182" t="s">
        <v>885</v>
      </c>
      <c r="LF1" s="267" t="s">
        <v>886</v>
      </c>
      <c r="LG1" s="267" t="s">
        <v>887</v>
      </c>
      <c r="LH1" s="267" t="s">
        <v>888</v>
      </c>
      <c r="LI1" s="268" t="s">
        <v>889</v>
      </c>
      <c r="LJ1" s="269" t="s">
        <v>890</v>
      </c>
      <c r="LK1" s="270" t="s">
        <v>891</v>
      </c>
      <c r="LL1" s="271" t="s">
        <v>892</v>
      </c>
      <c r="LM1" s="272" t="s">
        <v>892</v>
      </c>
      <c r="LN1" s="191" t="s">
        <v>893</v>
      </c>
      <c r="LO1" s="192" t="s">
        <v>894</v>
      </c>
      <c r="LP1" s="184" t="s">
        <v>895</v>
      </c>
      <c r="LQ1" s="179" t="s">
        <v>897</v>
      </c>
      <c r="LR1" s="167" t="s">
        <v>896</v>
      </c>
    </row>
    <row r="2" spans="1:360" s="8" customFormat="1" ht="18">
      <c r="A2" s="5">
        <v>1</v>
      </c>
      <c r="B2" s="9" t="s">
        <v>11</v>
      </c>
      <c r="C2" s="10" t="s">
        <v>12</v>
      </c>
      <c r="D2" s="11" t="s">
        <v>13</v>
      </c>
      <c r="E2" s="287" t="s">
        <v>9</v>
      </c>
      <c r="F2" s="87"/>
      <c r="G2" s="47" t="s">
        <v>523</v>
      </c>
      <c r="H2" s="132" t="s">
        <v>410</v>
      </c>
      <c r="I2" s="132" t="s">
        <v>560</v>
      </c>
      <c r="J2" s="48" t="s">
        <v>501</v>
      </c>
      <c r="K2" s="98">
        <v>7</v>
      </c>
      <c r="L2" s="67" t="str">
        <f>TEXT(K2,"0.0")</f>
        <v>7.0</v>
      </c>
      <c r="M2" s="51" t="str">
        <f t="shared" ref="M2:M3" si="0">IF(K2&gt;=8.5,"A",IF(K2&gt;=8,"B+",IF(K2&gt;=7,"B",IF(K2&gt;=6.5,"C+",IF(K2&gt;=5.5,"C",IF(K2&gt;=5,"D+",IF(K2&gt;=4,"D","F")))))))</f>
        <v>B</v>
      </c>
      <c r="N2" s="52">
        <f t="shared" ref="N2:N3" si="1">IF(M2="A",4,IF(M2="B+",3.5,IF(M2="B",3,IF(M2="C+",2.5,IF(M2="C",2,IF(M2="D+",1.5,IF(M2="D",1,0)))))))</f>
        <v>3</v>
      </c>
      <c r="O2" s="53" t="str">
        <f>TEXT(N2,"0.0")</f>
        <v>3.0</v>
      </c>
      <c r="P2" s="63">
        <v>2</v>
      </c>
      <c r="Q2" s="198"/>
      <c r="R2" s="67" t="str">
        <f>TEXT(Q2,"0.0")</f>
        <v>0.0</v>
      </c>
      <c r="S2" s="51" t="str">
        <f t="shared" ref="S2:S3" si="2">IF(Q2&gt;=8.5,"A",IF(Q2&gt;=8,"B+",IF(Q2&gt;=7,"B",IF(Q2&gt;=6.5,"C+",IF(Q2&gt;=5.5,"C",IF(Q2&gt;=5,"D+",IF(Q2&gt;=4,"D","F")))))))</f>
        <v>F</v>
      </c>
      <c r="T2" s="52">
        <f t="shared" ref="T2:T3" si="3">IF(S2="A",4,IF(S2="B+",3.5,IF(S2="B",3,IF(S2="C+",2.5,IF(S2="C",2,IF(S2="D+",1.5,IF(S2="D",1,0)))))))</f>
        <v>0</v>
      </c>
      <c r="U2" s="53" t="str">
        <f>TEXT(T2,"0.0")</f>
        <v>0.0</v>
      </c>
      <c r="V2" s="63"/>
      <c r="W2" s="105">
        <v>7.7</v>
      </c>
      <c r="X2" s="103">
        <v>8</v>
      </c>
      <c r="Y2" s="104"/>
      <c r="Z2" s="66">
        <f t="shared" ref="Z2:Z13" si="4">ROUND((W2*0.4+X2*0.6),1)</f>
        <v>7.9</v>
      </c>
      <c r="AA2" s="67">
        <f t="shared" ref="AA2:AA13" si="5">ROUND(MAX((W2*0.4+X2*0.6),(W2*0.4+Y2*0.6)),1)</f>
        <v>7.9</v>
      </c>
      <c r="AB2" s="67" t="str">
        <f>TEXT(AA2,"0.0")</f>
        <v>7.9</v>
      </c>
      <c r="AC2" s="51" t="str">
        <f t="shared" ref="AC2:AC13" si="6">IF(AA2&gt;=8.5,"A",IF(AA2&gt;=8,"B+",IF(AA2&gt;=7,"B",IF(AA2&gt;=6.5,"C+",IF(AA2&gt;=5.5,"C",IF(AA2&gt;=5,"D+",IF(AA2&gt;=4,"D","F")))))))</f>
        <v>B</v>
      </c>
      <c r="AD2" s="60">
        <f t="shared" ref="AD2:AD3" si="7">IF(AC2="A",4,IF(AC2="B+",3.5,IF(AC2="B",3,IF(AC2="C+",2.5,IF(AC2="C",2,IF(AC2="D+",1.5,IF(AC2="D",1,0)))))))</f>
        <v>3</v>
      </c>
      <c r="AE2" s="53" t="str">
        <f>TEXT(AD2,"0.0")</f>
        <v>3.0</v>
      </c>
      <c r="AF2" s="63">
        <v>4</v>
      </c>
      <c r="AG2" s="199">
        <v>4</v>
      </c>
      <c r="AH2" s="105">
        <v>6</v>
      </c>
      <c r="AI2" s="103">
        <v>5</v>
      </c>
      <c r="AJ2" s="104"/>
      <c r="AK2" s="66">
        <f t="shared" ref="AK2:AK13" si="8">ROUND((AH2*0.4+AI2*0.6),1)</f>
        <v>5.4</v>
      </c>
      <c r="AL2" s="67">
        <f t="shared" ref="AL2:AL13" si="9">ROUND(MAX((AH2*0.4+AI2*0.6),(AH2*0.4+AJ2*0.6)),1)</f>
        <v>5.4</v>
      </c>
      <c r="AM2" s="67" t="str">
        <f>TEXT(AL2,"0.0")</f>
        <v>5.4</v>
      </c>
      <c r="AN2" s="51" t="str">
        <f t="shared" ref="AN2:AN3" si="10">IF(AL2&gt;=8.5,"A",IF(AL2&gt;=8,"B+",IF(AL2&gt;=7,"B",IF(AL2&gt;=6.5,"C+",IF(AL2&gt;=5.5,"C",IF(AL2&gt;=5,"D+",IF(AL2&gt;=4,"D","F")))))))</f>
        <v>D+</v>
      </c>
      <c r="AO2" s="60">
        <f t="shared" ref="AO2:AO3" si="11">IF(AN2="A",4,IF(AN2="B+",3.5,IF(AN2="B",3,IF(AN2="C+",2.5,IF(AN2="C",2,IF(AN2="D+",1.5,IF(AN2="D",1,0)))))))</f>
        <v>1.5</v>
      </c>
      <c r="AP2" s="53" t="str">
        <f>TEXT(AO2,"0.0")</f>
        <v>1.5</v>
      </c>
      <c r="AQ2" s="63">
        <v>2</v>
      </c>
      <c r="AR2" s="199">
        <v>2</v>
      </c>
      <c r="AS2" s="105">
        <v>5.6</v>
      </c>
      <c r="AT2" s="103">
        <v>9</v>
      </c>
      <c r="AU2" s="104"/>
      <c r="AV2" s="66">
        <f>ROUND((AS2*0.4+AT2*0.6),1)</f>
        <v>7.6</v>
      </c>
      <c r="AW2" s="67">
        <f>ROUND(MAX((AS2*0.4+AT2*0.6),(AS2*0.4+AU2*0.6)),1)</f>
        <v>7.6</v>
      </c>
      <c r="AX2" s="67" t="str">
        <f>TEXT(AW2,"0.0")</f>
        <v>7.6</v>
      </c>
      <c r="AY2" s="51" t="str">
        <f>IF(AW2&gt;=8.5,"A",IF(AW2&gt;=8,"B+",IF(AW2&gt;=7,"B",IF(AW2&gt;=6.5,"C+",IF(AW2&gt;=5.5,"C",IF(AW2&gt;=5,"D+",IF(AW2&gt;=4,"D","F")))))))</f>
        <v>B</v>
      </c>
      <c r="AZ2" s="60">
        <f>IF(AY2="A",4,IF(AY2="B+",3.5,IF(AY2="B",3,IF(AY2="C+",2.5,IF(AY2="C",2,IF(AY2="D+",1.5,IF(AY2="D",1,0)))))))</f>
        <v>3</v>
      </c>
      <c r="BA2" s="53" t="str">
        <f>TEXT(AZ2,"0.0")</f>
        <v>3.0</v>
      </c>
      <c r="BB2" s="63">
        <v>3</v>
      </c>
      <c r="BC2" s="199">
        <v>3</v>
      </c>
      <c r="BD2" s="105">
        <v>6.2</v>
      </c>
      <c r="BE2" s="103">
        <v>4</v>
      </c>
      <c r="BF2" s="104"/>
      <c r="BG2" s="66">
        <f>ROUND((BD2*0.4+BE2*0.6),1)</f>
        <v>4.9000000000000004</v>
      </c>
      <c r="BH2" s="67">
        <f>ROUND(MAX((BD2*0.4+BE2*0.6),(BD2*0.4+BF2*0.6)),1)</f>
        <v>4.9000000000000004</v>
      </c>
      <c r="BI2" s="67" t="str">
        <f>TEXT(BH2,"0.0")</f>
        <v>4.9</v>
      </c>
      <c r="BJ2" s="51" t="str">
        <f>IF(BH2&gt;=8.5,"A",IF(BH2&gt;=8,"B+",IF(BH2&gt;=7,"B",IF(BH2&gt;=6.5,"C+",IF(BH2&gt;=5.5,"C",IF(BH2&gt;=5,"D+",IF(BH2&gt;=4,"D","F")))))))</f>
        <v>D</v>
      </c>
      <c r="BK2" s="60">
        <f>IF(BJ2="A",4,IF(BJ2="B+",3.5,IF(BJ2="B",3,IF(BJ2="C+",2.5,IF(BJ2="C",2,IF(BJ2="D+",1.5,IF(BJ2="D",1,0)))))))</f>
        <v>1</v>
      </c>
      <c r="BL2" s="53" t="str">
        <f>TEXT(BK2,"0.0")</f>
        <v>1.0</v>
      </c>
      <c r="BM2" s="63">
        <v>3</v>
      </c>
      <c r="BN2" s="199">
        <v>3</v>
      </c>
      <c r="BO2" s="105">
        <v>6.6</v>
      </c>
      <c r="BP2" s="103">
        <v>7</v>
      </c>
      <c r="BQ2" s="104"/>
      <c r="BR2" s="66">
        <f t="shared" ref="BR2:BR13" si="12">ROUND((BO2*0.4+BP2*0.6),1)</f>
        <v>6.8</v>
      </c>
      <c r="BS2" s="67">
        <f t="shared" ref="BS2:BS13" si="13">ROUND(MAX((BO2*0.4+BP2*0.6),(BO2*0.4+BQ2*0.6)),1)</f>
        <v>6.8</v>
      </c>
      <c r="BT2" s="67" t="str">
        <f>TEXT(BS2,"0.0")</f>
        <v>6.8</v>
      </c>
      <c r="BU2" s="51" t="str">
        <f t="shared" ref="BU2:BU13" si="14">IF(BS2&gt;=8.5,"A",IF(BS2&gt;=8,"B+",IF(BS2&gt;=7,"B",IF(BS2&gt;=6.5,"C+",IF(BS2&gt;=5.5,"C",IF(BS2&gt;=5,"D+",IF(BS2&gt;=4,"D","F")))))))</f>
        <v>C+</v>
      </c>
      <c r="BV2" s="68">
        <f t="shared" ref="BV2:BV13" si="15">IF(BU2="A",4,IF(BU2="B+",3.5,IF(BU2="B",3,IF(BU2="C+",2.5,IF(BU2="C",2,IF(BU2="D+",1.5,IF(BU2="D",1,0)))))))</f>
        <v>2.5</v>
      </c>
      <c r="BW2" s="53" t="str">
        <f>TEXT(BV2,"0.0")</f>
        <v>2.5</v>
      </c>
      <c r="BX2" s="63">
        <v>2</v>
      </c>
      <c r="BY2" s="199">
        <v>2</v>
      </c>
      <c r="BZ2" s="105">
        <v>6.8</v>
      </c>
      <c r="CA2" s="103">
        <v>8</v>
      </c>
      <c r="CB2" s="104"/>
      <c r="CC2" s="105"/>
      <c r="CD2" s="67">
        <f>ROUND(MAX((BZ2*0.4+CA2*0.6),(BZ2*0.4+CB2*0.6)),1)</f>
        <v>7.5</v>
      </c>
      <c r="CE2" s="67" t="str">
        <f>TEXT(CD2,"0.0")</f>
        <v>7.5</v>
      </c>
      <c r="CF2" s="51" t="str">
        <f>IF(CD2&gt;=8.5,"A",IF(CD2&gt;=8,"B+",IF(CD2&gt;=7,"B",IF(CD2&gt;=6.5,"C+",IF(CD2&gt;=5.5,"C",IF(CD2&gt;=5,"D+",IF(CD2&gt;=4,"D","F")))))))</f>
        <v>B</v>
      </c>
      <c r="CG2" s="60">
        <f>IF(CF2="A",4,IF(CF2="B+",3.5,IF(CF2="B",3,IF(CF2="C+",2.5,IF(CF2="C",2,IF(CF2="D+",1.5,IF(CF2="D",1,0)))))))</f>
        <v>3</v>
      </c>
      <c r="CH2" s="53" t="str">
        <f>TEXT(CG2,"0.0")</f>
        <v>3.0</v>
      </c>
      <c r="CI2" s="63">
        <v>3</v>
      </c>
      <c r="CJ2" s="199">
        <v>3</v>
      </c>
      <c r="CK2" s="200">
        <f>AQ2+AF2+BB2+BM2+BX2+CI2</f>
        <v>17</v>
      </c>
      <c r="CL2" s="72">
        <f t="shared" ref="CL2:CL13" si="16">(AL2*AQ2+AA2*AF2+AW2*BB2+BH2*BM2+BS2*BX2+CD2*CI2)/CK2</f>
        <v>6.8235294117647056</v>
      </c>
      <c r="CM2" s="93" t="str">
        <f>TEXT(CL2,"0.00")</f>
        <v>6.82</v>
      </c>
      <c r="CN2" s="72">
        <f t="shared" ref="CN2:CN13" si="17">(AO2*AQ2+AD2*AF2+AZ2*BB2+BK2*BM2+BV2*BX2+CG2*CI2)/CK2</f>
        <v>2.4117647058823528</v>
      </c>
      <c r="CO2" s="93" t="str">
        <f>TEXT(CN2,"0.00")</f>
        <v>2.41</v>
      </c>
      <c r="CP2" s="258" t="str">
        <f>IF(AND(CN2&lt;0.8),"Cảnh báo KQHT","Lên lớp")</f>
        <v>Lên lớp</v>
      </c>
      <c r="CQ2" s="258">
        <f t="shared" ref="CQ2:CQ13" si="18">CJ2+BY2+BN2+BC2+AG2+AR2</f>
        <v>17</v>
      </c>
      <c r="CR2" s="72">
        <f t="shared" ref="CR2:CR13" si="19">(AL2*AR2+AA2*AG2+AW2*BC2+BH2*BN2+BS2*BY2+CD2*CJ2)/CQ2</f>
        <v>6.8235294117647056</v>
      </c>
      <c r="CS2" s="258" t="str">
        <f>TEXT(CR2,"0.00")</f>
        <v>6.82</v>
      </c>
      <c r="CT2" s="72">
        <f t="shared" ref="CT2:CT13" si="20">(AO2*AR2+AD2*AG2+AZ2*BC2+BK2*BN2+BV2*BY2+CG2*CJ2)/CQ2</f>
        <v>2.4117647058823528</v>
      </c>
      <c r="CU2" s="258" t="str">
        <f>TEXT(CT2,"0.00")</f>
        <v>2.41</v>
      </c>
      <c r="CV2" s="258" t="str">
        <f t="shared" ref="CV2:CV4" si="21">IF(AND(CT2&lt;1.2),"Cảnh báo KQHT","Lên lớp")</f>
        <v>Lên lớp</v>
      </c>
      <c r="CW2" s="66">
        <v>6</v>
      </c>
      <c r="CX2" s="258">
        <v>7</v>
      </c>
      <c r="CY2" s="258"/>
      <c r="CZ2" s="66">
        <f t="shared" ref="CZ2:CZ13" si="22">ROUND((CW2*0.4+CX2*0.6),1)</f>
        <v>6.6</v>
      </c>
      <c r="DA2" s="67">
        <f t="shared" ref="DA2:DA13" si="23">ROUND(MAX((CW2*0.4+CX2*0.6),(CW2*0.4+CY2*0.6)),1)</f>
        <v>6.6</v>
      </c>
      <c r="DB2" s="60" t="str">
        <f t="shared" ref="DB2:DB13" si="24">TEXT(DA2,"0.0")</f>
        <v>6.6</v>
      </c>
      <c r="DC2" s="51" t="str">
        <f t="shared" ref="DC2:DC13" si="25">IF(DA2&gt;=8.5,"A",IF(DA2&gt;=8,"B+",IF(DA2&gt;=7,"B",IF(DA2&gt;=6.5,"C+",IF(DA2&gt;=5.5,"C",IF(DA2&gt;=5,"D+",IF(DA2&gt;=4,"D","F")))))))</f>
        <v>C+</v>
      </c>
      <c r="DD2" s="60">
        <f t="shared" ref="DD2:DD13" si="26">IF(DC2="A",4,IF(DC2="B+",3.5,IF(DC2="B",3,IF(DC2="C+",2.5,IF(DC2="C",2,IF(DC2="D+",1.5,IF(DC2="D",1,0)))))))</f>
        <v>2.5</v>
      </c>
      <c r="DE2" s="60" t="str">
        <f t="shared" ref="DE2:DE13" si="27">TEXT(DD2,"0.0")</f>
        <v>2.5</v>
      </c>
      <c r="DF2" s="63"/>
      <c r="DG2" s="201"/>
      <c r="DH2" s="105">
        <v>6</v>
      </c>
      <c r="DI2" s="126">
        <v>9</v>
      </c>
      <c r="DJ2" s="126"/>
      <c r="DK2" s="66">
        <f t="shared" ref="DK2:DK13" si="28">ROUND((DH2*0.4+DI2*0.6),1)</f>
        <v>7.8</v>
      </c>
      <c r="DL2" s="67">
        <f t="shared" ref="DL2:DL13" si="29">ROUND(MAX((DH2*0.4+DI2*0.6),(DH2*0.4+DJ2*0.6)),1)</f>
        <v>7.8</v>
      </c>
      <c r="DM2" s="60" t="str">
        <f t="shared" ref="DM2:DM13" si="30">TEXT(DL2,"0.0")</f>
        <v>7.8</v>
      </c>
      <c r="DN2" s="51" t="str">
        <f t="shared" ref="DN2:DN13" si="31">IF(DL2&gt;=8.5,"A",IF(DL2&gt;=8,"B+",IF(DL2&gt;=7,"B",IF(DL2&gt;=6.5,"C+",IF(DL2&gt;=5.5,"C",IF(DL2&gt;=5,"D+",IF(DL2&gt;=4,"D","F")))))))</f>
        <v>B</v>
      </c>
      <c r="DO2" s="60">
        <f t="shared" ref="DO2:DO13" si="32">IF(DN2="A",4,IF(DN2="B+",3.5,IF(DN2="B",3,IF(DN2="C+",2.5,IF(DN2="C",2,IF(DN2="D+",1.5,IF(DN2="D",1,0)))))))</f>
        <v>3</v>
      </c>
      <c r="DP2" s="60" t="str">
        <f t="shared" ref="DP2:DP13" si="33">TEXT(DO2,"0.0")</f>
        <v>3.0</v>
      </c>
      <c r="DQ2" s="63"/>
      <c r="DR2" s="201"/>
      <c r="DS2" s="67">
        <f t="shared" ref="DS2:DS13" si="34">(DA2+DL2)/2</f>
        <v>7.1999999999999993</v>
      </c>
      <c r="DT2" s="60" t="str">
        <f t="shared" ref="DT2:DT13" si="35">TEXT(DS2,"0.0")</f>
        <v>7.2</v>
      </c>
      <c r="DU2" s="51" t="str">
        <f t="shared" ref="DU2:DU13" si="36">IF(DS2&gt;=8.5,"A",IF(DS2&gt;=8,"B+",IF(DS2&gt;=7,"B",IF(DS2&gt;=6.5,"C+",IF(DS2&gt;=5.5,"C",IF(DS2&gt;=5,"D+",IF(DS2&gt;=4,"D","F")))))))</f>
        <v>B</v>
      </c>
      <c r="DV2" s="60">
        <f t="shared" ref="DV2:DV13" si="37">IF(DU2="A",4,IF(DU2="B+",3.5,IF(DU2="B",3,IF(DU2="C+",2.5,IF(DU2="C",2,IF(DU2="D+",1.5,IF(DU2="D",1,0)))))))</f>
        <v>3</v>
      </c>
      <c r="DW2" s="60" t="str">
        <f t="shared" ref="DW2:DW13" si="38">TEXT(DV2,"0.0")</f>
        <v>3.0</v>
      </c>
      <c r="DX2" s="63">
        <v>3</v>
      </c>
      <c r="DY2" s="201">
        <v>3</v>
      </c>
      <c r="DZ2" s="202">
        <v>5</v>
      </c>
      <c r="EA2" s="57">
        <v>7</v>
      </c>
      <c r="EB2" s="58"/>
      <c r="EC2" s="66">
        <f t="shared" ref="EC2:EC13" si="39">ROUND((DZ2*0.4+EA2*0.6),1)</f>
        <v>6.2</v>
      </c>
      <c r="ED2" s="67">
        <f t="shared" ref="ED2:ED13" si="40">ROUND(MAX((DZ2*0.4+EA2*0.6),(DZ2*0.4+EB2*0.6)),1)</f>
        <v>6.2</v>
      </c>
      <c r="EE2" s="67" t="str">
        <f t="shared" ref="EE2:EE13" si="41">TEXT(ED2,"0.0")</f>
        <v>6.2</v>
      </c>
      <c r="EF2" s="51" t="str">
        <f t="shared" ref="EF2:EF13" si="42">IF(ED2&gt;=8.5,"A",IF(ED2&gt;=8,"B+",IF(ED2&gt;=7,"B",IF(ED2&gt;=6.5,"C+",IF(ED2&gt;=5.5,"C",IF(ED2&gt;=5,"D+",IF(ED2&gt;=4,"D","F")))))))</f>
        <v>C</v>
      </c>
      <c r="EG2" s="68">
        <f t="shared" ref="EG2:EG13" si="43">IF(EF2="A",4,IF(EF2="B+",3.5,IF(EF2="B",3,IF(EF2="C+",2.5,IF(EF2="C",2,IF(EF2="D+",1.5,IF(EF2="D",1,0)))))))</f>
        <v>2</v>
      </c>
      <c r="EH2" s="53" t="str">
        <f t="shared" ref="EH2:EH13" si="44">TEXT(EG2,"0.0")</f>
        <v>2.0</v>
      </c>
      <c r="EI2" s="63">
        <v>3</v>
      </c>
      <c r="EJ2" s="199">
        <v>3</v>
      </c>
      <c r="EK2" s="146">
        <v>0</v>
      </c>
      <c r="EL2" s="70"/>
      <c r="EM2" s="121"/>
      <c r="EN2" s="66">
        <f>ROUND((EK2*0.4+EL2*0.6),1)</f>
        <v>0</v>
      </c>
      <c r="EO2" s="67">
        <f>ROUND(MAX((EK2*0.4+EL2*0.6),(EK2*0.4+EM2*0.6)),1)</f>
        <v>0</v>
      </c>
      <c r="EP2" s="67" t="str">
        <f>TEXT(EO2,"0.0")</f>
        <v>0.0</v>
      </c>
      <c r="EQ2" s="51" t="str">
        <f>IF(EO2&gt;=8.5,"A",IF(EO2&gt;=8,"B+",IF(EO2&gt;=7,"B",IF(EO2&gt;=6.5,"C+",IF(EO2&gt;=5.5,"C",IF(EO2&gt;=5,"D+",IF(EO2&gt;=4,"D","F")))))))</f>
        <v>F</v>
      </c>
      <c r="ER2" s="60">
        <f>IF(EQ2="A",4,IF(EQ2="B+",3.5,IF(EQ2="B",3,IF(EQ2="C+",2.5,IF(EQ2="C",2,IF(EQ2="D+",1.5,IF(EQ2="D",1,0)))))))</f>
        <v>0</v>
      </c>
      <c r="ES2" s="53" t="str">
        <f>TEXT(ER2,"0.0")</f>
        <v>0.0</v>
      </c>
      <c r="ET2" s="63">
        <v>3</v>
      </c>
      <c r="EU2" s="199"/>
      <c r="EV2" s="146">
        <v>0</v>
      </c>
      <c r="EW2" s="70"/>
      <c r="EX2" s="121"/>
      <c r="EY2" s="66">
        <f t="shared" ref="EY2:EY43" si="45">ROUND((EV2*0.4+EW2*0.6),1)</f>
        <v>0</v>
      </c>
      <c r="EZ2" s="67">
        <f t="shared" ref="EZ2:EZ43" si="46">ROUND(MAX((EV2*0.4+EW2*0.6),(EV2*0.4+EX2*0.6)),1)</f>
        <v>0</v>
      </c>
      <c r="FA2" s="67" t="str">
        <f t="shared" ref="FA2:FA43" si="47">TEXT(EZ2,"0.0")</f>
        <v>0.0</v>
      </c>
      <c r="FB2" s="51" t="str">
        <f t="shared" ref="FB2:FB43" si="48">IF(EZ2&gt;=8.5,"A",IF(EZ2&gt;=8,"B+",IF(EZ2&gt;=7,"B",IF(EZ2&gt;=6.5,"C+",IF(EZ2&gt;=5.5,"C",IF(EZ2&gt;=5,"D+",IF(EZ2&gt;=4,"D","F")))))))</f>
        <v>F</v>
      </c>
      <c r="FC2" s="60">
        <f t="shared" ref="FC2:FC43" si="49">IF(FB2="A",4,IF(FB2="B+",3.5,IF(FB2="B",3,IF(FB2="C+",2.5,IF(FB2="C",2,IF(FB2="D+",1.5,IF(FB2="D",1,0)))))))</f>
        <v>0</v>
      </c>
      <c r="FD2" s="53" t="str">
        <f t="shared" ref="FD2:FD43" si="50">TEXT(FC2,"0.0")</f>
        <v>0.0</v>
      </c>
      <c r="FE2" s="63">
        <v>2</v>
      </c>
      <c r="FF2" s="199"/>
      <c r="FG2" s="105">
        <v>6.9</v>
      </c>
      <c r="FH2" s="103">
        <v>8</v>
      </c>
      <c r="FI2" s="104"/>
      <c r="FJ2" s="66">
        <f t="shared" ref="FJ2:FJ43" si="51">ROUND((FG2*0.4+FH2*0.6),1)</f>
        <v>7.6</v>
      </c>
      <c r="FK2" s="67">
        <f t="shared" ref="FK2:FK43" si="52">ROUND(MAX((FG2*0.4+FH2*0.6),(FG2*0.4+FI2*0.6)),1)</f>
        <v>7.6</v>
      </c>
      <c r="FL2" s="67" t="str">
        <f t="shared" ref="FL2:FL43" si="53">TEXT(FK2,"0.0")</f>
        <v>7.6</v>
      </c>
      <c r="FM2" s="51" t="str">
        <f t="shared" ref="FM2:FM43" si="54">IF(FK2&gt;=8.5,"A",IF(FK2&gt;=8,"B+",IF(FK2&gt;=7,"B",IF(FK2&gt;=6.5,"C+",IF(FK2&gt;=5.5,"C",IF(FK2&gt;=5,"D+",IF(FK2&gt;=4,"D","F")))))))</f>
        <v>B</v>
      </c>
      <c r="FN2" s="60">
        <f t="shared" ref="FN2:FN43" si="55">IF(FM2="A",4,IF(FM2="B+",3.5,IF(FM2="B",3,IF(FM2="C+",2.5,IF(FM2="C",2,IF(FM2="D+",1.5,IF(FM2="D",1,0)))))))</f>
        <v>3</v>
      </c>
      <c r="FO2" s="53" t="str">
        <f t="shared" ref="FO2:FO43" si="56">TEXT(FN2,"0.0")</f>
        <v>3.0</v>
      </c>
      <c r="FP2" s="63">
        <v>2</v>
      </c>
      <c r="FQ2" s="199">
        <v>2</v>
      </c>
      <c r="FR2" s="146">
        <v>0</v>
      </c>
      <c r="FS2" s="70"/>
      <c r="FT2" s="121"/>
      <c r="FU2" s="146"/>
      <c r="FV2" s="67">
        <f t="shared" ref="FV2:FV43" si="57">ROUND(MAX((FR2*0.4+FS2*0.6),(FR2*0.4+FT2*0.6)),1)</f>
        <v>0</v>
      </c>
      <c r="FW2" s="67" t="str">
        <f t="shared" ref="FW2:FW43" si="58">TEXT(FV2,"0.0")</f>
        <v>0.0</v>
      </c>
      <c r="FX2" s="51" t="str">
        <f t="shared" ref="FX2:FX43" si="59">IF(FV2&gt;=8.5,"A",IF(FV2&gt;=8,"B+",IF(FV2&gt;=7,"B",IF(FV2&gt;=6.5,"C+",IF(FV2&gt;=5.5,"C",IF(FV2&gt;=5,"D+",IF(FV2&gt;=4,"D","F")))))))</f>
        <v>F</v>
      </c>
      <c r="FY2" s="60">
        <f t="shared" ref="FY2:FY43" si="60">IF(FX2="A",4,IF(FX2="B+",3.5,IF(FX2="B",3,IF(FX2="C+",2.5,IF(FX2="C",2,IF(FX2="D+",1.5,IF(FX2="D",1,0)))))))</f>
        <v>0</v>
      </c>
      <c r="FZ2" s="53" t="str">
        <f t="shared" ref="FZ2:FZ43" si="61">TEXT(FY2,"0.0")</f>
        <v>0.0</v>
      </c>
      <c r="GA2" s="63">
        <v>2</v>
      </c>
      <c r="GB2" s="199"/>
      <c r="GC2" s="105">
        <v>6.9</v>
      </c>
      <c r="GD2" s="103">
        <v>7</v>
      </c>
      <c r="GE2" s="104"/>
      <c r="GF2" s="105"/>
      <c r="GG2" s="67">
        <f t="shared" ref="GG2:GG27" si="62">ROUND(MAX((GC2*0.4+GD2*0.6),(GC2*0.4+GE2*0.6)),1)</f>
        <v>7</v>
      </c>
      <c r="GH2" s="67" t="str">
        <f t="shared" ref="GH2:GH27" si="63">TEXT(GG2,"0.0")</f>
        <v>7.0</v>
      </c>
      <c r="GI2" s="51" t="str">
        <f t="shared" ref="GI2:GI27" si="64">IF(GG2&gt;=8.5,"A",IF(GG2&gt;=8,"B+",IF(GG2&gt;=7,"B",IF(GG2&gt;=6.5,"C+",IF(GG2&gt;=5.5,"C",IF(GG2&gt;=5,"D+",IF(GG2&gt;=4,"D","F")))))))</f>
        <v>B</v>
      </c>
      <c r="GJ2" s="60">
        <f t="shared" ref="GJ2:GJ27" si="65">IF(GI2="A",4,IF(GI2="B+",3.5,IF(GI2="B",3,IF(GI2="C+",2.5,IF(GI2="C",2,IF(GI2="D+",1.5,IF(GI2="D",1,0)))))))</f>
        <v>3</v>
      </c>
      <c r="GK2" s="53" t="str">
        <f t="shared" ref="GK2:GK27" si="66">TEXT(GJ2,"0.0")</f>
        <v>3.0</v>
      </c>
      <c r="GL2" s="63">
        <v>3</v>
      </c>
      <c r="GM2" s="199">
        <v>3</v>
      </c>
      <c r="GN2" s="203">
        <f t="shared" ref="GN2:GN27" si="67">DX2+EI2+ET2+FE2+FP2+GA2+GL2</f>
        <v>18</v>
      </c>
      <c r="GO2" s="153">
        <f t="shared" ref="GO2:GO27" si="68">(DS2*DX2+ED2*EI2+EO2*ET2+EZ2*FE2+FK2*FP2+FV2*GA2+GG2*GL2)/GN2</f>
        <v>4.2444444444444445</v>
      </c>
      <c r="GP2" s="155">
        <f t="shared" ref="GP2:GP27" si="69">(DV2*DX2+EG2*EI2+ER2*ET2+FC2*FE2+FN2*FP2+FY2*GA2+GJ2*GL2)/GN2</f>
        <v>1.6666666666666667</v>
      </c>
      <c r="GQ2" s="154" t="str">
        <f t="shared" ref="GQ2:GQ43" si="70">TEXT(GP2,"0.00")</f>
        <v>1.67</v>
      </c>
      <c r="GR2" s="5" t="str">
        <f t="shared" ref="GR2:GR43" si="71">IF(AND(GP2&lt;1),"Cảnh báo KQHT","Lên lớp")</f>
        <v>Lên lớp</v>
      </c>
      <c r="GS2" s="204">
        <f t="shared" ref="GS2:GS27" si="72">DY2+EJ2+EU2+FF2+FQ2+GB2+GM2</f>
        <v>11</v>
      </c>
      <c r="GT2" s="205">
        <f t="shared" ref="GT2:GT43" si="73" xml:space="preserve"> (DS2*DY2+ED2*EJ2+EO2*EU2+EZ2*FF2+FK2*FQ2+FV2*GB2+GG2*GM2)/GS2</f>
        <v>6.9454545454545462</v>
      </c>
      <c r="GU2" s="206">
        <f t="shared" ref="GU2:GU27" si="74" xml:space="preserve"> (DV2*DY2+EG2*EJ2+ER2*EU2+FC2*FF2+FN2*FQ2+FY2*GB2+GJ2*GM2)/GS2</f>
        <v>2.7272727272727271</v>
      </c>
      <c r="GV2" s="207">
        <f t="shared" ref="GV2:GV27" si="75">CK2+GN2</f>
        <v>35</v>
      </c>
      <c r="GW2" s="203">
        <f t="shared" ref="GW2:GW27" si="76">CQ2+GS2</f>
        <v>28</v>
      </c>
      <c r="GX2" s="154">
        <f t="shared" ref="GX2:GX27" si="77">(CQ2*CR2+GT2*GS2)/GW2</f>
        <v>6.8714285714285719</v>
      </c>
      <c r="GY2" s="155">
        <f t="shared" ref="GY2:GY27" si="78">(CT2*CQ2+GU2*GS2)/GW2</f>
        <v>2.5357142857142856</v>
      </c>
      <c r="GZ2" s="154" t="str">
        <f t="shared" ref="GZ2:GZ43" si="79">TEXT(GY2,"0.00")</f>
        <v>2.54</v>
      </c>
      <c r="HA2" s="5" t="str">
        <f t="shared" ref="HA2:HA43" si="80">IF(AND(GY2&lt;1.2),"Cảnh báo KQHT","Lên lớp")</f>
        <v>Lên lớp</v>
      </c>
      <c r="HB2" s="5"/>
      <c r="HC2" s="105">
        <v>6</v>
      </c>
      <c r="HD2" s="103">
        <v>6</v>
      </c>
      <c r="HE2" s="104"/>
      <c r="HF2" s="105"/>
      <c r="HG2" s="67">
        <f t="shared" ref="HG2:HG27" si="81">ROUND(MAX((HC2*0.4+HD2*0.6),(HC2*0.4+HE2*0.6)),1)</f>
        <v>6</v>
      </c>
      <c r="HH2" s="67" t="str">
        <f t="shared" ref="HH2:HH27" si="82">TEXT(HG2,"0.0")</f>
        <v>6.0</v>
      </c>
      <c r="HI2" s="51" t="str">
        <f t="shared" ref="HI2:HI27" si="83">IF(HG2&gt;=8.5,"A",IF(HG2&gt;=8,"B+",IF(HG2&gt;=7,"B",IF(HG2&gt;=6.5,"C+",IF(HG2&gt;=5.5,"C",IF(HG2&gt;=5,"D+",IF(HG2&gt;=4,"D","F")))))))</f>
        <v>C</v>
      </c>
      <c r="HJ2" s="60">
        <f t="shared" ref="HJ2:HJ27" si="84">IF(HI2="A",4,IF(HI2="B+",3.5,IF(HI2="B",3,IF(HI2="C+",2.5,IF(HI2="C",2,IF(HI2="D+",1.5,IF(HI2="D",1,0)))))))</f>
        <v>2</v>
      </c>
      <c r="HK2" s="53" t="str">
        <f t="shared" ref="HK2:HK27" si="85">TEXT(HJ2,"0.0")</f>
        <v>2.0</v>
      </c>
      <c r="HL2" s="63">
        <v>3</v>
      </c>
      <c r="HM2" s="199">
        <v>3</v>
      </c>
      <c r="HN2" s="202">
        <v>7</v>
      </c>
      <c r="HO2" s="57">
        <v>6</v>
      </c>
      <c r="HP2" s="58"/>
      <c r="HQ2" s="66">
        <f t="shared" ref="HQ2:HQ37" si="86">ROUND((HN2*0.4+HO2*0.6),1)</f>
        <v>6.4</v>
      </c>
      <c r="HR2" s="110">
        <f t="shared" ref="HR2:HR43" si="87">ROUND(MAX((HN2*0.4+HO2*0.6),(HN2*0.4+HP2*0.6)),1)</f>
        <v>6.4</v>
      </c>
      <c r="HS2" s="67" t="str">
        <f t="shared" ref="HS2:HS43" si="88">TEXT(HR2,"0.0")</f>
        <v>6.4</v>
      </c>
      <c r="HT2" s="111" t="str">
        <f t="shared" ref="HT2:HT43" si="89">IF(HR2&gt;=8.5,"A",IF(HR2&gt;=8,"B+",IF(HR2&gt;=7,"B",IF(HR2&gt;=6.5,"C+",IF(HR2&gt;=5.5,"C",IF(HR2&gt;=5,"D+",IF(HR2&gt;=4,"D","F")))))))</f>
        <v>C</v>
      </c>
      <c r="HU2" s="112">
        <f t="shared" ref="HU2:HU43" si="90">IF(HT2="A",4,IF(HT2="B+",3.5,IF(HT2="B",3,IF(HT2="C+",2.5,IF(HT2="C",2,IF(HT2="D+",1.5,IF(HT2="D",1,0)))))))</f>
        <v>2</v>
      </c>
      <c r="HV2" s="113" t="str">
        <f t="shared" ref="HV2:HV43" si="91">TEXT(HU2,"0.0")</f>
        <v>2.0</v>
      </c>
      <c r="HW2" s="63">
        <v>1</v>
      </c>
      <c r="HX2" s="199">
        <v>1</v>
      </c>
      <c r="HY2" s="66">
        <f t="shared" ref="HY2:HZ9" si="92">ROUND((HF2*0.7+HQ2*0.3),1)</f>
        <v>1.9</v>
      </c>
      <c r="HZ2" s="163">
        <f t="shared" si="92"/>
        <v>6.1</v>
      </c>
      <c r="IA2" s="53" t="str">
        <f t="shared" ref="IA2:IA43" si="93">TEXT(HZ2,"0.0")</f>
        <v>6.1</v>
      </c>
      <c r="IB2" s="51" t="str">
        <f t="shared" ref="IB2:IB43" si="94">IF(HZ2&gt;=8.5,"A",IF(HZ2&gt;=8,"B+",IF(HZ2&gt;=7,"B",IF(HZ2&gt;=6.5,"C+",IF(HZ2&gt;=5.5,"C",IF(HZ2&gt;=5,"D+",IF(HZ2&gt;=4,"D","F")))))))</f>
        <v>C</v>
      </c>
      <c r="IC2" s="60">
        <f t="shared" ref="IC2:IC43" si="95">IF(IB2="A",4,IF(IB2="B+",3.5,IF(IB2="B",3,IF(IB2="C+",2.5,IF(IB2="C",2,IF(IB2="D+",1.5,IF(IB2="D",1,0)))))))</f>
        <v>2</v>
      </c>
      <c r="ID2" s="53" t="str">
        <f t="shared" ref="ID2:ID43" si="96">TEXT(IC2,"0.0")</f>
        <v>2.0</v>
      </c>
      <c r="IE2" s="212">
        <v>4</v>
      </c>
      <c r="IF2" s="213">
        <v>4</v>
      </c>
      <c r="IG2" s="202">
        <v>7</v>
      </c>
      <c r="IH2" s="57">
        <v>7</v>
      </c>
      <c r="II2" s="58"/>
      <c r="IJ2" s="66">
        <f t="shared" ref="IJ2:IJ27" si="97">ROUND((IG2*0.4+IH2*0.6),1)</f>
        <v>7</v>
      </c>
      <c r="IK2" s="67">
        <f t="shared" ref="IK2:IK27" si="98">ROUND(MAX((IG2*0.4+IH2*0.6),(IG2*0.4+II2*0.6)),1)</f>
        <v>7</v>
      </c>
      <c r="IL2" s="67" t="str">
        <f t="shared" ref="IL2:IL27" si="99">TEXT(IK2,"0.0")</f>
        <v>7.0</v>
      </c>
      <c r="IM2" s="51" t="str">
        <f t="shared" ref="IM2:IM27" si="100">IF(IK2&gt;=8.5,"A",IF(IK2&gt;=8,"B+",IF(IK2&gt;=7,"B",IF(IK2&gt;=6.5,"C+",IF(IK2&gt;=5.5,"C",IF(IK2&gt;=5,"D+",IF(IK2&gt;=4,"D","F")))))))</f>
        <v>B</v>
      </c>
      <c r="IN2" s="60">
        <f t="shared" ref="IN2:IN27" si="101">IF(IM2="A",4,IF(IM2="B+",3.5,IF(IM2="B",3,IF(IM2="C+",2.5,IF(IM2="C",2,IF(IM2="D+",1.5,IF(IM2="D",1,0)))))))</f>
        <v>3</v>
      </c>
      <c r="IO2" s="53" t="str">
        <f t="shared" ref="IO2:IO27" si="102">TEXT(IN2,"0.0")</f>
        <v>3.0</v>
      </c>
      <c r="IP2" s="63">
        <v>2</v>
      </c>
      <c r="IQ2" s="199">
        <v>2</v>
      </c>
      <c r="IR2" s="232">
        <v>6.6</v>
      </c>
      <c r="IS2" s="126">
        <v>6</v>
      </c>
      <c r="IT2" s="58"/>
      <c r="IU2" s="66">
        <f t="shared" ref="IU2:IU37" si="103">ROUND((IR2*0.4+IS2*0.6),1)</f>
        <v>6.2</v>
      </c>
      <c r="IV2" s="67">
        <f t="shared" ref="IV2:IV43" si="104">ROUND(MAX((IR2*0.4+IS2*0.6),(IR2*0.4+IT2*0.6)),1)</f>
        <v>6.2</v>
      </c>
      <c r="IW2" s="67" t="str">
        <f t="shared" ref="IW2:IW43" si="105">TEXT(IV2,"0.0")</f>
        <v>6.2</v>
      </c>
      <c r="IX2" s="51" t="str">
        <f t="shared" ref="IX2:IX43" si="106">IF(IV2&gt;=8.5,"A",IF(IV2&gt;=8,"B+",IF(IV2&gt;=7,"B",IF(IV2&gt;=6.5,"C+",IF(IV2&gt;=5.5,"C",IF(IV2&gt;=5,"D+",IF(IV2&gt;=4,"D","F")))))))</f>
        <v>C</v>
      </c>
      <c r="IY2" s="60">
        <f t="shared" ref="IY2:IY43" si="107">IF(IX2="A",4,IF(IX2="B+",3.5,IF(IX2="B",3,IF(IX2="C+",2.5,IF(IX2="C",2,IF(IX2="D+",1.5,IF(IX2="D",1,0)))))))</f>
        <v>2</v>
      </c>
      <c r="IZ2" s="53" t="str">
        <f t="shared" ref="IZ2:IZ43" si="108">TEXT(IY2,"0.0")</f>
        <v>2.0</v>
      </c>
      <c r="JA2" s="63">
        <v>3</v>
      </c>
      <c r="JB2" s="199">
        <v>3</v>
      </c>
      <c r="JC2" s="65">
        <v>5.6</v>
      </c>
      <c r="JD2" s="57">
        <v>8</v>
      </c>
      <c r="JE2" s="58"/>
      <c r="JF2" s="66">
        <f t="shared" ref="JF2:JF37" si="109">ROUND((JC2*0.4+JD2*0.6),1)</f>
        <v>7</v>
      </c>
      <c r="JG2" s="67">
        <f t="shared" ref="JG2:JG43" si="110">ROUND(MAX((JC2*0.4+JD2*0.6),(JC2*0.4+JE2*0.6)),1)</f>
        <v>7</v>
      </c>
      <c r="JH2" s="50" t="str">
        <f t="shared" ref="JH2:JH43" si="111">TEXT(JG2,"0.0")</f>
        <v>7.0</v>
      </c>
      <c r="JI2" s="51" t="str">
        <f t="shared" ref="JI2:JI43" si="112">IF(JG2&gt;=8.5,"A",IF(JG2&gt;=8,"B+",IF(JG2&gt;=7,"B",IF(JG2&gt;=6.5,"C+",IF(JG2&gt;=5.5,"C",IF(JG2&gt;=5,"D+",IF(JG2&gt;=4,"D","F")))))))</f>
        <v>B</v>
      </c>
      <c r="JJ2" s="60">
        <f t="shared" ref="JJ2:JJ43" si="113">IF(JI2="A",4,IF(JI2="B+",3.5,IF(JI2="B",3,IF(JI2="C+",2.5,IF(JI2="C",2,IF(JI2="D+",1.5,IF(JI2="D",1,0)))))))</f>
        <v>3</v>
      </c>
      <c r="JK2" s="53" t="str">
        <f t="shared" ref="JK2:JK43" si="114">TEXT(JJ2,"0.0")</f>
        <v>3.0</v>
      </c>
      <c r="JL2" s="61">
        <v>2</v>
      </c>
      <c r="JM2" s="62">
        <v>2</v>
      </c>
      <c r="JN2" s="232">
        <v>8.4</v>
      </c>
      <c r="JO2" s="126">
        <v>7</v>
      </c>
      <c r="JP2" s="58"/>
      <c r="JQ2" s="66">
        <f t="shared" ref="JQ2:JQ38" si="115">ROUND((JN2*0.4+JO2*0.6),1)</f>
        <v>7.6</v>
      </c>
      <c r="JR2" s="67">
        <f t="shared" ref="JR2:JR38" si="116">ROUND(MAX((JN2*0.4+JO2*0.6),(JN2*0.4+JP2*0.6)),1)</f>
        <v>7.6</v>
      </c>
      <c r="JS2" s="50" t="str">
        <f t="shared" ref="JS2:JS38" si="117">TEXT(JR2,"0.0")</f>
        <v>7.6</v>
      </c>
      <c r="JT2" s="51" t="str">
        <f t="shared" ref="JT2:JT38" si="118">IF(JR2&gt;=8.5,"A",IF(JR2&gt;=8,"B+",IF(JR2&gt;=7,"B",IF(JR2&gt;=6.5,"C+",IF(JR2&gt;=5.5,"C",IF(JR2&gt;=5,"D+",IF(JR2&gt;=4,"D","F")))))))</f>
        <v>B</v>
      </c>
      <c r="JU2" s="60">
        <f t="shared" ref="JU2:JU38" si="119">IF(JT2="A",4,IF(JT2="B+",3.5,IF(JT2="B",3,IF(JT2="C+",2.5,IF(JT2="C",2,IF(JT2="D+",1.5,IF(JT2="D",1,0)))))))</f>
        <v>3</v>
      </c>
      <c r="JV2" s="53" t="str">
        <f t="shared" ref="JV2:JV38" si="120">TEXT(JU2,"0.0")</f>
        <v>3.0</v>
      </c>
      <c r="JW2" s="61">
        <v>1</v>
      </c>
      <c r="JX2" s="62">
        <v>1</v>
      </c>
      <c r="JY2" s="255">
        <v>7.3</v>
      </c>
      <c r="JZ2" s="256">
        <v>9</v>
      </c>
      <c r="KA2" s="58"/>
      <c r="KB2" s="66">
        <f t="shared" ref="KB2:KB38" si="121">ROUND((JY2*0.4+JZ2*0.6),1)</f>
        <v>8.3000000000000007</v>
      </c>
      <c r="KC2" s="67">
        <f t="shared" ref="KC2:KC38" si="122">ROUND(MAX((JY2*0.4+JZ2*0.6),(JY2*0.4+KA2*0.6)),1)</f>
        <v>8.3000000000000007</v>
      </c>
      <c r="KD2" s="50" t="str">
        <f t="shared" ref="KD2:KD38" si="123">TEXT(KC2,"0.0")</f>
        <v>8.3</v>
      </c>
      <c r="KE2" s="51" t="str">
        <f t="shared" ref="KE2:KE38" si="124">IF(KC2&gt;=8.5,"A",IF(KC2&gt;=8,"B+",IF(KC2&gt;=7,"B",IF(KC2&gt;=6.5,"C+",IF(KC2&gt;=5.5,"C",IF(KC2&gt;=5,"D+",IF(KC2&gt;=4,"D","F")))))))</f>
        <v>B+</v>
      </c>
      <c r="KF2" s="60">
        <f t="shared" ref="KF2:KF38" si="125">IF(KE2="A",4,IF(KE2="B+",3.5,IF(KE2="B",3,IF(KE2="C+",2.5,IF(KE2="C",2,IF(KE2="D+",1.5,IF(KE2="D",1,0)))))))</f>
        <v>3.5</v>
      </c>
      <c r="KG2" s="53" t="str">
        <f t="shared" ref="KG2:KG38" si="126">TEXT(KF2,"0.0")</f>
        <v>3.5</v>
      </c>
      <c r="KH2" s="61">
        <v>2</v>
      </c>
      <c r="KI2" s="62">
        <v>2</v>
      </c>
      <c r="KJ2" s="105"/>
      <c r="KK2" s="135"/>
      <c r="KL2" s="104"/>
      <c r="KM2" s="66">
        <f t="shared" ref="KM2:KM38" si="127">ROUND((KJ2*0.4+KK2*0.6),1)</f>
        <v>0</v>
      </c>
      <c r="KN2" s="110">
        <f t="shared" ref="KN2:KN38" si="128">ROUND(MAX((KJ2*0.4+KK2*0.6),(KJ2*0.4+KL2*0.6)),1)</f>
        <v>0</v>
      </c>
      <c r="KO2" s="67" t="str">
        <f t="shared" ref="KO2:KO38" si="129">TEXT(KN2,"0.0")</f>
        <v>0.0</v>
      </c>
      <c r="KP2" s="273" t="str">
        <f t="shared" ref="KP2:KP38" si="130">IF(KN2&gt;=8.5,"A",IF(KN2&gt;=8,"B+",IF(KN2&gt;=7,"B",IF(KN2&gt;=6.5,"C+",IF(KN2&gt;=5.5,"C",IF(KN2&gt;=5,"D+",IF(KN2&gt;=4,"D","F")))))))</f>
        <v>F</v>
      </c>
      <c r="KQ2" s="112">
        <f t="shared" ref="KQ2:KQ38" si="131">IF(KP2="A",4,IF(KP2="B+",3.5,IF(KP2="B",3,IF(KP2="C+",2.5,IF(KP2="C",2,IF(KP2="D+",1.5,IF(KP2="D",1,0)))))))</f>
        <v>0</v>
      </c>
      <c r="KR2" s="113" t="str">
        <f t="shared" ref="KR2:KR38" si="132">TEXT(KQ2,"0.0")</f>
        <v>0.0</v>
      </c>
      <c r="KS2" s="63">
        <v>3</v>
      </c>
      <c r="KT2" s="199">
        <v>3</v>
      </c>
      <c r="KU2" s="105"/>
      <c r="KV2" s="135"/>
      <c r="KW2" s="104"/>
      <c r="KX2" s="66">
        <f t="shared" ref="KX2:KX38" si="133">ROUND((KU2*0.4+KV2*0.6),1)</f>
        <v>0</v>
      </c>
      <c r="KY2" s="110">
        <f t="shared" ref="KY2:KY38" si="134">ROUND(MAX((KU2*0.4+KV2*0.6),(KU2*0.4+KW2*0.6)),1)</f>
        <v>0</v>
      </c>
      <c r="KZ2" s="67" t="str">
        <f t="shared" ref="KZ2:KZ38" si="135">TEXT(KY2,"0.0")</f>
        <v>0.0</v>
      </c>
      <c r="LA2" s="273" t="str">
        <f t="shared" ref="LA2:LA38" si="136">IF(KY2&gt;=8.5,"A",IF(KY2&gt;=8,"B+",IF(KY2&gt;=7,"B",IF(KY2&gt;=6.5,"C+",IF(KY2&gt;=5.5,"C",IF(KY2&gt;=5,"D+",IF(KY2&gt;=4,"D","F")))))))</f>
        <v>F</v>
      </c>
      <c r="LB2" s="112">
        <f t="shared" ref="LB2:LB38" si="137">IF(LA2="A",4,IF(LA2="B+",3.5,IF(LA2="B",3,IF(LA2="C+",2.5,IF(LA2="C",2,IF(LA2="D+",1.5,IF(LA2="D",1,0)))))))</f>
        <v>0</v>
      </c>
      <c r="LC2" s="113" t="str">
        <f t="shared" ref="LC2:LC38" si="138">TEXT(LB2,"0.0")</f>
        <v>0.0</v>
      </c>
      <c r="LD2" s="63">
        <v>2</v>
      </c>
      <c r="LE2" s="199">
        <v>2</v>
      </c>
      <c r="LF2" s="274">
        <f t="shared" ref="LF2:LG2" si="139">ROUND((KM2*0.55+KX2*0.45),1)</f>
        <v>0</v>
      </c>
      <c r="LG2" s="275">
        <f t="shared" si="139"/>
        <v>0</v>
      </c>
      <c r="LH2" s="276" t="str">
        <f t="shared" ref="LH2" si="140">TEXT(LG2,"0.0")</f>
        <v>0.0</v>
      </c>
      <c r="LI2" s="277" t="str">
        <f t="shared" ref="LI2" si="141">IF(LG2&gt;=8.5,"A",IF(LG2&gt;=8,"B+",IF(LG2&gt;=7,"B",IF(LG2&gt;=6.5,"C+",IF(LG2&gt;=5.5,"C",IF(LG2&gt;=5,"D+",IF(LG2&gt;=4,"D","F")))))))</f>
        <v>F</v>
      </c>
      <c r="LJ2" s="278">
        <f t="shared" ref="LJ2" si="142">IF(LI2="A",4,IF(LI2="B+",3.5,IF(LI2="B",3,IF(LI2="C+",2.5,IF(LI2="C",2,IF(LI2="D+",1.5,IF(LI2="D",1,0)))))))</f>
        <v>0</v>
      </c>
      <c r="LK2" s="276" t="str">
        <f t="shared" ref="LK2" si="143">TEXT(LJ2,"0.0")</f>
        <v>0.0</v>
      </c>
      <c r="LL2" s="279">
        <v>5</v>
      </c>
      <c r="LM2" s="280">
        <v>5</v>
      </c>
      <c r="LN2" s="203">
        <f t="shared" ref="LN2:LN38" si="144">HW2+IP2+JA2+JL2+JW2+KH2+KS2+LD2+HL2</f>
        <v>19</v>
      </c>
      <c r="LO2" s="153">
        <f t="shared" ref="LO2:LO38" si="145">(HG2*HL2+HR2*HW2+IK2*IP2+IV2*JA2+JG2*JL2+JR2*JW2+KC2*KH2+KN2*KS2+KY2*LD2)/LN2</f>
        <v>5.0105263157894733</v>
      </c>
      <c r="LP2" s="155">
        <f t="shared" ref="LP2:LP38" si="146">(HJ2*HL2+HU2*HW2+IN2*IP2+IY2*JA2+JJ2*JL2+JU2*JW2+KF2*KH2+KQ2*KS2+LB2*LD2)/LN2</f>
        <v>1.8947368421052631</v>
      </c>
      <c r="LQ2" s="154" t="str">
        <f t="shared" ref="LQ2" si="147">TEXT(LP2,"0.00")</f>
        <v>1.89</v>
      </c>
      <c r="LR2" s="5" t="str">
        <f t="shared" ref="LR2" si="148">IF(AND(LP2&lt;1),"Cảnh báo KQHT","Lên lớp")</f>
        <v>Lên lớp</v>
      </c>
    </row>
    <row r="3" spans="1:360" s="8" customFormat="1" ht="18">
      <c r="A3" s="5">
        <v>2</v>
      </c>
      <c r="B3" s="9" t="s">
        <v>11</v>
      </c>
      <c r="C3" s="10" t="s">
        <v>14</v>
      </c>
      <c r="D3" s="11" t="s">
        <v>15</v>
      </c>
      <c r="E3" s="12" t="s">
        <v>10</v>
      </c>
      <c r="F3" s="87"/>
      <c r="G3" s="47" t="s">
        <v>524</v>
      </c>
      <c r="H3" s="132" t="s">
        <v>410</v>
      </c>
      <c r="I3" s="132" t="s">
        <v>561</v>
      </c>
      <c r="J3" s="48" t="s">
        <v>561</v>
      </c>
      <c r="K3" s="98">
        <v>6.3</v>
      </c>
      <c r="L3" s="67" t="str">
        <f t="shared" ref="L3:L13" si="149">TEXT(K3,"0.0")</f>
        <v>6.3</v>
      </c>
      <c r="M3" s="51" t="str">
        <f t="shared" si="0"/>
        <v>C</v>
      </c>
      <c r="N3" s="52">
        <f t="shared" si="1"/>
        <v>2</v>
      </c>
      <c r="O3" s="53" t="str">
        <f t="shared" ref="O3:O13" si="150">TEXT(N3,"0.0")</f>
        <v>2.0</v>
      </c>
      <c r="P3" s="63">
        <v>2</v>
      </c>
      <c r="Q3" s="198"/>
      <c r="R3" s="67" t="str">
        <f t="shared" ref="R3:R13" si="151">TEXT(Q3,"0.0")</f>
        <v>0.0</v>
      </c>
      <c r="S3" s="51" t="str">
        <f t="shared" si="2"/>
        <v>F</v>
      </c>
      <c r="T3" s="52">
        <f t="shared" si="3"/>
        <v>0</v>
      </c>
      <c r="U3" s="53" t="str">
        <f t="shared" ref="U3:U13" si="152">TEXT(T3,"0.0")</f>
        <v>0.0</v>
      </c>
      <c r="V3" s="63"/>
      <c r="W3" s="105">
        <v>9.3000000000000007</v>
      </c>
      <c r="X3" s="103">
        <v>8</v>
      </c>
      <c r="Y3" s="104"/>
      <c r="Z3" s="66">
        <f t="shared" si="4"/>
        <v>8.5</v>
      </c>
      <c r="AA3" s="67">
        <f t="shared" si="5"/>
        <v>8.5</v>
      </c>
      <c r="AB3" s="67" t="str">
        <f t="shared" ref="AB3:AB13" si="153">TEXT(AA3,"0.0")</f>
        <v>8.5</v>
      </c>
      <c r="AC3" s="51" t="str">
        <f t="shared" si="6"/>
        <v>A</v>
      </c>
      <c r="AD3" s="60">
        <f t="shared" si="7"/>
        <v>4</v>
      </c>
      <c r="AE3" s="53" t="str">
        <f t="shared" ref="AE3:AE13" si="154">TEXT(AD3,"0.0")</f>
        <v>4.0</v>
      </c>
      <c r="AF3" s="63">
        <v>4</v>
      </c>
      <c r="AG3" s="199">
        <v>4</v>
      </c>
      <c r="AH3" s="105">
        <v>8</v>
      </c>
      <c r="AI3" s="103">
        <v>7</v>
      </c>
      <c r="AJ3" s="104"/>
      <c r="AK3" s="66">
        <f t="shared" si="8"/>
        <v>7.4</v>
      </c>
      <c r="AL3" s="67">
        <f t="shared" si="9"/>
        <v>7.4</v>
      </c>
      <c r="AM3" s="67" t="str">
        <f t="shared" ref="AM3:AM13" si="155">TEXT(AL3,"0.0")</f>
        <v>7.4</v>
      </c>
      <c r="AN3" s="51" t="str">
        <f t="shared" si="10"/>
        <v>B</v>
      </c>
      <c r="AO3" s="60">
        <f t="shared" si="11"/>
        <v>3</v>
      </c>
      <c r="AP3" s="53" t="str">
        <f t="shared" ref="AP3:AP13" si="156">TEXT(AO3,"0.0")</f>
        <v>3.0</v>
      </c>
      <c r="AQ3" s="63">
        <v>2</v>
      </c>
      <c r="AR3" s="199">
        <v>2</v>
      </c>
      <c r="AS3" s="105">
        <v>5.3</v>
      </c>
      <c r="AT3" s="103">
        <v>5</v>
      </c>
      <c r="AU3" s="104"/>
      <c r="AV3" s="66">
        <f t="shared" ref="AV3:AV13" si="157">ROUND((AS3*0.4+AT3*0.6),1)</f>
        <v>5.0999999999999996</v>
      </c>
      <c r="AW3" s="67">
        <f t="shared" ref="AW3:AW13" si="158">ROUND(MAX((AS3*0.4+AT3*0.6),(AS3*0.4+AU3*0.6)),1)</f>
        <v>5.0999999999999996</v>
      </c>
      <c r="AX3" s="67" t="str">
        <f t="shared" ref="AX3:AX13" si="159">TEXT(AW3,"0.0")</f>
        <v>5.1</v>
      </c>
      <c r="AY3" s="51" t="str">
        <f t="shared" ref="AY3:AY13" si="160">IF(AW3&gt;=8.5,"A",IF(AW3&gt;=8,"B+",IF(AW3&gt;=7,"B",IF(AW3&gt;=6.5,"C+",IF(AW3&gt;=5.5,"C",IF(AW3&gt;=5,"D+",IF(AW3&gt;=4,"D","F")))))))</f>
        <v>D+</v>
      </c>
      <c r="AZ3" s="60">
        <f t="shared" ref="AZ3" si="161">IF(AY3="A",4,IF(AY3="B+",3.5,IF(AY3="B",3,IF(AY3="C+",2.5,IF(AY3="C",2,IF(AY3="D+",1.5,IF(AY3="D",1,0)))))))</f>
        <v>1.5</v>
      </c>
      <c r="BA3" s="53" t="str">
        <f t="shared" ref="BA3:BA13" si="162">TEXT(AZ3,"0.0")</f>
        <v>1.5</v>
      </c>
      <c r="BB3" s="63">
        <v>3</v>
      </c>
      <c r="BC3" s="199">
        <v>3</v>
      </c>
      <c r="BD3" s="105">
        <v>7.2</v>
      </c>
      <c r="BE3" s="103">
        <v>0</v>
      </c>
      <c r="BF3" s="104">
        <v>9</v>
      </c>
      <c r="BG3" s="66">
        <f>ROUND((BD3*0.4+BE3*0.6),1)</f>
        <v>2.9</v>
      </c>
      <c r="BH3" s="67">
        <f>ROUND(MAX((BD3*0.4+BE3*0.6),(BD3*0.4+BF3*0.6)),1)</f>
        <v>8.3000000000000007</v>
      </c>
      <c r="BI3" s="67" t="str">
        <f t="shared" ref="BI3:BI13" si="163">TEXT(BH3,"0.0")</f>
        <v>8.3</v>
      </c>
      <c r="BJ3" s="51" t="str">
        <f t="shared" ref="BJ3" si="164">IF(BH3&gt;=8.5,"A",IF(BH3&gt;=8,"B+",IF(BH3&gt;=7,"B",IF(BH3&gt;=6.5,"C+",IF(BH3&gt;=5.5,"C",IF(BH3&gt;=5,"D+",IF(BH3&gt;=4,"D","F")))))))</f>
        <v>B+</v>
      </c>
      <c r="BK3" s="60">
        <f t="shared" ref="BK3" si="165">IF(BJ3="A",4,IF(BJ3="B+",3.5,IF(BJ3="B",3,IF(BJ3="C+",2.5,IF(BJ3="C",2,IF(BJ3="D+",1.5,IF(BJ3="D",1,0)))))))</f>
        <v>3.5</v>
      </c>
      <c r="BL3" s="53" t="str">
        <f t="shared" ref="BL3:BL13" si="166">TEXT(BK3,"0.0")</f>
        <v>3.5</v>
      </c>
      <c r="BM3" s="63">
        <v>3</v>
      </c>
      <c r="BN3" s="199">
        <v>3</v>
      </c>
      <c r="BO3" s="105">
        <v>6.3</v>
      </c>
      <c r="BP3" s="103">
        <v>6</v>
      </c>
      <c r="BQ3" s="104"/>
      <c r="BR3" s="66">
        <f t="shared" si="12"/>
        <v>6.1</v>
      </c>
      <c r="BS3" s="67">
        <f t="shared" si="13"/>
        <v>6.1</v>
      </c>
      <c r="BT3" s="67" t="str">
        <f t="shared" ref="BT3:BT13" si="167">TEXT(BS3,"0.0")</f>
        <v>6.1</v>
      </c>
      <c r="BU3" s="51" t="str">
        <f t="shared" si="14"/>
        <v>C</v>
      </c>
      <c r="BV3" s="68">
        <f t="shared" si="15"/>
        <v>2</v>
      </c>
      <c r="BW3" s="53" t="str">
        <f t="shared" ref="BW3:BW13" si="168">TEXT(BV3,"0.0")</f>
        <v>2.0</v>
      </c>
      <c r="BX3" s="63">
        <v>2</v>
      </c>
      <c r="BY3" s="199">
        <v>2</v>
      </c>
      <c r="BZ3" s="105">
        <v>7</v>
      </c>
      <c r="CA3" s="103">
        <v>9</v>
      </c>
      <c r="CB3" s="104"/>
      <c r="CC3" s="105"/>
      <c r="CD3" s="67">
        <f>ROUND(MAX((BZ3*0.4+CA3*0.6),(BZ3*0.4+CB3*0.6)),1)</f>
        <v>8.1999999999999993</v>
      </c>
      <c r="CE3" s="67" t="str">
        <f t="shared" ref="CE3:CE13" si="169">TEXT(CD3,"0.0")</f>
        <v>8.2</v>
      </c>
      <c r="CF3" s="51" t="str">
        <f t="shared" ref="CF3" si="170">IF(CD3&gt;=8.5,"A",IF(CD3&gt;=8,"B+",IF(CD3&gt;=7,"B",IF(CD3&gt;=6.5,"C+",IF(CD3&gt;=5.5,"C",IF(CD3&gt;=5,"D+",IF(CD3&gt;=4,"D","F")))))))</f>
        <v>B+</v>
      </c>
      <c r="CG3" s="60">
        <f t="shared" ref="CG3" si="171">IF(CF3="A",4,IF(CF3="B+",3.5,IF(CF3="B",3,IF(CF3="C+",2.5,IF(CF3="C",2,IF(CF3="D+",1.5,IF(CF3="D",1,0)))))))</f>
        <v>3.5</v>
      </c>
      <c r="CH3" s="53" t="str">
        <f t="shared" ref="CH3:CH13" si="172">TEXT(CG3,"0.0")</f>
        <v>3.5</v>
      </c>
      <c r="CI3" s="63">
        <v>3</v>
      </c>
      <c r="CJ3" s="199">
        <v>3</v>
      </c>
      <c r="CK3" s="200">
        <f t="shared" ref="CK3:CK13" si="173">AQ3+BB3+BM3+BX3+CI3+AF3</f>
        <v>17</v>
      </c>
      <c r="CL3" s="72">
        <f t="shared" si="16"/>
        <v>7.3999999999999995</v>
      </c>
      <c r="CM3" s="93" t="str">
        <f t="shared" ref="CM3:CM13" si="174">TEXT(CL3,"0.00")</f>
        <v>7.40</v>
      </c>
      <c r="CN3" s="72">
        <f t="shared" si="17"/>
        <v>3.0294117647058822</v>
      </c>
      <c r="CO3" s="93" t="str">
        <f t="shared" ref="CO3:CO13" si="175">TEXT(CN3,"0.00")</f>
        <v>3.03</v>
      </c>
      <c r="CP3" s="258" t="str">
        <f>IF(AND(CN3&lt;0.8),"Cảnh báo KQHT","Lên lớp")</f>
        <v>Lên lớp</v>
      </c>
      <c r="CQ3" s="258">
        <f t="shared" si="18"/>
        <v>17</v>
      </c>
      <c r="CR3" s="72">
        <f t="shared" si="19"/>
        <v>7.3999999999999995</v>
      </c>
      <c r="CS3" s="258" t="str">
        <f t="shared" ref="CS3:CS13" si="176">TEXT(CR3,"0.00")</f>
        <v>7.40</v>
      </c>
      <c r="CT3" s="72">
        <f t="shared" si="20"/>
        <v>3.0294117647058822</v>
      </c>
      <c r="CU3" s="258" t="str">
        <f t="shared" ref="CU3:CU13" si="177">TEXT(CT3,"0.00")</f>
        <v>3.03</v>
      </c>
      <c r="CV3" s="258" t="str">
        <f t="shared" si="21"/>
        <v>Lên lớp</v>
      </c>
      <c r="CW3" s="66">
        <v>8.6</v>
      </c>
      <c r="CX3" s="258">
        <v>7</v>
      </c>
      <c r="CY3" s="258"/>
      <c r="CZ3" s="66">
        <f t="shared" si="22"/>
        <v>7.6</v>
      </c>
      <c r="DA3" s="67">
        <f t="shared" si="23"/>
        <v>7.6</v>
      </c>
      <c r="DB3" s="60" t="str">
        <f t="shared" si="24"/>
        <v>7.6</v>
      </c>
      <c r="DC3" s="51" t="str">
        <f t="shared" si="25"/>
        <v>B</v>
      </c>
      <c r="DD3" s="60">
        <f t="shared" si="26"/>
        <v>3</v>
      </c>
      <c r="DE3" s="60" t="str">
        <f t="shared" si="27"/>
        <v>3.0</v>
      </c>
      <c r="DF3" s="63"/>
      <c r="DG3" s="201"/>
      <c r="DH3" s="105">
        <v>6.4</v>
      </c>
      <c r="DI3" s="126">
        <v>7</v>
      </c>
      <c r="DJ3" s="126"/>
      <c r="DK3" s="66">
        <f t="shared" si="28"/>
        <v>6.8</v>
      </c>
      <c r="DL3" s="67">
        <f t="shared" si="29"/>
        <v>6.8</v>
      </c>
      <c r="DM3" s="60" t="str">
        <f t="shared" si="30"/>
        <v>6.8</v>
      </c>
      <c r="DN3" s="51" t="str">
        <f t="shared" si="31"/>
        <v>C+</v>
      </c>
      <c r="DO3" s="60">
        <f t="shared" si="32"/>
        <v>2.5</v>
      </c>
      <c r="DP3" s="60" t="str">
        <f t="shared" si="33"/>
        <v>2.5</v>
      </c>
      <c r="DQ3" s="63"/>
      <c r="DR3" s="201"/>
      <c r="DS3" s="67">
        <f t="shared" si="34"/>
        <v>7.1999999999999993</v>
      </c>
      <c r="DT3" s="60" t="str">
        <f t="shared" si="35"/>
        <v>7.2</v>
      </c>
      <c r="DU3" s="51" t="str">
        <f t="shared" si="36"/>
        <v>B</v>
      </c>
      <c r="DV3" s="60">
        <f t="shared" si="37"/>
        <v>3</v>
      </c>
      <c r="DW3" s="60" t="str">
        <f t="shared" si="38"/>
        <v>3.0</v>
      </c>
      <c r="DX3" s="63">
        <v>3</v>
      </c>
      <c r="DY3" s="201">
        <v>3</v>
      </c>
      <c r="DZ3" s="202">
        <v>7</v>
      </c>
      <c r="EA3" s="57">
        <v>8</v>
      </c>
      <c r="EB3" s="58"/>
      <c r="EC3" s="66">
        <f t="shared" si="39"/>
        <v>7.6</v>
      </c>
      <c r="ED3" s="67">
        <f t="shared" si="40"/>
        <v>7.6</v>
      </c>
      <c r="EE3" s="67" t="str">
        <f t="shared" si="41"/>
        <v>7.6</v>
      </c>
      <c r="EF3" s="51" t="str">
        <f t="shared" si="42"/>
        <v>B</v>
      </c>
      <c r="EG3" s="68">
        <f t="shared" si="43"/>
        <v>3</v>
      </c>
      <c r="EH3" s="53" t="str">
        <f t="shared" si="44"/>
        <v>3.0</v>
      </c>
      <c r="EI3" s="63">
        <v>3</v>
      </c>
      <c r="EJ3" s="199">
        <v>3</v>
      </c>
      <c r="EK3" s="202">
        <v>8.6999999999999993</v>
      </c>
      <c r="EL3" s="57">
        <v>7</v>
      </c>
      <c r="EM3" s="58"/>
      <c r="EN3" s="66">
        <f t="shared" ref="EN3:EN13" si="178">ROUND((EK3*0.4+EL3*0.6),1)</f>
        <v>7.7</v>
      </c>
      <c r="EO3" s="67">
        <f t="shared" ref="EO3:EO13" si="179">ROUND(MAX((EK3*0.4+EL3*0.6),(EK3*0.4+EM3*0.6)),1)</f>
        <v>7.7</v>
      </c>
      <c r="EP3" s="67" t="str">
        <f t="shared" ref="EP3:EP13" si="180">TEXT(EO3,"0.0")</f>
        <v>7.7</v>
      </c>
      <c r="EQ3" s="51" t="str">
        <f t="shared" ref="EQ3:EQ13" si="181">IF(EO3&gt;=8.5,"A",IF(EO3&gt;=8,"B+",IF(EO3&gt;=7,"B",IF(EO3&gt;=6.5,"C+",IF(EO3&gt;=5.5,"C",IF(EO3&gt;=5,"D+",IF(EO3&gt;=4,"D","F")))))))</f>
        <v>B</v>
      </c>
      <c r="ER3" s="60">
        <f t="shared" ref="ER3:ER13" si="182">IF(EQ3="A",4,IF(EQ3="B+",3.5,IF(EQ3="B",3,IF(EQ3="C+",2.5,IF(EQ3="C",2,IF(EQ3="D+",1.5,IF(EQ3="D",1,0)))))))</f>
        <v>3</v>
      </c>
      <c r="ES3" s="53" t="str">
        <f t="shared" ref="ES3:ES13" si="183">TEXT(ER3,"0.0")</f>
        <v>3.0</v>
      </c>
      <c r="ET3" s="63">
        <v>3</v>
      </c>
      <c r="EU3" s="199">
        <v>3</v>
      </c>
      <c r="EV3" s="202">
        <v>6</v>
      </c>
      <c r="EW3" s="57">
        <v>5</v>
      </c>
      <c r="EX3" s="58"/>
      <c r="EY3" s="66">
        <f t="shared" si="45"/>
        <v>5.4</v>
      </c>
      <c r="EZ3" s="67">
        <f t="shared" si="46"/>
        <v>5.4</v>
      </c>
      <c r="FA3" s="67" t="str">
        <f t="shared" si="47"/>
        <v>5.4</v>
      </c>
      <c r="FB3" s="51" t="str">
        <f t="shared" si="48"/>
        <v>D+</v>
      </c>
      <c r="FC3" s="60">
        <f t="shared" si="49"/>
        <v>1.5</v>
      </c>
      <c r="FD3" s="53" t="str">
        <f t="shared" si="50"/>
        <v>1.5</v>
      </c>
      <c r="FE3" s="63">
        <v>2</v>
      </c>
      <c r="FF3" s="199">
        <v>2</v>
      </c>
      <c r="FG3" s="105">
        <v>6.7</v>
      </c>
      <c r="FH3" s="103">
        <v>8</v>
      </c>
      <c r="FI3" s="104"/>
      <c r="FJ3" s="66">
        <f t="shared" si="51"/>
        <v>7.5</v>
      </c>
      <c r="FK3" s="67">
        <f t="shared" si="52"/>
        <v>7.5</v>
      </c>
      <c r="FL3" s="67" t="str">
        <f t="shared" si="53"/>
        <v>7.5</v>
      </c>
      <c r="FM3" s="51" t="str">
        <f t="shared" si="54"/>
        <v>B</v>
      </c>
      <c r="FN3" s="60">
        <f t="shared" si="55"/>
        <v>3</v>
      </c>
      <c r="FO3" s="53" t="str">
        <f t="shared" si="56"/>
        <v>3.0</v>
      </c>
      <c r="FP3" s="63">
        <v>2</v>
      </c>
      <c r="FQ3" s="199">
        <v>2</v>
      </c>
      <c r="FR3" s="105">
        <v>7.8</v>
      </c>
      <c r="FS3" s="103">
        <v>7</v>
      </c>
      <c r="FT3" s="104"/>
      <c r="FU3" s="66"/>
      <c r="FV3" s="67">
        <f t="shared" si="57"/>
        <v>7.3</v>
      </c>
      <c r="FW3" s="67" t="str">
        <f t="shared" si="58"/>
        <v>7.3</v>
      </c>
      <c r="FX3" s="51" t="str">
        <f t="shared" si="59"/>
        <v>B</v>
      </c>
      <c r="FY3" s="60">
        <f t="shared" si="60"/>
        <v>3</v>
      </c>
      <c r="FZ3" s="53" t="str">
        <f t="shared" si="61"/>
        <v>3.0</v>
      </c>
      <c r="GA3" s="63">
        <v>2</v>
      </c>
      <c r="GB3" s="199">
        <v>2</v>
      </c>
      <c r="GC3" s="105">
        <v>9.3000000000000007</v>
      </c>
      <c r="GD3" s="103">
        <v>8</v>
      </c>
      <c r="GE3" s="104"/>
      <c r="GF3" s="105"/>
      <c r="GG3" s="67">
        <f t="shared" si="62"/>
        <v>8.5</v>
      </c>
      <c r="GH3" s="67" t="str">
        <f t="shared" si="63"/>
        <v>8.5</v>
      </c>
      <c r="GI3" s="51" t="str">
        <f t="shared" si="64"/>
        <v>A</v>
      </c>
      <c r="GJ3" s="60">
        <f t="shared" si="65"/>
        <v>4</v>
      </c>
      <c r="GK3" s="53" t="str">
        <f t="shared" si="66"/>
        <v>4.0</v>
      </c>
      <c r="GL3" s="63">
        <v>3</v>
      </c>
      <c r="GM3" s="199">
        <v>3</v>
      </c>
      <c r="GN3" s="203">
        <f t="shared" si="67"/>
        <v>18</v>
      </c>
      <c r="GO3" s="153">
        <f t="shared" si="68"/>
        <v>7.4111111111111097</v>
      </c>
      <c r="GP3" s="155">
        <f t="shared" si="69"/>
        <v>3</v>
      </c>
      <c r="GQ3" s="154" t="str">
        <f t="shared" si="70"/>
        <v>3.00</v>
      </c>
      <c r="GR3" s="5" t="str">
        <f t="shared" si="71"/>
        <v>Lên lớp</v>
      </c>
      <c r="GS3" s="204">
        <f t="shared" si="72"/>
        <v>18</v>
      </c>
      <c r="GT3" s="205">
        <f t="shared" si="73"/>
        <v>7.4111111111111097</v>
      </c>
      <c r="GU3" s="206">
        <f t="shared" si="74"/>
        <v>3</v>
      </c>
      <c r="GV3" s="207">
        <f t="shared" si="75"/>
        <v>35</v>
      </c>
      <c r="GW3" s="203">
        <f t="shared" si="76"/>
        <v>35</v>
      </c>
      <c r="GX3" s="154">
        <f t="shared" si="77"/>
        <v>7.4057142857142857</v>
      </c>
      <c r="GY3" s="155">
        <f t="shared" si="78"/>
        <v>3.0142857142857142</v>
      </c>
      <c r="GZ3" s="154" t="str">
        <f t="shared" si="79"/>
        <v>3.01</v>
      </c>
      <c r="HA3" s="5" t="str">
        <f t="shared" si="80"/>
        <v>Lên lớp</v>
      </c>
      <c r="HB3" s="5"/>
      <c r="HC3" s="105">
        <v>6.4</v>
      </c>
      <c r="HD3" s="103">
        <v>6</v>
      </c>
      <c r="HE3" s="104"/>
      <c r="HF3" s="105"/>
      <c r="HG3" s="67">
        <f t="shared" si="81"/>
        <v>6.2</v>
      </c>
      <c r="HH3" s="67" t="str">
        <f t="shared" si="82"/>
        <v>6.2</v>
      </c>
      <c r="HI3" s="51" t="str">
        <f t="shared" si="83"/>
        <v>C</v>
      </c>
      <c r="HJ3" s="60">
        <f t="shared" si="84"/>
        <v>2</v>
      </c>
      <c r="HK3" s="53" t="str">
        <f t="shared" si="85"/>
        <v>2.0</v>
      </c>
      <c r="HL3" s="63">
        <v>3</v>
      </c>
      <c r="HM3" s="199">
        <v>3</v>
      </c>
      <c r="HN3" s="202">
        <v>5.3</v>
      </c>
      <c r="HO3" s="57">
        <v>5</v>
      </c>
      <c r="HP3" s="58"/>
      <c r="HQ3" s="66">
        <f t="shared" si="86"/>
        <v>5.0999999999999996</v>
      </c>
      <c r="HR3" s="110">
        <f t="shared" si="87"/>
        <v>5.0999999999999996</v>
      </c>
      <c r="HS3" s="67" t="str">
        <f t="shared" si="88"/>
        <v>5.1</v>
      </c>
      <c r="HT3" s="111" t="str">
        <f t="shared" si="89"/>
        <v>D+</v>
      </c>
      <c r="HU3" s="112">
        <f t="shared" si="90"/>
        <v>1.5</v>
      </c>
      <c r="HV3" s="113" t="str">
        <f t="shared" si="91"/>
        <v>1.5</v>
      </c>
      <c r="HW3" s="63">
        <v>1</v>
      </c>
      <c r="HX3" s="199">
        <v>1</v>
      </c>
      <c r="HY3" s="66">
        <f t="shared" si="92"/>
        <v>1.5</v>
      </c>
      <c r="HZ3" s="163">
        <f t="shared" si="92"/>
        <v>5.9</v>
      </c>
      <c r="IA3" s="53" t="str">
        <f t="shared" si="93"/>
        <v>5.9</v>
      </c>
      <c r="IB3" s="51" t="str">
        <f t="shared" si="94"/>
        <v>C</v>
      </c>
      <c r="IC3" s="60">
        <f t="shared" si="95"/>
        <v>2</v>
      </c>
      <c r="ID3" s="53" t="str">
        <f t="shared" si="96"/>
        <v>2.0</v>
      </c>
      <c r="IE3" s="212">
        <v>4</v>
      </c>
      <c r="IF3" s="213">
        <v>4</v>
      </c>
      <c r="IG3" s="202">
        <v>7.3</v>
      </c>
      <c r="IH3" s="57">
        <v>4</v>
      </c>
      <c r="II3" s="58"/>
      <c r="IJ3" s="66">
        <f t="shared" si="97"/>
        <v>5.3</v>
      </c>
      <c r="IK3" s="67">
        <f t="shared" si="98"/>
        <v>5.3</v>
      </c>
      <c r="IL3" s="67" t="str">
        <f t="shared" si="99"/>
        <v>5.3</v>
      </c>
      <c r="IM3" s="51" t="str">
        <f t="shared" si="100"/>
        <v>D+</v>
      </c>
      <c r="IN3" s="60">
        <f t="shared" si="101"/>
        <v>1.5</v>
      </c>
      <c r="IO3" s="53" t="str">
        <f t="shared" si="102"/>
        <v>1.5</v>
      </c>
      <c r="IP3" s="63">
        <v>2</v>
      </c>
      <c r="IQ3" s="199">
        <v>2</v>
      </c>
      <c r="IR3" s="232">
        <v>6.6</v>
      </c>
      <c r="IS3" s="126">
        <v>4</v>
      </c>
      <c r="IT3" s="58"/>
      <c r="IU3" s="66">
        <f t="shared" si="103"/>
        <v>5</v>
      </c>
      <c r="IV3" s="67">
        <f t="shared" si="104"/>
        <v>5</v>
      </c>
      <c r="IW3" s="67" t="str">
        <f t="shared" si="105"/>
        <v>5.0</v>
      </c>
      <c r="IX3" s="51" t="str">
        <f t="shared" si="106"/>
        <v>D+</v>
      </c>
      <c r="IY3" s="60">
        <f t="shared" si="107"/>
        <v>1.5</v>
      </c>
      <c r="IZ3" s="53" t="str">
        <f t="shared" si="108"/>
        <v>1.5</v>
      </c>
      <c r="JA3" s="63">
        <v>3</v>
      </c>
      <c r="JB3" s="199">
        <v>3</v>
      </c>
      <c r="JC3" s="243">
        <v>5.8</v>
      </c>
      <c r="JD3" s="244">
        <v>8</v>
      </c>
      <c r="JE3" s="58"/>
      <c r="JF3" s="66">
        <f t="shared" si="109"/>
        <v>7.1</v>
      </c>
      <c r="JG3" s="67">
        <f t="shared" si="110"/>
        <v>7.1</v>
      </c>
      <c r="JH3" s="50" t="str">
        <f t="shared" si="111"/>
        <v>7.1</v>
      </c>
      <c r="JI3" s="51" t="str">
        <f t="shared" si="112"/>
        <v>B</v>
      </c>
      <c r="JJ3" s="60">
        <f t="shared" si="113"/>
        <v>3</v>
      </c>
      <c r="JK3" s="53" t="str">
        <f t="shared" si="114"/>
        <v>3.0</v>
      </c>
      <c r="JL3" s="61">
        <v>2</v>
      </c>
      <c r="JM3" s="62">
        <v>2</v>
      </c>
      <c r="JN3" s="232">
        <v>7</v>
      </c>
      <c r="JO3" s="126">
        <v>6</v>
      </c>
      <c r="JP3" s="58"/>
      <c r="JQ3" s="66">
        <f t="shared" si="115"/>
        <v>6.4</v>
      </c>
      <c r="JR3" s="67">
        <f t="shared" si="116"/>
        <v>6.4</v>
      </c>
      <c r="JS3" s="50" t="str">
        <f t="shared" si="117"/>
        <v>6.4</v>
      </c>
      <c r="JT3" s="51" t="str">
        <f t="shared" si="118"/>
        <v>C</v>
      </c>
      <c r="JU3" s="60">
        <f t="shared" si="119"/>
        <v>2</v>
      </c>
      <c r="JV3" s="53" t="str">
        <f t="shared" si="120"/>
        <v>2.0</v>
      </c>
      <c r="JW3" s="61">
        <v>1</v>
      </c>
      <c r="JX3" s="62">
        <v>1</v>
      </c>
      <c r="JY3" s="255">
        <v>7.7</v>
      </c>
      <c r="JZ3" s="256">
        <v>8</v>
      </c>
      <c r="KA3" s="58"/>
      <c r="KB3" s="66">
        <f t="shared" si="121"/>
        <v>7.9</v>
      </c>
      <c r="KC3" s="67">
        <f t="shared" si="122"/>
        <v>7.9</v>
      </c>
      <c r="KD3" s="50" t="str">
        <f t="shared" si="123"/>
        <v>7.9</v>
      </c>
      <c r="KE3" s="51" t="str">
        <f t="shared" si="124"/>
        <v>B</v>
      </c>
      <c r="KF3" s="60">
        <f t="shared" si="125"/>
        <v>3</v>
      </c>
      <c r="KG3" s="53" t="str">
        <f t="shared" si="126"/>
        <v>3.0</v>
      </c>
      <c r="KH3" s="61">
        <v>2</v>
      </c>
      <c r="KI3" s="62">
        <v>2</v>
      </c>
      <c r="KJ3" s="105"/>
      <c r="KK3" s="135"/>
      <c r="KL3" s="104"/>
      <c r="KM3" s="66">
        <f t="shared" si="127"/>
        <v>0</v>
      </c>
      <c r="KN3" s="110">
        <f t="shared" si="128"/>
        <v>0</v>
      </c>
      <c r="KO3" s="67" t="str">
        <f t="shared" si="129"/>
        <v>0.0</v>
      </c>
      <c r="KP3" s="273" t="str">
        <f t="shared" si="130"/>
        <v>F</v>
      </c>
      <c r="KQ3" s="112">
        <f t="shared" si="131"/>
        <v>0</v>
      </c>
      <c r="KR3" s="113" t="str">
        <f t="shared" si="132"/>
        <v>0.0</v>
      </c>
      <c r="KS3" s="63">
        <v>3</v>
      </c>
      <c r="KT3" s="199">
        <v>3</v>
      </c>
      <c r="KU3" s="105">
        <v>6.7</v>
      </c>
      <c r="KV3" s="135">
        <v>7</v>
      </c>
      <c r="KW3" s="104"/>
      <c r="KX3" s="66">
        <f t="shared" si="133"/>
        <v>6.9</v>
      </c>
      <c r="KY3" s="110">
        <f t="shared" si="134"/>
        <v>6.9</v>
      </c>
      <c r="KZ3" s="67" t="str">
        <f t="shared" si="135"/>
        <v>6.9</v>
      </c>
      <c r="LA3" s="273" t="str">
        <f t="shared" si="136"/>
        <v>C+</v>
      </c>
      <c r="LB3" s="112">
        <f t="shared" si="137"/>
        <v>2.5</v>
      </c>
      <c r="LC3" s="113" t="str">
        <f t="shared" si="138"/>
        <v>2.5</v>
      </c>
      <c r="LD3" s="63">
        <v>2</v>
      </c>
      <c r="LE3" s="199">
        <v>2</v>
      </c>
      <c r="LF3" s="274">
        <f t="shared" ref="LF3:LF38" si="184">ROUND((KM3*0.55+KX3*0.45),1)</f>
        <v>3.1</v>
      </c>
      <c r="LG3" s="275">
        <f t="shared" ref="LG3:LG38" si="185">ROUND((KN3*0.55+KY3*0.45),1)</f>
        <v>3.1</v>
      </c>
      <c r="LH3" s="276" t="str">
        <f t="shared" ref="LH3:LH38" si="186">TEXT(LG3,"0.0")</f>
        <v>3.1</v>
      </c>
      <c r="LI3" s="277" t="str">
        <f t="shared" ref="LI3:LI38" si="187">IF(LG3&gt;=8.5,"A",IF(LG3&gt;=8,"B+",IF(LG3&gt;=7,"B",IF(LG3&gt;=6.5,"C+",IF(LG3&gt;=5.5,"C",IF(LG3&gt;=5,"D+",IF(LG3&gt;=4,"D","F")))))))</f>
        <v>F</v>
      </c>
      <c r="LJ3" s="278">
        <f t="shared" ref="LJ3:LJ38" si="188">IF(LI3="A",4,IF(LI3="B+",3.5,IF(LI3="B",3,IF(LI3="C+",2.5,IF(LI3="C",2,IF(LI3="D+",1.5,IF(LI3="D",1,0)))))))</f>
        <v>0</v>
      </c>
      <c r="LK3" s="276" t="str">
        <f t="shared" ref="LK3:LK38" si="189">TEXT(LJ3,"0.0")</f>
        <v>0.0</v>
      </c>
      <c r="LL3" s="279">
        <v>5</v>
      </c>
      <c r="LM3" s="280">
        <v>5</v>
      </c>
      <c r="LN3" s="203">
        <f t="shared" si="144"/>
        <v>19</v>
      </c>
      <c r="LO3" s="153">
        <f t="shared" si="145"/>
        <v>5.2368421052631575</v>
      </c>
      <c r="LP3" s="155">
        <f t="shared" si="146"/>
        <v>1.7894736842105263</v>
      </c>
      <c r="LQ3" s="154" t="str">
        <f t="shared" ref="LQ3:LQ38" si="190">TEXT(LP3,"0.00")</f>
        <v>1.79</v>
      </c>
      <c r="LR3" s="5" t="str">
        <f t="shared" ref="LR3:LR38" si="191">IF(AND(LP3&lt;1),"Cảnh báo KQHT","Lên lớp")</f>
        <v>Lên lớp</v>
      </c>
    </row>
    <row r="4" spans="1:360" s="8" customFormat="1" ht="18">
      <c r="A4" s="5">
        <v>3</v>
      </c>
      <c r="B4" s="9" t="s">
        <v>11</v>
      </c>
      <c r="C4" s="10" t="s">
        <v>209</v>
      </c>
      <c r="D4" s="11" t="s">
        <v>210</v>
      </c>
      <c r="E4" s="12" t="s">
        <v>211</v>
      </c>
      <c r="F4" s="87"/>
      <c r="G4" s="47" t="s">
        <v>525</v>
      </c>
      <c r="H4" s="132" t="s">
        <v>410</v>
      </c>
      <c r="I4" s="132" t="s">
        <v>562</v>
      </c>
      <c r="J4" s="48" t="s">
        <v>501</v>
      </c>
      <c r="K4" s="98">
        <v>7</v>
      </c>
      <c r="L4" s="67" t="str">
        <f t="shared" si="149"/>
        <v>7.0</v>
      </c>
      <c r="M4" s="51" t="str">
        <f>IF(K4&gt;=8.5,"A",IF(K4&gt;=8,"B+",IF(K4&gt;=7,"B",IF(K4&gt;=6.5,"C+",IF(K4&gt;=5.5,"C",IF(K4&gt;=5,"D+",IF(K4&gt;=4,"D","F")))))))</f>
        <v>B</v>
      </c>
      <c r="N4" s="52">
        <f>IF(M4="A",4,IF(M4="B+",3.5,IF(M4="B",3,IF(M4="C+",2.5,IF(M4="C",2,IF(M4="D+",1.5,IF(M4="D",1,0)))))))</f>
        <v>3</v>
      </c>
      <c r="O4" s="53" t="str">
        <f t="shared" si="150"/>
        <v>3.0</v>
      </c>
      <c r="P4" s="63">
        <v>2</v>
      </c>
      <c r="Q4" s="49">
        <v>6</v>
      </c>
      <c r="R4" s="67" t="str">
        <f t="shared" si="151"/>
        <v>6.0</v>
      </c>
      <c r="S4" s="51" t="str">
        <f>IF(Q4&gt;=8.5,"A",IF(Q4&gt;=8,"B+",IF(Q4&gt;=7,"B",IF(Q4&gt;=6.5,"C+",IF(Q4&gt;=5.5,"C",IF(Q4&gt;=5,"D+",IF(Q4&gt;=4,"D","F")))))))</f>
        <v>C</v>
      </c>
      <c r="T4" s="52">
        <f>IF(S4="A",4,IF(S4="B+",3.5,IF(S4="B",3,IF(S4="C+",2.5,IF(S4="C",2,IF(S4="D+",1.5,IF(S4="D",1,0)))))))</f>
        <v>2</v>
      </c>
      <c r="U4" s="53" t="str">
        <f t="shared" si="152"/>
        <v>2.0</v>
      </c>
      <c r="V4" s="63">
        <v>3</v>
      </c>
      <c r="W4" s="105">
        <v>7.7</v>
      </c>
      <c r="X4" s="103">
        <v>7</v>
      </c>
      <c r="Y4" s="104"/>
      <c r="Z4" s="66">
        <f t="shared" si="4"/>
        <v>7.3</v>
      </c>
      <c r="AA4" s="67">
        <f t="shared" si="5"/>
        <v>7.3</v>
      </c>
      <c r="AB4" s="67" t="str">
        <f t="shared" si="153"/>
        <v>7.3</v>
      </c>
      <c r="AC4" s="51" t="str">
        <f t="shared" si="6"/>
        <v>B</v>
      </c>
      <c r="AD4" s="60">
        <f>IF(AC4="A",4,IF(AC4="B+",3.5,IF(AC4="B",3,IF(AC4="C+",2.5,IF(AC4="C",2,IF(AC4="D+",1.5,IF(AC4="D",1,0)))))))</f>
        <v>3</v>
      </c>
      <c r="AE4" s="53" t="str">
        <f t="shared" si="154"/>
        <v>3.0</v>
      </c>
      <c r="AF4" s="63">
        <v>4</v>
      </c>
      <c r="AG4" s="199">
        <v>4</v>
      </c>
      <c r="AH4" s="105">
        <v>6.3</v>
      </c>
      <c r="AI4" s="103">
        <v>6</v>
      </c>
      <c r="AJ4" s="104"/>
      <c r="AK4" s="66">
        <f t="shared" si="8"/>
        <v>6.1</v>
      </c>
      <c r="AL4" s="67">
        <f t="shared" si="9"/>
        <v>6.1</v>
      </c>
      <c r="AM4" s="67" t="str">
        <f t="shared" si="155"/>
        <v>6.1</v>
      </c>
      <c r="AN4" s="51" t="str">
        <f>IF(AL4&gt;=8.5,"A",IF(AL4&gt;=8,"B+",IF(AL4&gt;=7,"B",IF(AL4&gt;=6.5,"C+",IF(AL4&gt;=5.5,"C",IF(AL4&gt;=5,"D+",IF(AL4&gt;=4,"D","F")))))))</f>
        <v>C</v>
      </c>
      <c r="AO4" s="60">
        <f>IF(AN4="A",4,IF(AN4="B+",3.5,IF(AN4="B",3,IF(AN4="C+",2.5,IF(AN4="C",2,IF(AN4="D+",1.5,IF(AN4="D",1,0)))))))</f>
        <v>2</v>
      </c>
      <c r="AP4" s="53" t="str">
        <f t="shared" si="156"/>
        <v>2.0</v>
      </c>
      <c r="AQ4" s="63">
        <v>2</v>
      </c>
      <c r="AR4" s="199">
        <v>2</v>
      </c>
      <c r="AS4" s="166">
        <v>6.1</v>
      </c>
      <c r="AT4" s="122">
        <v>0</v>
      </c>
      <c r="AU4" s="123">
        <v>5</v>
      </c>
      <c r="AV4" s="66">
        <f t="shared" si="157"/>
        <v>2.4</v>
      </c>
      <c r="AW4" s="67">
        <f t="shared" si="158"/>
        <v>5.4</v>
      </c>
      <c r="AX4" s="67" t="str">
        <f t="shared" si="159"/>
        <v>5.4</v>
      </c>
      <c r="AY4" s="51" t="str">
        <f t="shared" si="160"/>
        <v>D+</v>
      </c>
      <c r="AZ4" s="60">
        <f>IF(AY4="A",4,IF(AY4="B+",3.5,IF(AY4="B",3,IF(AY4="C+",2.5,IF(AY4="C",2,IF(AY4="D+",1.5,IF(AY4="D",1,0)))))))</f>
        <v>1.5</v>
      </c>
      <c r="BA4" s="53" t="str">
        <f t="shared" si="162"/>
        <v>1.5</v>
      </c>
      <c r="BB4" s="63">
        <v>3</v>
      </c>
      <c r="BC4" s="199">
        <v>3</v>
      </c>
      <c r="BD4" s="105">
        <v>7.5</v>
      </c>
      <c r="BE4" s="103">
        <v>4</v>
      </c>
      <c r="BF4" s="104"/>
      <c r="BG4" s="66">
        <f>ROUND((BD4*0.4+BE4*0.6),1)</f>
        <v>5.4</v>
      </c>
      <c r="BH4" s="67">
        <f>ROUND(MAX((BD4*0.4+BE4*0.6),(BD4*0.4+BF4*0.6)),1)</f>
        <v>5.4</v>
      </c>
      <c r="BI4" s="67" t="str">
        <f t="shared" si="163"/>
        <v>5.4</v>
      </c>
      <c r="BJ4" s="51" t="str">
        <f>IF(BH4&gt;=8.5,"A",IF(BH4&gt;=8,"B+",IF(BH4&gt;=7,"B",IF(BH4&gt;=6.5,"C+",IF(BH4&gt;=5.5,"C",IF(BH4&gt;=5,"D+",IF(BH4&gt;=4,"D","F")))))))</f>
        <v>D+</v>
      </c>
      <c r="BK4" s="60">
        <f>IF(BJ4="A",4,IF(BJ4="B+",3.5,IF(BJ4="B",3,IF(BJ4="C+",2.5,IF(BJ4="C",2,IF(BJ4="D+",1.5,IF(BJ4="D",1,0)))))))</f>
        <v>1.5</v>
      </c>
      <c r="BL4" s="53" t="str">
        <f t="shared" si="166"/>
        <v>1.5</v>
      </c>
      <c r="BM4" s="63">
        <v>3</v>
      </c>
      <c r="BN4" s="199">
        <v>3</v>
      </c>
      <c r="BO4" s="105">
        <v>7</v>
      </c>
      <c r="BP4" s="103">
        <v>5</v>
      </c>
      <c r="BQ4" s="104"/>
      <c r="BR4" s="66">
        <f t="shared" si="12"/>
        <v>5.8</v>
      </c>
      <c r="BS4" s="67">
        <f t="shared" si="13"/>
        <v>5.8</v>
      </c>
      <c r="BT4" s="67" t="str">
        <f t="shared" si="167"/>
        <v>5.8</v>
      </c>
      <c r="BU4" s="51" t="str">
        <f t="shared" si="14"/>
        <v>C</v>
      </c>
      <c r="BV4" s="68">
        <f t="shared" si="15"/>
        <v>2</v>
      </c>
      <c r="BW4" s="53" t="str">
        <f t="shared" si="168"/>
        <v>2.0</v>
      </c>
      <c r="BX4" s="63">
        <v>2</v>
      </c>
      <c r="BY4" s="199">
        <v>2</v>
      </c>
      <c r="BZ4" s="105">
        <v>5.7</v>
      </c>
      <c r="CA4" s="103">
        <v>8</v>
      </c>
      <c r="CB4" s="104"/>
      <c r="CC4" s="105"/>
      <c r="CD4" s="67">
        <f>ROUND(MAX((BZ4*0.4+CA4*0.6),(BZ4*0.4+CB4*0.6)),1)</f>
        <v>7.1</v>
      </c>
      <c r="CE4" s="67" t="str">
        <f t="shared" si="169"/>
        <v>7.1</v>
      </c>
      <c r="CF4" s="51" t="str">
        <f>IF(CD4&gt;=8.5,"A",IF(CD4&gt;=8,"B+",IF(CD4&gt;=7,"B",IF(CD4&gt;=6.5,"C+",IF(CD4&gt;=5.5,"C",IF(CD4&gt;=5,"D+",IF(CD4&gt;=4,"D","F")))))))</f>
        <v>B</v>
      </c>
      <c r="CG4" s="60">
        <f>IF(CF4="A",4,IF(CF4="B+",3.5,IF(CF4="B",3,IF(CF4="C+",2.5,IF(CF4="C",2,IF(CF4="D+",1.5,IF(CF4="D",1,0)))))))</f>
        <v>3</v>
      </c>
      <c r="CH4" s="53" t="str">
        <f t="shared" si="172"/>
        <v>3.0</v>
      </c>
      <c r="CI4" s="63">
        <v>3</v>
      </c>
      <c r="CJ4" s="199">
        <v>3</v>
      </c>
      <c r="CK4" s="200">
        <f t="shared" si="173"/>
        <v>17</v>
      </c>
      <c r="CL4" s="72">
        <f t="shared" si="16"/>
        <v>6.276470588235294</v>
      </c>
      <c r="CM4" s="93" t="str">
        <f t="shared" si="174"/>
        <v>6.28</v>
      </c>
      <c r="CN4" s="72">
        <f t="shared" si="17"/>
        <v>2.2352941176470589</v>
      </c>
      <c r="CO4" s="93" t="str">
        <f t="shared" si="175"/>
        <v>2.24</v>
      </c>
      <c r="CP4" s="258" t="str">
        <f t="shared" ref="CP4:CP13" si="192">IF(AND(CN4&lt;0.8),"Cảnh báo KQHT","Lên lớp")</f>
        <v>Lên lớp</v>
      </c>
      <c r="CQ4" s="258">
        <f t="shared" si="18"/>
        <v>17</v>
      </c>
      <c r="CR4" s="72">
        <f t="shared" si="19"/>
        <v>6.276470588235294</v>
      </c>
      <c r="CS4" s="258" t="str">
        <f t="shared" si="176"/>
        <v>6.28</v>
      </c>
      <c r="CT4" s="72">
        <f t="shared" si="20"/>
        <v>2.2352941176470589</v>
      </c>
      <c r="CU4" s="258" t="str">
        <f t="shared" si="177"/>
        <v>2.24</v>
      </c>
      <c r="CV4" s="258" t="str">
        <f t="shared" si="21"/>
        <v>Lên lớp</v>
      </c>
      <c r="CW4" s="66">
        <v>7</v>
      </c>
      <c r="CX4" s="258">
        <v>7</v>
      </c>
      <c r="CY4" s="258"/>
      <c r="CZ4" s="66">
        <f t="shared" si="22"/>
        <v>7</v>
      </c>
      <c r="DA4" s="67">
        <f t="shared" si="23"/>
        <v>7</v>
      </c>
      <c r="DB4" s="60" t="str">
        <f t="shared" si="24"/>
        <v>7.0</v>
      </c>
      <c r="DC4" s="51" t="str">
        <f t="shared" si="25"/>
        <v>B</v>
      </c>
      <c r="DD4" s="60">
        <f t="shared" si="26"/>
        <v>3</v>
      </c>
      <c r="DE4" s="60" t="str">
        <f t="shared" si="27"/>
        <v>3.0</v>
      </c>
      <c r="DF4" s="63"/>
      <c r="DG4" s="201"/>
      <c r="DH4" s="105">
        <v>6.6</v>
      </c>
      <c r="DI4" s="126">
        <v>6</v>
      </c>
      <c r="DJ4" s="126"/>
      <c r="DK4" s="66">
        <f t="shared" si="28"/>
        <v>6.2</v>
      </c>
      <c r="DL4" s="67">
        <f t="shared" si="29"/>
        <v>6.2</v>
      </c>
      <c r="DM4" s="60" t="str">
        <f t="shared" si="30"/>
        <v>6.2</v>
      </c>
      <c r="DN4" s="51" t="str">
        <f t="shared" si="31"/>
        <v>C</v>
      </c>
      <c r="DO4" s="60">
        <f t="shared" si="32"/>
        <v>2</v>
      </c>
      <c r="DP4" s="60" t="str">
        <f t="shared" si="33"/>
        <v>2.0</v>
      </c>
      <c r="DQ4" s="63"/>
      <c r="DR4" s="201"/>
      <c r="DS4" s="67">
        <f t="shared" si="34"/>
        <v>6.6</v>
      </c>
      <c r="DT4" s="60" t="str">
        <f t="shared" si="35"/>
        <v>6.6</v>
      </c>
      <c r="DU4" s="51" t="str">
        <f t="shared" si="36"/>
        <v>C+</v>
      </c>
      <c r="DV4" s="60">
        <f t="shared" si="37"/>
        <v>2.5</v>
      </c>
      <c r="DW4" s="60" t="str">
        <f t="shared" si="38"/>
        <v>2.5</v>
      </c>
      <c r="DX4" s="63">
        <v>3</v>
      </c>
      <c r="DY4" s="201">
        <v>3</v>
      </c>
      <c r="DZ4" s="208">
        <v>8.3000000000000007</v>
      </c>
      <c r="EA4" s="168">
        <v>9</v>
      </c>
      <c r="EB4" s="169"/>
      <c r="EC4" s="66">
        <f t="shared" si="39"/>
        <v>8.6999999999999993</v>
      </c>
      <c r="ED4" s="67">
        <f t="shared" si="40"/>
        <v>8.6999999999999993</v>
      </c>
      <c r="EE4" s="67" t="str">
        <f t="shared" si="41"/>
        <v>8.7</v>
      </c>
      <c r="EF4" s="51" t="str">
        <f t="shared" si="42"/>
        <v>A</v>
      </c>
      <c r="EG4" s="68">
        <f t="shared" si="43"/>
        <v>4</v>
      </c>
      <c r="EH4" s="53" t="str">
        <f t="shared" si="44"/>
        <v>4.0</v>
      </c>
      <c r="EI4" s="63">
        <v>3</v>
      </c>
      <c r="EJ4" s="199">
        <v>3</v>
      </c>
      <c r="EK4" s="208">
        <v>5.8</v>
      </c>
      <c r="EL4" s="168">
        <v>5</v>
      </c>
      <c r="EM4" s="169"/>
      <c r="EN4" s="66">
        <f t="shared" si="178"/>
        <v>5.3</v>
      </c>
      <c r="EO4" s="67">
        <f t="shared" si="179"/>
        <v>5.3</v>
      </c>
      <c r="EP4" s="67" t="str">
        <f t="shared" si="180"/>
        <v>5.3</v>
      </c>
      <c r="EQ4" s="51" t="str">
        <f t="shared" si="181"/>
        <v>D+</v>
      </c>
      <c r="ER4" s="60">
        <f t="shared" si="182"/>
        <v>1.5</v>
      </c>
      <c r="ES4" s="53" t="str">
        <f t="shared" si="183"/>
        <v>1.5</v>
      </c>
      <c r="ET4" s="63">
        <v>3</v>
      </c>
      <c r="EU4" s="199"/>
      <c r="EV4" s="166">
        <v>7.3</v>
      </c>
      <c r="EW4" s="122">
        <v>0</v>
      </c>
      <c r="EX4" s="123">
        <v>1</v>
      </c>
      <c r="EY4" s="66">
        <f t="shared" si="45"/>
        <v>2.9</v>
      </c>
      <c r="EZ4" s="67">
        <f t="shared" si="46"/>
        <v>3.5</v>
      </c>
      <c r="FA4" s="67" t="str">
        <f t="shared" si="47"/>
        <v>3.5</v>
      </c>
      <c r="FB4" s="51" t="str">
        <f t="shared" si="48"/>
        <v>F</v>
      </c>
      <c r="FC4" s="60">
        <f t="shared" si="49"/>
        <v>0</v>
      </c>
      <c r="FD4" s="53" t="str">
        <f t="shared" si="50"/>
        <v>0.0</v>
      </c>
      <c r="FE4" s="63">
        <v>2</v>
      </c>
      <c r="FF4" s="199"/>
      <c r="FG4" s="105">
        <v>7.3</v>
      </c>
      <c r="FH4" s="103">
        <v>8</v>
      </c>
      <c r="FI4" s="104"/>
      <c r="FJ4" s="66">
        <f t="shared" si="51"/>
        <v>7.7</v>
      </c>
      <c r="FK4" s="67">
        <f t="shared" si="52"/>
        <v>7.7</v>
      </c>
      <c r="FL4" s="67" t="str">
        <f t="shared" si="53"/>
        <v>7.7</v>
      </c>
      <c r="FM4" s="51" t="str">
        <f t="shared" si="54"/>
        <v>B</v>
      </c>
      <c r="FN4" s="60">
        <f t="shared" si="55"/>
        <v>3</v>
      </c>
      <c r="FO4" s="53" t="str">
        <f t="shared" si="56"/>
        <v>3.0</v>
      </c>
      <c r="FP4" s="63">
        <v>2</v>
      </c>
      <c r="FQ4" s="199">
        <v>2</v>
      </c>
      <c r="FR4" s="208">
        <v>7</v>
      </c>
      <c r="FS4" s="168">
        <v>5</v>
      </c>
      <c r="FT4" s="169"/>
      <c r="FU4" s="208"/>
      <c r="FV4" s="67">
        <f t="shared" si="57"/>
        <v>5.8</v>
      </c>
      <c r="FW4" s="67" t="str">
        <f t="shared" si="58"/>
        <v>5.8</v>
      </c>
      <c r="FX4" s="51" t="str">
        <f t="shared" si="59"/>
        <v>C</v>
      </c>
      <c r="FY4" s="60">
        <f t="shared" si="60"/>
        <v>2</v>
      </c>
      <c r="FZ4" s="53" t="str">
        <f t="shared" si="61"/>
        <v>2.0</v>
      </c>
      <c r="GA4" s="63">
        <v>2</v>
      </c>
      <c r="GB4" s="199">
        <v>2</v>
      </c>
      <c r="GC4" s="208">
        <v>7.1</v>
      </c>
      <c r="GD4" s="168">
        <v>5</v>
      </c>
      <c r="GE4" s="169"/>
      <c r="GF4" s="105"/>
      <c r="GG4" s="67">
        <f t="shared" si="62"/>
        <v>5.8</v>
      </c>
      <c r="GH4" s="67" t="str">
        <f t="shared" si="63"/>
        <v>5.8</v>
      </c>
      <c r="GI4" s="51" t="str">
        <f t="shared" si="64"/>
        <v>C</v>
      </c>
      <c r="GJ4" s="60">
        <f t="shared" si="65"/>
        <v>2</v>
      </c>
      <c r="GK4" s="53" t="str">
        <f t="shared" si="66"/>
        <v>2.0</v>
      </c>
      <c r="GL4" s="63">
        <v>3</v>
      </c>
      <c r="GM4" s="199">
        <v>3</v>
      </c>
      <c r="GN4" s="203">
        <f t="shared" si="67"/>
        <v>18</v>
      </c>
      <c r="GO4" s="153">
        <f t="shared" si="68"/>
        <v>6.2888888888888879</v>
      </c>
      <c r="GP4" s="155">
        <f t="shared" si="69"/>
        <v>2.2222222222222223</v>
      </c>
      <c r="GQ4" s="154" t="str">
        <f t="shared" si="70"/>
        <v>2.22</v>
      </c>
      <c r="GR4" s="5" t="str">
        <f t="shared" si="71"/>
        <v>Lên lớp</v>
      </c>
      <c r="GS4" s="204">
        <f t="shared" si="72"/>
        <v>13</v>
      </c>
      <c r="GT4" s="205">
        <f t="shared" si="73"/>
        <v>6.9461538461538446</v>
      </c>
      <c r="GU4" s="206">
        <f t="shared" si="74"/>
        <v>2.7307692307692308</v>
      </c>
      <c r="GV4" s="207">
        <f t="shared" si="75"/>
        <v>35</v>
      </c>
      <c r="GW4" s="203">
        <f t="shared" si="76"/>
        <v>30</v>
      </c>
      <c r="GX4" s="154">
        <f t="shared" si="77"/>
        <v>6.5666666666666664</v>
      </c>
      <c r="GY4" s="155">
        <f t="shared" si="78"/>
        <v>2.4500000000000002</v>
      </c>
      <c r="GZ4" s="154" t="str">
        <f t="shared" si="79"/>
        <v>2.45</v>
      </c>
      <c r="HA4" s="5" t="str">
        <f t="shared" si="80"/>
        <v>Lên lớp</v>
      </c>
      <c r="HB4" s="5"/>
      <c r="HC4" s="105">
        <v>6</v>
      </c>
      <c r="HD4" s="103">
        <v>4</v>
      </c>
      <c r="HE4" s="104"/>
      <c r="HF4" s="105"/>
      <c r="HG4" s="67">
        <f t="shared" si="81"/>
        <v>4.8</v>
      </c>
      <c r="HH4" s="67" t="str">
        <f t="shared" si="82"/>
        <v>4.8</v>
      </c>
      <c r="HI4" s="51" t="str">
        <f t="shared" si="83"/>
        <v>D</v>
      </c>
      <c r="HJ4" s="60">
        <f t="shared" si="84"/>
        <v>1</v>
      </c>
      <c r="HK4" s="53" t="str">
        <f t="shared" si="85"/>
        <v>1.0</v>
      </c>
      <c r="HL4" s="63">
        <v>3</v>
      </c>
      <c r="HM4" s="199">
        <v>3</v>
      </c>
      <c r="HN4" s="202">
        <v>6.3</v>
      </c>
      <c r="HO4" s="57">
        <v>7</v>
      </c>
      <c r="HP4" s="58"/>
      <c r="HQ4" s="66">
        <f t="shared" si="86"/>
        <v>6.7</v>
      </c>
      <c r="HR4" s="110">
        <f t="shared" si="87"/>
        <v>6.7</v>
      </c>
      <c r="HS4" s="67" t="str">
        <f t="shared" si="88"/>
        <v>6.7</v>
      </c>
      <c r="HT4" s="111" t="str">
        <f t="shared" si="89"/>
        <v>C+</v>
      </c>
      <c r="HU4" s="112">
        <f t="shared" si="90"/>
        <v>2.5</v>
      </c>
      <c r="HV4" s="113" t="str">
        <f t="shared" si="91"/>
        <v>2.5</v>
      </c>
      <c r="HW4" s="63">
        <v>1</v>
      </c>
      <c r="HX4" s="199">
        <v>1</v>
      </c>
      <c r="HY4" s="66">
        <f t="shared" si="92"/>
        <v>2</v>
      </c>
      <c r="HZ4" s="163">
        <f t="shared" si="92"/>
        <v>5.4</v>
      </c>
      <c r="IA4" s="53" t="str">
        <f t="shared" si="93"/>
        <v>5.4</v>
      </c>
      <c r="IB4" s="51" t="str">
        <f t="shared" si="94"/>
        <v>D+</v>
      </c>
      <c r="IC4" s="60">
        <f t="shared" si="95"/>
        <v>1.5</v>
      </c>
      <c r="ID4" s="53" t="str">
        <f t="shared" si="96"/>
        <v>1.5</v>
      </c>
      <c r="IE4" s="212">
        <v>4</v>
      </c>
      <c r="IF4" s="213">
        <v>4</v>
      </c>
      <c r="IG4" s="202">
        <v>5.7</v>
      </c>
      <c r="IH4" s="57">
        <v>6</v>
      </c>
      <c r="II4" s="58"/>
      <c r="IJ4" s="66">
        <f t="shared" si="97"/>
        <v>5.9</v>
      </c>
      <c r="IK4" s="67">
        <f t="shared" si="98"/>
        <v>5.9</v>
      </c>
      <c r="IL4" s="67" t="str">
        <f t="shared" si="99"/>
        <v>5.9</v>
      </c>
      <c r="IM4" s="51" t="str">
        <f t="shared" si="100"/>
        <v>C</v>
      </c>
      <c r="IN4" s="60">
        <f t="shared" si="101"/>
        <v>2</v>
      </c>
      <c r="IO4" s="53" t="str">
        <f t="shared" si="102"/>
        <v>2.0</v>
      </c>
      <c r="IP4" s="63">
        <v>2</v>
      </c>
      <c r="IQ4" s="199">
        <v>2</v>
      </c>
      <c r="IR4" s="232">
        <v>6</v>
      </c>
      <c r="IS4" s="126">
        <v>3</v>
      </c>
      <c r="IT4" s="58"/>
      <c r="IU4" s="66">
        <f t="shared" si="103"/>
        <v>4.2</v>
      </c>
      <c r="IV4" s="67">
        <f t="shared" si="104"/>
        <v>4.2</v>
      </c>
      <c r="IW4" s="67" t="str">
        <f t="shared" si="105"/>
        <v>4.2</v>
      </c>
      <c r="IX4" s="51" t="str">
        <f t="shared" si="106"/>
        <v>D</v>
      </c>
      <c r="IY4" s="60">
        <f t="shared" si="107"/>
        <v>1</v>
      </c>
      <c r="IZ4" s="53" t="str">
        <f t="shared" si="108"/>
        <v>1.0</v>
      </c>
      <c r="JA4" s="63">
        <v>3</v>
      </c>
      <c r="JB4" s="199">
        <v>3</v>
      </c>
      <c r="JC4" s="65">
        <v>6.6</v>
      </c>
      <c r="JD4" s="57">
        <v>8</v>
      </c>
      <c r="JE4" s="58"/>
      <c r="JF4" s="66">
        <f t="shared" si="109"/>
        <v>7.4</v>
      </c>
      <c r="JG4" s="67">
        <f t="shared" si="110"/>
        <v>7.4</v>
      </c>
      <c r="JH4" s="50" t="str">
        <f t="shared" si="111"/>
        <v>7.4</v>
      </c>
      <c r="JI4" s="51" t="str">
        <f t="shared" si="112"/>
        <v>B</v>
      </c>
      <c r="JJ4" s="60">
        <f t="shared" si="113"/>
        <v>3</v>
      </c>
      <c r="JK4" s="53" t="str">
        <f t="shared" si="114"/>
        <v>3.0</v>
      </c>
      <c r="JL4" s="61">
        <v>2</v>
      </c>
      <c r="JM4" s="62">
        <v>2</v>
      </c>
      <c r="JN4" s="232">
        <v>5.2</v>
      </c>
      <c r="JO4" s="126">
        <v>4</v>
      </c>
      <c r="JP4" s="58"/>
      <c r="JQ4" s="66">
        <f t="shared" si="115"/>
        <v>4.5</v>
      </c>
      <c r="JR4" s="67">
        <f t="shared" si="116"/>
        <v>4.5</v>
      </c>
      <c r="JS4" s="50" t="str">
        <f t="shared" si="117"/>
        <v>4.5</v>
      </c>
      <c r="JT4" s="51" t="str">
        <f t="shared" si="118"/>
        <v>D</v>
      </c>
      <c r="JU4" s="60">
        <f t="shared" si="119"/>
        <v>1</v>
      </c>
      <c r="JV4" s="53" t="str">
        <f t="shared" si="120"/>
        <v>1.0</v>
      </c>
      <c r="JW4" s="61">
        <v>1</v>
      </c>
      <c r="JX4" s="62">
        <v>1</v>
      </c>
      <c r="JY4" s="255">
        <v>7</v>
      </c>
      <c r="JZ4" s="256">
        <v>5</v>
      </c>
      <c r="KA4" s="58"/>
      <c r="KB4" s="66">
        <f t="shared" si="121"/>
        <v>5.8</v>
      </c>
      <c r="KC4" s="67">
        <f t="shared" si="122"/>
        <v>5.8</v>
      </c>
      <c r="KD4" s="50" t="str">
        <f t="shared" si="123"/>
        <v>5.8</v>
      </c>
      <c r="KE4" s="51" t="str">
        <f t="shared" si="124"/>
        <v>C</v>
      </c>
      <c r="KF4" s="60">
        <f t="shared" si="125"/>
        <v>2</v>
      </c>
      <c r="KG4" s="53" t="str">
        <f t="shared" si="126"/>
        <v>2.0</v>
      </c>
      <c r="KH4" s="61">
        <v>2</v>
      </c>
      <c r="KI4" s="62">
        <v>2</v>
      </c>
      <c r="KJ4" s="105">
        <v>6.4</v>
      </c>
      <c r="KK4" s="135">
        <v>1</v>
      </c>
      <c r="KL4" s="105">
        <v>5.5</v>
      </c>
      <c r="KM4" s="66">
        <f t="shared" si="127"/>
        <v>3.2</v>
      </c>
      <c r="KN4" s="110">
        <f t="shared" si="128"/>
        <v>5.9</v>
      </c>
      <c r="KO4" s="67" t="str">
        <f t="shared" si="129"/>
        <v>5.9</v>
      </c>
      <c r="KP4" s="273" t="str">
        <f t="shared" si="130"/>
        <v>C</v>
      </c>
      <c r="KQ4" s="112">
        <f t="shared" si="131"/>
        <v>2</v>
      </c>
      <c r="KR4" s="113" t="str">
        <f t="shared" si="132"/>
        <v>2.0</v>
      </c>
      <c r="KS4" s="63">
        <v>3</v>
      </c>
      <c r="KT4" s="199">
        <v>3</v>
      </c>
      <c r="KU4" s="105">
        <v>6.7</v>
      </c>
      <c r="KV4" s="135">
        <v>6</v>
      </c>
      <c r="KW4" s="104"/>
      <c r="KX4" s="66">
        <f t="shared" si="133"/>
        <v>6.3</v>
      </c>
      <c r="KY4" s="110">
        <f t="shared" si="134"/>
        <v>6.3</v>
      </c>
      <c r="KZ4" s="67" t="str">
        <f t="shared" si="135"/>
        <v>6.3</v>
      </c>
      <c r="LA4" s="273" t="str">
        <f t="shared" si="136"/>
        <v>C</v>
      </c>
      <c r="LB4" s="112">
        <f t="shared" si="137"/>
        <v>2</v>
      </c>
      <c r="LC4" s="113" t="str">
        <f t="shared" si="138"/>
        <v>2.0</v>
      </c>
      <c r="LD4" s="63">
        <v>2</v>
      </c>
      <c r="LE4" s="199">
        <v>2</v>
      </c>
      <c r="LF4" s="274">
        <f t="shared" si="184"/>
        <v>4.5999999999999996</v>
      </c>
      <c r="LG4" s="275">
        <f t="shared" si="185"/>
        <v>6.1</v>
      </c>
      <c r="LH4" s="276" t="str">
        <f t="shared" si="186"/>
        <v>6.1</v>
      </c>
      <c r="LI4" s="277" t="str">
        <f t="shared" si="187"/>
        <v>C</v>
      </c>
      <c r="LJ4" s="278">
        <f t="shared" si="188"/>
        <v>2</v>
      </c>
      <c r="LK4" s="276" t="str">
        <f t="shared" si="189"/>
        <v>2.0</v>
      </c>
      <c r="LL4" s="279">
        <v>5</v>
      </c>
      <c r="LM4" s="280">
        <v>5</v>
      </c>
      <c r="LN4" s="203">
        <f t="shared" si="144"/>
        <v>19</v>
      </c>
      <c r="LO4" s="153">
        <f t="shared" si="145"/>
        <v>5.6157894736842096</v>
      </c>
      <c r="LP4" s="155">
        <f t="shared" si="146"/>
        <v>1.763157894736842</v>
      </c>
      <c r="LQ4" s="154" t="str">
        <f t="shared" si="190"/>
        <v>1.76</v>
      </c>
      <c r="LR4" s="5" t="str">
        <f t="shared" si="191"/>
        <v>Lên lớp</v>
      </c>
    </row>
    <row r="5" spans="1:360" s="8" customFormat="1" ht="18">
      <c r="A5" s="5">
        <v>4</v>
      </c>
      <c r="B5" s="9" t="s">
        <v>11</v>
      </c>
      <c r="C5" s="10" t="s">
        <v>212</v>
      </c>
      <c r="D5" s="11" t="s">
        <v>220</v>
      </c>
      <c r="E5" s="12" t="s">
        <v>221</v>
      </c>
      <c r="F5" s="87"/>
      <c r="G5" s="47" t="s">
        <v>526</v>
      </c>
      <c r="H5" s="132" t="s">
        <v>410</v>
      </c>
      <c r="I5" s="132" t="s">
        <v>563</v>
      </c>
      <c r="J5" s="48" t="s">
        <v>591</v>
      </c>
      <c r="K5" s="98">
        <v>9</v>
      </c>
      <c r="L5" s="67" t="str">
        <f t="shared" si="149"/>
        <v>9.0</v>
      </c>
      <c r="M5" s="51" t="str">
        <f t="shared" ref="M5:M13" si="193">IF(K5&gt;=8.5,"A",IF(K5&gt;=8,"B+",IF(K5&gt;=7,"B",IF(K5&gt;=6.5,"C+",IF(K5&gt;=5.5,"C",IF(K5&gt;=5,"D+",IF(K5&gt;=4,"D","F")))))))</f>
        <v>A</v>
      </c>
      <c r="N5" s="52">
        <f t="shared" ref="N5:N13" si="194">IF(M5="A",4,IF(M5="B+",3.5,IF(M5="B",3,IF(M5="C+",2.5,IF(M5="C",2,IF(M5="D+",1.5,IF(M5="D",1,0)))))))</f>
        <v>4</v>
      </c>
      <c r="O5" s="53" t="str">
        <f t="shared" si="150"/>
        <v>4.0</v>
      </c>
      <c r="P5" s="63">
        <v>2</v>
      </c>
      <c r="Q5" s="49">
        <v>6</v>
      </c>
      <c r="R5" s="67" t="str">
        <f t="shared" si="151"/>
        <v>6.0</v>
      </c>
      <c r="S5" s="51" t="str">
        <f t="shared" ref="S5:S13" si="195">IF(Q5&gt;=8.5,"A",IF(Q5&gt;=8,"B+",IF(Q5&gt;=7,"B",IF(Q5&gt;=6.5,"C+",IF(Q5&gt;=5.5,"C",IF(Q5&gt;=5,"D+",IF(Q5&gt;=4,"D","F")))))))</f>
        <v>C</v>
      </c>
      <c r="T5" s="52">
        <f t="shared" ref="T5:T13" si="196">IF(S5="A",4,IF(S5="B+",3.5,IF(S5="B",3,IF(S5="C+",2.5,IF(S5="C",2,IF(S5="D+",1.5,IF(S5="D",1,0)))))))</f>
        <v>2</v>
      </c>
      <c r="U5" s="53" t="str">
        <f t="shared" si="152"/>
        <v>2.0</v>
      </c>
      <c r="V5" s="63">
        <v>3</v>
      </c>
      <c r="W5" s="105">
        <v>7.8</v>
      </c>
      <c r="X5" s="103">
        <v>8</v>
      </c>
      <c r="Y5" s="104"/>
      <c r="Z5" s="66">
        <f t="shared" si="4"/>
        <v>7.9</v>
      </c>
      <c r="AA5" s="67">
        <f t="shared" si="5"/>
        <v>7.9</v>
      </c>
      <c r="AB5" s="67" t="str">
        <f t="shared" si="153"/>
        <v>7.9</v>
      </c>
      <c r="AC5" s="51" t="str">
        <f t="shared" si="6"/>
        <v>B</v>
      </c>
      <c r="AD5" s="60">
        <f t="shared" ref="AD5:AD13" si="197">IF(AC5="A",4,IF(AC5="B+",3.5,IF(AC5="B",3,IF(AC5="C+",2.5,IF(AC5="C",2,IF(AC5="D+",1.5,IF(AC5="D",1,0)))))))</f>
        <v>3</v>
      </c>
      <c r="AE5" s="53" t="str">
        <f t="shared" si="154"/>
        <v>3.0</v>
      </c>
      <c r="AF5" s="63">
        <v>4</v>
      </c>
      <c r="AG5" s="199">
        <v>4</v>
      </c>
      <c r="AH5" s="105">
        <v>8.3000000000000007</v>
      </c>
      <c r="AI5" s="103">
        <v>7</v>
      </c>
      <c r="AJ5" s="104"/>
      <c r="AK5" s="66">
        <f t="shared" si="8"/>
        <v>7.5</v>
      </c>
      <c r="AL5" s="67">
        <f t="shared" si="9"/>
        <v>7.5</v>
      </c>
      <c r="AM5" s="67" t="str">
        <f t="shared" si="155"/>
        <v>7.5</v>
      </c>
      <c r="AN5" s="51" t="str">
        <f t="shared" ref="AN5:AN13" si="198">IF(AL5&gt;=8.5,"A",IF(AL5&gt;=8,"B+",IF(AL5&gt;=7,"B",IF(AL5&gt;=6.5,"C+",IF(AL5&gt;=5.5,"C",IF(AL5&gt;=5,"D+",IF(AL5&gt;=4,"D","F")))))))</f>
        <v>B</v>
      </c>
      <c r="AO5" s="60">
        <f t="shared" ref="AO5:AO13" si="199">IF(AN5="A",4,IF(AN5="B+",3.5,IF(AN5="B",3,IF(AN5="C+",2.5,IF(AN5="C",2,IF(AN5="D+",1.5,IF(AN5="D",1,0)))))))</f>
        <v>3</v>
      </c>
      <c r="AP5" s="53" t="str">
        <f t="shared" si="156"/>
        <v>3.0</v>
      </c>
      <c r="AQ5" s="63">
        <v>2</v>
      </c>
      <c r="AR5" s="199">
        <v>2</v>
      </c>
      <c r="AS5" s="105">
        <v>7.7</v>
      </c>
      <c r="AT5" s="103">
        <v>9</v>
      </c>
      <c r="AU5" s="104"/>
      <c r="AV5" s="66">
        <f t="shared" si="157"/>
        <v>8.5</v>
      </c>
      <c r="AW5" s="67">
        <f t="shared" si="158"/>
        <v>8.5</v>
      </c>
      <c r="AX5" s="67" t="str">
        <f t="shared" si="159"/>
        <v>8.5</v>
      </c>
      <c r="AY5" s="51" t="str">
        <f t="shared" si="160"/>
        <v>A</v>
      </c>
      <c r="AZ5" s="60">
        <f t="shared" ref="AZ5:AZ13" si="200">IF(AY5="A",4,IF(AY5="B+",3.5,IF(AY5="B",3,IF(AY5="C+",2.5,IF(AY5="C",2,IF(AY5="D+",1.5,IF(AY5="D",1,0)))))))</f>
        <v>4</v>
      </c>
      <c r="BA5" s="53" t="str">
        <f t="shared" si="162"/>
        <v>4.0</v>
      </c>
      <c r="BB5" s="63">
        <v>3</v>
      </c>
      <c r="BC5" s="199">
        <v>3</v>
      </c>
      <c r="BD5" s="105">
        <v>8.4</v>
      </c>
      <c r="BE5" s="103">
        <v>0</v>
      </c>
      <c r="BF5" s="104">
        <v>8</v>
      </c>
      <c r="BG5" s="66">
        <f t="shared" ref="BG5:BG13" si="201">ROUND((BD5*0.4+BE5*0.6),1)</f>
        <v>3.4</v>
      </c>
      <c r="BH5" s="67">
        <f t="shared" ref="BH5:BH13" si="202">ROUND(MAX((BD5*0.4+BE5*0.6),(BD5*0.4+BF5*0.6)),1)</f>
        <v>8.1999999999999993</v>
      </c>
      <c r="BI5" s="67" t="str">
        <f t="shared" si="163"/>
        <v>8.2</v>
      </c>
      <c r="BJ5" s="51" t="str">
        <f t="shared" ref="BJ5:BJ13" si="203">IF(BH5&gt;=8.5,"A",IF(BH5&gt;=8,"B+",IF(BH5&gt;=7,"B",IF(BH5&gt;=6.5,"C+",IF(BH5&gt;=5.5,"C",IF(BH5&gt;=5,"D+",IF(BH5&gt;=4,"D","F")))))))</f>
        <v>B+</v>
      </c>
      <c r="BK5" s="60">
        <f t="shared" ref="BK5:BK13" si="204">IF(BJ5="A",4,IF(BJ5="B+",3.5,IF(BJ5="B",3,IF(BJ5="C+",2.5,IF(BJ5="C",2,IF(BJ5="D+",1.5,IF(BJ5="D",1,0)))))))</f>
        <v>3.5</v>
      </c>
      <c r="BL5" s="53" t="str">
        <f t="shared" si="166"/>
        <v>3.5</v>
      </c>
      <c r="BM5" s="63">
        <v>3</v>
      </c>
      <c r="BN5" s="199">
        <v>3</v>
      </c>
      <c r="BO5" s="105">
        <v>8.4</v>
      </c>
      <c r="BP5" s="103">
        <v>7</v>
      </c>
      <c r="BQ5" s="104"/>
      <c r="BR5" s="66">
        <f t="shared" si="12"/>
        <v>7.6</v>
      </c>
      <c r="BS5" s="67">
        <f t="shared" si="13"/>
        <v>7.6</v>
      </c>
      <c r="BT5" s="67" t="str">
        <f t="shared" si="167"/>
        <v>7.6</v>
      </c>
      <c r="BU5" s="51" t="str">
        <f t="shared" si="14"/>
        <v>B</v>
      </c>
      <c r="BV5" s="68">
        <f t="shared" si="15"/>
        <v>3</v>
      </c>
      <c r="BW5" s="53" t="str">
        <f t="shared" si="168"/>
        <v>3.0</v>
      </c>
      <c r="BX5" s="63">
        <v>2</v>
      </c>
      <c r="BY5" s="199">
        <v>2</v>
      </c>
      <c r="BZ5" s="105">
        <v>7.7</v>
      </c>
      <c r="CA5" s="103">
        <v>9</v>
      </c>
      <c r="CB5" s="104"/>
      <c r="CC5" s="105"/>
      <c r="CD5" s="67">
        <f t="shared" ref="CD5:CD13" si="205">ROUND(MAX((BZ5*0.4+CA5*0.6),(BZ5*0.4+CB5*0.6)),1)</f>
        <v>8.5</v>
      </c>
      <c r="CE5" s="67" t="str">
        <f t="shared" si="169"/>
        <v>8.5</v>
      </c>
      <c r="CF5" s="51" t="str">
        <f t="shared" ref="CF5:CF13" si="206">IF(CD5&gt;=8.5,"A",IF(CD5&gt;=8,"B+",IF(CD5&gt;=7,"B",IF(CD5&gt;=6.5,"C+",IF(CD5&gt;=5.5,"C",IF(CD5&gt;=5,"D+",IF(CD5&gt;=4,"D","F")))))))</f>
        <v>A</v>
      </c>
      <c r="CG5" s="60">
        <f t="shared" ref="CG5:CG13" si="207">IF(CF5="A",4,IF(CF5="B+",3.5,IF(CF5="B",3,IF(CF5="C+",2.5,IF(CF5="C",2,IF(CF5="D+",1.5,IF(CF5="D",1,0)))))))</f>
        <v>4</v>
      </c>
      <c r="CH5" s="53" t="str">
        <f t="shared" si="172"/>
        <v>4.0</v>
      </c>
      <c r="CI5" s="63">
        <v>3</v>
      </c>
      <c r="CJ5" s="199">
        <v>3</v>
      </c>
      <c r="CK5" s="200">
        <f t="shared" si="173"/>
        <v>17</v>
      </c>
      <c r="CL5" s="72">
        <f t="shared" si="16"/>
        <v>8.0823529411764685</v>
      </c>
      <c r="CM5" s="93" t="str">
        <f t="shared" si="174"/>
        <v>8.08</v>
      </c>
      <c r="CN5" s="72">
        <f t="shared" si="17"/>
        <v>3.4411764705882355</v>
      </c>
      <c r="CO5" s="93" t="str">
        <f t="shared" si="175"/>
        <v>3.44</v>
      </c>
      <c r="CP5" s="258" t="str">
        <f t="shared" si="192"/>
        <v>Lên lớp</v>
      </c>
      <c r="CQ5" s="258">
        <f t="shared" si="18"/>
        <v>17</v>
      </c>
      <c r="CR5" s="72">
        <f t="shared" si="19"/>
        <v>8.0823529411764685</v>
      </c>
      <c r="CS5" s="258" t="str">
        <f t="shared" si="176"/>
        <v>8.08</v>
      </c>
      <c r="CT5" s="72">
        <f t="shared" si="20"/>
        <v>3.4411764705882355</v>
      </c>
      <c r="CU5" s="258" t="str">
        <f t="shared" si="177"/>
        <v>3.44</v>
      </c>
      <c r="CV5" s="258" t="str">
        <f>IF(AND(CT5&lt;1.2),"Cảnh báo KQHT","Lên lớp")</f>
        <v>Lên lớp</v>
      </c>
      <c r="CW5" s="66">
        <v>7.8</v>
      </c>
      <c r="CX5" s="258">
        <v>7</v>
      </c>
      <c r="CY5" s="258"/>
      <c r="CZ5" s="66">
        <f t="shared" si="22"/>
        <v>7.3</v>
      </c>
      <c r="DA5" s="67">
        <f t="shared" si="23"/>
        <v>7.3</v>
      </c>
      <c r="DB5" s="60" t="str">
        <f t="shared" si="24"/>
        <v>7.3</v>
      </c>
      <c r="DC5" s="51" t="str">
        <f t="shared" si="25"/>
        <v>B</v>
      </c>
      <c r="DD5" s="60">
        <f t="shared" si="26"/>
        <v>3</v>
      </c>
      <c r="DE5" s="60" t="str">
        <f t="shared" si="27"/>
        <v>3.0</v>
      </c>
      <c r="DF5" s="63"/>
      <c r="DG5" s="201"/>
      <c r="DH5" s="105">
        <v>7.4</v>
      </c>
      <c r="DI5" s="126">
        <v>9</v>
      </c>
      <c r="DJ5" s="126"/>
      <c r="DK5" s="66">
        <f t="shared" si="28"/>
        <v>8.4</v>
      </c>
      <c r="DL5" s="67">
        <f t="shared" si="29"/>
        <v>8.4</v>
      </c>
      <c r="DM5" s="60" t="str">
        <f t="shared" si="30"/>
        <v>8.4</v>
      </c>
      <c r="DN5" s="51" t="str">
        <f t="shared" si="31"/>
        <v>B+</v>
      </c>
      <c r="DO5" s="60">
        <f t="shared" si="32"/>
        <v>3.5</v>
      </c>
      <c r="DP5" s="60" t="str">
        <f t="shared" si="33"/>
        <v>3.5</v>
      </c>
      <c r="DQ5" s="63"/>
      <c r="DR5" s="201"/>
      <c r="DS5" s="67">
        <f t="shared" si="34"/>
        <v>7.85</v>
      </c>
      <c r="DT5" s="60" t="str">
        <f t="shared" si="35"/>
        <v>7.9</v>
      </c>
      <c r="DU5" s="51" t="str">
        <f t="shared" si="36"/>
        <v>B</v>
      </c>
      <c r="DV5" s="60">
        <f t="shared" si="37"/>
        <v>3</v>
      </c>
      <c r="DW5" s="60" t="str">
        <f t="shared" si="38"/>
        <v>3.0</v>
      </c>
      <c r="DX5" s="63">
        <v>3</v>
      </c>
      <c r="DY5" s="201">
        <v>3</v>
      </c>
      <c r="DZ5" s="202">
        <v>8.4</v>
      </c>
      <c r="EA5" s="57">
        <v>9</v>
      </c>
      <c r="EB5" s="58"/>
      <c r="EC5" s="66">
        <f t="shared" si="39"/>
        <v>8.8000000000000007</v>
      </c>
      <c r="ED5" s="67">
        <f t="shared" si="40"/>
        <v>8.8000000000000007</v>
      </c>
      <c r="EE5" s="67" t="str">
        <f t="shared" si="41"/>
        <v>8.8</v>
      </c>
      <c r="EF5" s="51" t="str">
        <f t="shared" si="42"/>
        <v>A</v>
      </c>
      <c r="EG5" s="68">
        <f t="shared" si="43"/>
        <v>4</v>
      </c>
      <c r="EH5" s="53" t="str">
        <f t="shared" si="44"/>
        <v>4.0</v>
      </c>
      <c r="EI5" s="63">
        <v>3</v>
      </c>
      <c r="EJ5" s="199">
        <v>3</v>
      </c>
      <c r="EK5" s="202">
        <v>7.8</v>
      </c>
      <c r="EL5" s="57">
        <v>8</v>
      </c>
      <c r="EM5" s="58"/>
      <c r="EN5" s="66">
        <f t="shared" si="178"/>
        <v>7.9</v>
      </c>
      <c r="EO5" s="67">
        <f t="shared" si="179"/>
        <v>7.9</v>
      </c>
      <c r="EP5" s="67" t="str">
        <f t="shared" si="180"/>
        <v>7.9</v>
      </c>
      <c r="EQ5" s="51" t="str">
        <f t="shared" si="181"/>
        <v>B</v>
      </c>
      <c r="ER5" s="60">
        <f t="shared" si="182"/>
        <v>3</v>
      </c>
      <c r="ES5" s="53" t="str">
        <f t="shared" si="183"/>
        <v>3.0</v>
      </c>
      <c r="ET5" s="63">
        <v>3</v>
      </c>
      <c r="EU5" s="199">
        <v>3</v>
      </c>
      <c r="EV5" s="202">
        <v>5</v>
      </c>
      <c r="EW5" s="57">
        <v>6</v>
      </c>
      <c r="EX5" s="58"/>
      <c r="EY5" s="66">
        <f t="shared" si="45"/>
        <v>5.6</v>
      </c>
      <c r="EZ5" s="67">
        <f t="shared" si="46"/>
        <v>5.6</v>
      </c>
      <c r="FA5" s="67" t="str">
        <f t="shared" si="47"/>
        <v>5.6</v>
      </c>
      <c r="FB5" s="51" t="str">
        <f t="shared" si="48"/>
        <v>C</v>
      </c>
      <c r="FC5" s="60">
        <f t="shared" si="49"/>
        <v>2</v>
      </c>
      <c r="FD5" s="53" t="str">
        <f t="shared" si="50"/>
        <v>2.0</v>
      </c>
      <c r="FE5" s="63">
        <v>2</v>
      </c>
      <c r="FF5" s="199">
        <v>2</v>
      </c>
      <c r="FG5" s="105">
        <v>9</v>
      </c>
      <c r="FH5" s="103">
        <v>8</v>
      </c>
      <c r="FI5" s="104"/>
      <c r="FJ5" s="66">
        <f t="shared" si="51"/>
        <v>8.4</v>
      </c>
      <c r="FK5" s="67">
        <f t="shared" si="52"/>
        <v>8.4</v>
      </c>
      <c r="FL5" s="67" t="str">
        <f t="shared" si="53"/>
        <v>8.4</v>
      </c>
      <c r="FM5" s="51" t="str">
        <f t="shared" si="54"/>
        <v>B+</v>
      </c>
      <c r="FN5" s="60">
        <f t="shared" si="55"/>
        <v>3.5</v>
      </c>
      <c r="FO5" s="53" t="str">
        <f t="shared" si="56"/>
        <v>3.5</v>
      </c>
      <c r="FP5" s="63">
        <v>2</v>
      </c>
      <c r="FQ5" s="199">
        <v>2</v>
      </c>
      <c r="FR5" s="105">
        <v>8</v>
      </c>
      <c r="FS5" s="103">
        <v>9</v>
      </c>
      <c r="FT5" s="104"/>
      <c r="FU5" s="66"/>
      <c r="FV5" s="67">
        <f t="shared" si="57"/>
        <v>8.6</v>
      </c>
      <c r="FW5" s="67" t="str">
        <f t="shared" si="58"/>
        <v>8.6</v>
      </c>
      <c r="FX5" s="51" t="str">
        <f t="shared" si="59"/>
        <v>A</v>
      </c>
      <c r="FY5" s="60">
        <f t="shared" si="60"/>
        <v>4</v>
      </c>
      <c r="FZ5" s="53" t="str">
        <f t="shared" si="61"/>
        <v>4.0</v>
      </c>
      <c r="GA5" s="63">
        <v>2</v>
      </c>
      <c r="GB5" s="199">
        <v>2</v>
      </c>
      <c r="GC5" s="105">
        <v>8.6999999999999993</v>
      </c>
      <c r="GD5" s="103">
        <v>9</v>
      </c>
      <c r="GE5" s="104"/>
      <c r="GF5" s="105"/>
      <c r="GG5" s="67">
        <f t="shared" si="62"/>
        <v>8.9</v>
      </c>
      <c r="GH5" s="67" t="str">
        <f t="shared" si="63"/>
        <v>8.9</v>
      </c>
      <c r="GI5" s="51" t="str">
        <f t="shared" si="64"/>
        <v>A</v>
      </c>
      <c r="GJ5" s="60">
        <f t="shared" si="65"/>
        <v>4</v>
      </c>
      <c r="GK5" s="53" t="str">
        <f t="shared" si="66"/>
        <v>4.0</v>
      </c>
      <c r="GL5" s="63">
        <v>3</v>
      </c>
      <c r="GM5" s="199">
        <v>3</v>
      </c>
      <c r="GN5" s="203">
        <f t="shared" si="67"/>
        <v>18</v>
      </c>
      <c r="GO5" s="153">
        <f t="shared" si="68"/>
        <v>8.0861111111111121</v>
      </c>
      <c r="GP5" s="155">
        <f t="shared" si="69"/>
        <v>3.3888888888888888</v>
      </c>
      <c r="GQ5" s="154" t="str">
        <f t="shared" si="70"/>
        <v>3.39</v>
      </c>
      <c r="GR5" s="5" t="str">
        <f t="shared" si="71"/>
        <v>Lên lớp</v>
      </c>
      <c r="GS5" s="204">
        <f t="shared" si="72"/>
        <v>18</v>
      </c>
      <c r="GT5" s="205">
        <f t="shared" si="73"/>
        <v>8.0861111111111121</v>
      </c>
      <c r="GU5" s="206">
        <f t="shared" si="74"/>
        <v>3.3888888888888888</v>
      </c>
      <c r="GV5" s="207">
        <f t="shared" si="75"/>
        <v>35</v>
      </c>
      <c r="GW5" s="203">
        <f t="shared" si="76"/>
        <v>35</v>
      </c>
      <c r="GX5" s="154">
        <f t="shared" si="77"/>
        <v>8.0842857142857145</v>
      </c>
      <c r="GY5" s="155">
        <f t="shared" si="78"/>
        <v>3.4142857142857141</v>
      </c>
      <c r="GZ5" s="154" t="str">
        <f t="shared" si="79"/>
        <v>3.41</v>
      </c>
      <c r="HA5" s="5" t="str">
        <f t="shared" si="80"/>
        <v>Lên lớp</v>
      </c>
      <c r="HB5" s="5"/>
      <c r="HC5" s="105">
        <v>8.6999999999999993</v>
      </c>
      <c r="HD5" s="103">
        <v>9</v>
      </c>
      <c r="HE5" s="104"/>
      <c r="HF5" s="105"/>
      <c r="HG5" s="67">
        <f t="shared" si="81"/>
        <v>8.9</v>
      </c>
      <c r="HH5" s="67" t="str">
        <f t="shared" si="82"/>
        <v>8.9</v>
      </c>
      <c r="HI5" s="51" t="str">
        <f t="shared" si="83"/>
        <v>A</v>
      </c>
      <c r="HJ5" s="60">
        <f t="shared" si="84"/>
        <v>4</v>
      </c>
      <c r="HK5" s="53" t="str">
        <f t="shared" si="85"/>
        <v>4.0</v>
      </c>
      <c r="HL5" s="63">
        <v>3</v>
      </c>
      <c r="HM5" s="199">
        <v>3</v>
      </c>
      <c r="HN5" s="202">
        <v>9</v>
      </c>
      <c r="HO5" s="57">
        <v>8</v>
      </c>
      <c r="HP5" s="58"/>
      <c r="HQ5" s="66">
        <f t="shared" si="86"/>
        <v>8.4</v>
      </c>
      <c r="HR5" s="110">
        <f t="shared" si="87"/>
        <v>8.4</v>
      </c>
      <c r="HS5" s="67" t="str">
        <f t="shared" si="88"/>
        <v>8.4</v>
      </c>
      <c r="HT5" s="111" t="str">
        <f t="shared" si="89"/>
        <v>B+</v>
      </c>
      <c r="HU5" s="112">
        <f t="shared" si="90"/>
        <v>3.5</v>
      </c>
      <c r="HV5" s="113" t="str">
        <f t="shared" si="91"/>
        <v>3.5</v>
      </c>
      <c r="HW5" s="63">
        <v>1</v>
      </c>
      <c r="HX5" s="199">
        <v>1</v>
      </c>
      <c r="HY5" s="66">
        <f t="shared" si="92"/>
        <v>2.5</v>
      </c>
      <c r="HZ5" s="163">
        <f t="shared" si="92"/>
        <v>8.8000000000000007</v>
      </c>
      <c r="IA5" s="53" t="str">
        <f t="shared" si="93"/>
        <v>8.8</v>
      </c>
      <c r="IB5" s="51" t="str">
        <f t="shared" si="94"/>
        <v>A</v>
      </c>
      <c r="IC5" s="60">
        <f t="shared" si="95"/>
        <v>4</v>
      </c>
      <c r="ID5" s="53" t="str">
        <f t="shared" si="96"/>
        <v>4.0</v>
      </c>
      <c r="IE5" s="212">
        <v>4</v>
      </c>
      <c r="IF5" s="213">
        <v>4</v>
      </c>
      <c r="IG5" s="202">
        <v>9</v>
      </c>
      <c r="IH5" s="57">
        <v>6</v>
      </c>
      <c r="II5" s="58"/>
      <c r="IJ5" s="66">
        <f t="shared" si="97"/>
        <v>7.2</v>
      </c>
      <c r="IK5" s="67">
        <f t="shared" si="98"/>
        <v>7.2</v>
      </c>
      <c r="IL5" s="67" t="str">
        <f t="shared" si="99"/>
        <v>7.2</v>
      </c>
      <c r="IM5" s="51" t="str">
        <f t="shared" si="100"/>
        <v>B</v>
      </c>
      <c r="IN5" s="60">
        <f t="shared" si="101"/>
        <v>3</v>
      </c>
      <c r="IO5" s="53" t="str">
        <f t="shared" si="102"/>
        <v>3.0</v>
      </c>
      <c r="IP5" s="63">
        <v>2</v>
      </c>
      <c r="IQ5" s="199">
        <v>2</v>
      </c>
      <c r="IR5" s="232">
        <v>8.1</v>
      </c>
      <c r="IS5" s="126">
        <v>9</v>
      </c>
      <c r="IT5" s="58"/>
      <c r="IU5" s="66">
        <f t="shared" si="103"/>
        <v>8.6</v>
      </c>
      <c r="IV5" s="67">
        <f t="shared" si="104"/>
        <v>8.6</v>
      </c>
      <c r="IW5" s="67" t="str">
        <f t="shared" si="105"/>
        <v>8.6</v>
      </c>
      <c r="IX5" s="51" t="str">
        <f t="shared" si="106"/>
        <v>A</v>
      </c>
      <c r="IY5" s="60">
        <f t="shared" si="107"/>
        <v>4</v>
      </c>
      <c r="IZ5" s="53" t="str">
        <f t="shared" si="108"/>
        <v>4.0</v>
      </c>
      <c r="JA5" s="63">
        <v>3</v>
      </c>
      <c r="JB5" s="199">
        <v>3</v>
      </c>
      <c r="JC5" s="65">
        <v>7</v>
      </c>
      <c r="JD5" s="57">
        <v>8</v>
      </c>
      <c r="JE5" s="58"/>
      <c r="JF5" s="66">
        <f t="shared" si="109"/>
        <v>7.6</v>
      </c>
      <c r="JG5" s="67">
        <f t="shared" si="110"/>
        <v>7.6</v>
      </c>
      <c r="JH5" s="50" t="str">
        <f t="shared" si="111"/>
        <v>7.6</v>
      </c>
      <c r="JI5" s="51" t="str">
        <f t="shared" si="112"/>
        <v>B</v>
      </c>
      <c r="JJ5" s="60">
        <f t="shared" si="113"/>
        <v>3</v>
      </c>
      <c r="JK5" s="53" t="str">
        <f t="shared" si="114"/>
        <v>3.0</v>
      </c>
      <c r="JL5" s="61">
        <v>2</v>
      </c>
      <c r="JM5" s="62">
        <v>2</v>
      </c>
      <c r="JN5" s="232">
        <v>8.6</v>
      </c>
      <c r="JO5" s="126">
        <v>8</v>
      </c>
      <c r="JP5" s="58"/>
      <c r="JQ5" s="66">
        <f t="shared" si="115"/>
        <v>8.1999999999999993</v>
      </c>
      <c r="JR5" s="67">
        <f t="shared" si="116"/>
        <v>8.1999999999999993</v>
      </c>
      <c r="JS5" s="50" t="str">
        <f t="shared" si="117"/>
        <v>8.2</v>
      </c>
      <c r="JT5" s="51" t="str">
        <f t="shared" si="118"/>
        <v>B+</v>
      </c>
      <c r="JU5" s="60">
        <f t="shared" si="119"/>
        <v>3.5</v>
      </c>
      <c r="JV5" s="53" t="str">
        <f t="shared" si="120"/>
        <v>3.5</v>
      </c>
      <c r="JW5" s="61">
        <v>1</v>
      </c>
      <c r="JX5" s="62">
        <v>1</v>
      </c>
      <c r="JY5" s="65">
        <v>8</v>
      </c>
      <c r="JZ5" s="57"/>
      <c r="KA5" s="58">
        <v>4</v>
      </c>
      <c r="KB5" s="66">
        <f t="shared" si="121"/>
        <v>3.2</v>
      </c>
      <c r="KC5" s="67">
        <f t="shared" si="122"/>
        <v>5.6</v>
      </c>
      <c r="KD5" s="50" t="str">
        <f t="shared" si="123"/>
        <v>5.6</v>
      </c>
      <c r="KE5" s="51" t="str">
        <f t="shared" si="124"/>
        <v>C</v>
      </c>
      <c r="KF5" s="60">
        <f t="shared" si="125"/>
        <v>2</v>
      </c>
      <c r="KG5" s="53" t="str">
        <f t="shared" si="126"/>
        <v>2.0</v>
      </c>
      <c r="KH5" s="61">
        <v>2</v>
      </c>
      <c r="KI5" s="62">
        <v>2</v>
      </c>
      <c r="KJ5" s="105">
        <v>7.8</v>
      </c>
      <c r="KK5" s="135">
        <v>9</v>
      </c>
      <c r="KL5" s="104"/>
      <c r="KM5" s="66">
        <f t="shared" si="127"/>
        <v>8.5</v>
      </c>
      <c r="KN5" s="110">
        <f t="shared" si="128"/>
        <v>8.5</v>
      </c>
      <c r="KO5" s="67" t="str">
        <f t="shared" si="129"/>
        <v>8.5</v>
      </c>
      <c r="KP5" s="273" t="str">
        <f t="shared" si="130"/>
        <v>A</v>
      </c>
      <c r="KQ5" s="112">
        <f t="shared" si="131"/>
        <v>4</v>
      </c>
      <c r="KR5" s="113" t="str">
        <f t="shared" si="132"/>
        <v>4.0</v>
      </c>
      <c r="KS5" s="63">
        <v>3</v>
      </c>
      <c r="KT5" s="199">
        <v>3</v>
      </c>
      <c r="KU5" s="105">
        <v>9</v>
      </c>
      <c r="KV5" s="135">
        <v>9</v>
      </c>
      <c r="KW5" s="104"/>
      <c r="KX5" s="66">
        <f t="shared" si="133"/>
        <v>9</v>
      </c>
      <c r="KY5" s="110">
        <f t="shared" si="134"/>
        <v>9</v>
      </c>
      <c r="KZ5" s="67" t="str">
        <f t="shared" si="135"/>
        <v>9.0</v>
      </c>
      <c r="LA5" s="273" t="str">
        <f t="shared" si="136"/>
        <v>A</v>
      </c>
      <c r="LB5" s="112">
        <f t="shared" si="137"/>
        <v>4</v>
      </c>
      <c r="LC5" s="113" t="str">
        <f t="shared" si="138"/>
        <v>4.0</v>
      </c>
      <c r="LD5" s="63">
        <v>2</v>
      </c>
      <c r="LE5" s="199">
        <v>2</v>
      </c>
      <c r="LF5" s="274">
        <f t="shared" si="184"/>
        <v>8.6999999999999993</v>
      </c>
      <c r="LG5" s="275">
        <f t="shared" si="185"/>
        <v>8.6999999999999993</v>
      </c>
      <c r="LH5" s="276" t="str">
        <f t="shared" si="186"/>
        <v>8.7</v>
      </c>
      <c r="LI5" s="277" t="str">
        <f t="shared" si="187"/>
        <v>A</v>
      </c>
      <c r="LJ5" s="278">
        <f t="shared" si="188"/>
        <v>4</v>
      </c>
      <c r="LK5" s="276" t="str">
        <f t="shared" si="189"/>
        <v>4.0</v>
      </c>
      <c r="LL5" s="279">
        <v>5</v>
      </c>
      <c r="LM5" s="280">
        <v>5</v>
      </c>
      <c r="LN5" s="203">
        <f t="shared" si="144"/>
        <v>19</v>
      </c>
      <c r="LO5" s="153">
        <f t="shared" si="145"/>
        <v>8.0736842105263165</v>
      </c>
      <c r="LP5" s="155">
        <f t="shared" si="146"/>
        <v>3.5263157894736841</v>
      </c>
      <c r="LQ5" s="154" t="str">
        <f t="shared" si="190"/>
        <v>3.53</v>
      </c>
      <c r="LR5" s="5" t="str">
        <f t="shared" si="191"/>
        <v>Lên lớp</v>
      </c>
    </row>
    <row r="6" spans="1:360" s="8" customFormat="1" ht="18">
      <c r="A6" s="5">
        <v>5</v>
      </c>
      <c r="B6" s="9" t="s">
        <v>11</v>
      </c>
      <c r="C6" s="10" t="s">
        <v>222</v>
      </c>
      <c r="D6" s="11" t="s">
        <v>274</v>
      </c>
      <c r="E6" s="12" t="s">
        <v>206</v>
      </c>
      <c r="G6" s="47" t="s">
        <v>529</v>
      </c>
      <c r="H6" s="132" t="s">
        <v>410</v>
      </c>
      <c r="I6" s="132" t="s">
        <v>567</v>
      </c>
      <c r="J6" s="48" t="s">
        <v>501</v>
      </c>
      <c r="K6" s="98">
        <v>8</v>
      </c>
      <c r="L6" s="67" t="str">
        <f t="shared" si="149"/>
        <v>8.0</v>
      </c>
      <c r="M6" s="51" t="str">
        <f t="shared" si="193"/>
        <v>B+</v>
      </c>
      <c r="N6" s="52">
        <f t="shared" si="194"/>
        <v>3.5</v>
      </c>
      <c r="O6" s="53" t="str">
        <f t="shared" si="150"/>
        <v>3.5</v>
      </c>
      <c r="P6" s="63">
        <v>2</v>
      </c>
      <c r="Q6" s="49">
        <v>7</v>
      </c>
      <c r="R6" s="67" t="str">
        <f t="shared" si="151"/>
        <v>7.0</v>
      </c>
      <c r="S6" s="51" t="str">
        <f t="shared" si="195"/>
        <v>B</v>
      </c>
      <c r="T6" s="52">
        <f t="shared" si="196"/>
        <v>3</v>
      </c>
      <c r="U6" s="53" t="str">
        <f t="shared" si="152"/>
        <v>3.0</v>
      </c>
      <c r="V6" s="63">
        <v>3</v>
      </c>
      <c r="W6" s="105">
        <v>7.3</v>
      </c>
      <c r="X6" s="103">
        <v>9</v>
      </c>
      <c r="Y6" s="104"/>
      <c r="Z6" s="66">
        <f t="shared" si="4"/>
        <v>8.3000000000000007</v>
      </c>
      <c r="AA6" s="67">
        <f t="shared" si="5"/>
        <v>8.3000000000000007</v>
      </c>
      <c r="AB6" s="67" t="str">
        <f t="shared" si="153"/>
        <v>8.3</v>
      </c>
      <c r="AC6" s="51" t="str">
        <f t="shared" si="6"/>
        <v>B+</v>
      </c>
      <c r="AD6" s="60">
        <f t="shared" si="197"/>
        <v>3.5</v>
      </c>
      <c r="AE6" s="53" t="str">
        <f t="shared" si="154"/>
        <v>3.5</v>
      </c>
      <c r="AF6" s="63">
        <v>4</v>
      </c>
      <c r="AG6" s="199">
        <v>4</v>
      </c>
      <c r="AH6" s="105">
        <v>8.3000000000000007</v>
      </c>
      <c r="AI6" s="103">
        <v>6</v>
      </c>
      <c r="AJ6" s="104"/>
      <c r="AK6" s="66">
        <f t="shared" si="8"/>
        <v>6.9</v>
      </c>
      <c r="AL6" s="67">
        <f t="shared" si="9"/>
        <v>6.9</v>
      </c>
      <c r="AM6" s="67" t="str">
        <f t="shared" si="155"/>
        <v>6.9</v>
      </c>
      <c r="AN6" s="51" t="str">
        <f t="shared" si="198"/>
        <v>C+</v>
      </c>
      <c r="AO6" s="60">
        <f t="shared" si="199"/>
        <v>2.5</v>
      </c>
      <c r="AP6" s="53" t="str">
        <f t="shared" si="156"/>
        <v>2.5</v>
      </c>
      <c r="AQ6" s="63">
        <v>2</v>
      </c>
      <c r="AR6" s="199">
        <v>2</v>
      </c>
      <c r="AS6" s="105">
        <v>5.9</v>
      </c>
      <c r="AT6" s="103">
        <v>6</v>
      </c>
      <c r="AU6" s="104"/>
      <c r="AV6" s="66">
        <f t="shared" si="157"/>
        <v>6</v>
      </c>
      <c r="AW6" s="67">
        <f t="shared" si="158"/>
        <v>6</v>
      </c>
      <c r="AX6" s="67" t="str">
        <f t="shared" si="159"/>
        <v>6.0</v>
      </c>
      <c r="AY6" s="51" t="str">
        <f t="shared" si="160"/>
        <v>C</v>
      </c>
      <c r="AZ6" s="60">
        <f t="shared" si="200"/>
        <v>2</v>
      </c>
      <c r="BA6" s="53" t="str">
        <f t="shared" si="162"/>
        <v>2.0</v>
      </c>
      <c r="BB6" s="63">
        <v>3</v>
      </c>
      <c r="BC6" s="199">
        <v>3</v>
      </c>
      <c r="BD6" s="105">
        <v>6.1</v>
      </c>
      <c r="BE6" s="103">
        <v>6</v>
      </c>
      <c r="BF6" s="104"/>
      <c r="BG6" s="66">
        <f t="shared" si="201"/>
        <v>6</v>
      </c>
      <c r="BH6" s="67">
        <f t="shared" si="202"/>
        <v>6</v>
      </c>
      <c r="BI6" s="67" t="str">
        <f t="shared" si="163"/>
        <v>6.0</v>
      </c>
      <c r="BJ6" s="51" t="str">
        <f t="shared" si="203"/>
        <v>C</v>
      </c>
      <c r="BK6" s="60">
        <f t="shared" si="204"/>
        <v>2</v>
      </c>
      <c r="BL6" s="53" t="str">
        <f t="shared" si="166"/>
        <v>2.0</v>
      </c>
      <c r="BM6" s="63">
        <v>3</v>
      </c>
      <c r="BN6" s="199">
        <v>3</v>
      </c>
      <c r="BO6" s="105">
        <v>5.2</v>
      </c>
      <c r="BP6" s="103">
        <v>6</v>
      </c>
      <c r="BQ6" s="104"/>
      <c r="BR6" s="66">
        <f t="shared" si="12"/>
        <v>5.7</v>
      </c>
      <c r="BS6" s="67">
        <f t="shared" si="13"/>
        <v>5.7</v>
      </c>
      <c r="BT6" s="67" t="str">
        <f t="shared" si="167"/>
        <v>5.7</v>
      </c>
      <c r="BU6" s="51" t="str">
        <f t="shared" si="14"/>
        <v>C</v>
      </c>
      <c r="BV6" s="68">
        <f t="shared" si="15"/>
        <v>2</v>
      </c>
      <c r="BW6" s="53" t="str">
        <f t="shared" si="168"/>
        <v>2.0</v>
      </c>
      <c r="BX6" s="63">
        <v>2</v>
      </c>
      <c r="BY6" s="199">
        <v>2</v>
      </c>
      <c r="BZ6" s="105">
        <v>7.7</v>
      </c>
      <c r="CA6" s="103">
        <v>9</v>
      </c>
      <c r="CB6" s="104"/>
      <c r="CC6" s="105"/>
      <c r="CD6" s="67">
        <f t="shared" si="205"/>
        <v>8.5</v>
      </c>
      <c r="CE6" s="67" t="str">
        <f t="shared" si="169"/>
        <v>8.5</v>
      </c>
      <c r="CF6" s="51" t="str">
        <f t="shared" si="206"/>
        <v>A</v>
      </c>
      <c r="CG6" s="60">
        <f t="shared" si="207"/>
        <v>4</v>
      </c>
      <c r="CH6" s="53" t="str">
        <f t="shared" si="172"/>
        <v>4.0</v>
      </c>
      <c r="CI6" s="63">
        <v>3</v>
      </c>
      <c r="CJ6" s="199">
        <v>3</v>
      </c>
      <c r="CK6" s="200">
        <f t="shared" si="173"/>
        <v>17</v>
      </c>
      <c r="CL6" s="72">
        <f t="shared" si="16"/>
        <v>7.0529411764705889</v>
      </c>
      <c r="CM6" s="93" t="str">
        <f t="shared" si="174"/>
        <v>7.05</v>
      </c>
      <c r="CN6" s="72">
        <f t="shared" si="17"/>
        <v>2.7647058823529411</v>
      </c>
      <c r="CO6" s="93" t="str">
        <f t="shared" si="175"/>
        <v>2.76</v>
      </c>
      <c r="CP6" s="258" t="str">
        <f t="shared" si="192"/>
        <v>Lên lớp</v>
      </c>
      <c r="CQ6" s="258">
        <f t="shared" si="18"/>
        <v>17</v>
      </c>
      <c r="CR6" s="72">
        <f t="shared" si="19"/>
        <v>7.0529411764705889</v>
      </c>
      <c r="CS6" s="258" t="str">
        <f t="shared" si="176"/>
        <v>7.05</v>
      </c>
      <c r="CT6" s="72">
        <f t="shared" si="20"/>
        <v>2.7647058823529411</v>
      </c>
      <c r="CU6" s="258" t="str">
        <f t="shared" si="177"/>
        <v>2.76</v>
      </c>
      <c r="CV6" s="258" t="str">
        <f t="shared" ref="CV6:CV13" si="208">IF(AND(CT6&lt;1.2),"Cảnh báo KQHT","Lên lớp")</f>
        <v>Lên lớp</v>
      </c>
      <c r="CW6" s="66">
        <v>8.4</v>
      </c>
      <c r="CX6" s="258">
        <v>7</v>
      </c>
      <c r="CY6" s="258"/>
      <c r="CZ6" s="66">
        <f t="shared" si="22"/>
        <v>7.6</v>
      </c>
      <c r="DA6" s="67">
        <f t="shared" si="23"/>
        <v>7.6</v>
      </c>
      <c r="DB6" s="60" t="str">
        <f t="shared" si="24"/>
        <v>7.6</v>
      </c>
      <c r="DC6" s="51" t="str">
        <f t="shared" si="25"/>
        <v>B</v>
      </c>
      <c r="DD6" s="60">
        <f t="shared" si="26"/>
        <v>3</v>
      </c>
      <c r="DE6" s="60" t="str">
        <f t="shared" si="27"/>
        <v>3.0</v>
      </c>
      <c r="DF6" s="63"/>
      <c r="DG6" s="201"/>
      <c r="DH6" s="105">
        <v>6.6</v>
      </c>
      <c r="DI6" s="126">
        <v>7</v>
      </c>
      <c r="DJ6" s="126"/>
      <c r="DK6" s="66">
        <f t="shared" si="28"/>
        <v>6.8</v>
      </c>
      <c r="DL6" s="67">
        <f t="shared" si="29"/>
        <v>6.8</v>
      </c>
      <c r="DM6" s="60" t="str">
        <f t="shared" si="30"/>
        <v>6.8</v>
      </c>
      <c r="DN6" s="51" t="str">
        <f t="shared" si="31"/>
        <v>C+</v>
      </c>
      <c r="DO6" s="60">
        <f t="shared" si="32"/>
        <v>2.5</v>
      </c>
      <c r="DP6" s="60" t="str">
        <f t="shared" si="33"/>
        <v>2.5</v>
      </c>
      <c r="DQ6" s="63"/>
      <c r="DR6" s="201"/>
      <c r="DS6" s="67">
        <f t="shared" si="34"/>
        <v>7.1999999999999993</v>
      </c>
      <c r="DT6" s="60" t="str">
        <f t="shared" si="35"/>
        <v>7.2</v>
      </c>
      <c r="DU6" s="51" t="str">
        <f t="shared" si="36"/>
        <v>B</v>
      </c>
      <c r="DV6" s="60">
        <f t="shared" si="37"/>
        <v>3</v>
      </c>
      <c r="DW6" s="60" t="str">
        <f t="shared" si="38"/>
        <v>3.0</v>
      </c>
      <c r="DX6" s="63">
        <v>3</v>
      </c>
      <c r="DY6" s="201">
        <v>3</v>
      </c>
      <c r="DZ6" s="202">
        <v>6.6</v>
      </c>
      <c r="EA6" s="57">
        <v>8</v>
      </c>
      <c r="EB6" s="58"/>
      <c r="EC6" s="66">
        <f t="shared" si="39"/>
        <v>7.4</v>
      </c>
      <c r="ED6" s="67">
        <f t="shared" si="40"/>
        <v>7.4</v>
      </c>
      <c r="EE6" s="67" t="str">
        <f t="shared" si="41"/>
        <v>7.4</v>
      </c>
      <c r="EF6" s="51" t="str">
        <f t="shared" si="42"/>
        <v>B</v>
      </c>
      <c r="EG6" s="68">
        <f t="shared" si="43"/>
        <v>3</v>
      </c>
      <c r="EH6" s="53" t="str">
        <f t="shared" si="44"/>
        <v>3.0</v>
      </c>
      <c r="EI6" s="63">
        <v>3</v>
      </c>
      <c r="EJ6" s="199">
        <v>3</v>
      </c>
      <c r="EK6" s="202">
        <v>9.3000000000000007</v>
      </c>
      <c r="EL6" s="57">
        <v>8</v>
      </c>
      <c r="EM6" s="58"/>
      <c r="EN6" s="66">
        <f t="shared" si="178"/>
        <v>8.5</v>
      </c>
      <c r="EO6" s="67">
        <f t="shared" si="179"/>
        <v>8.5</v>
      </c>
      <c r="EP6" s="67" t="str">
        <f t="shared" si="180"/>
        <v>8.5</v>
      </c>
      <c r="EQ6" s="51" t="str">
        <f t="shared" si="181"/>
        <v>A</v>
      </c>
      <c r="ER6" s="60">
        <f t="shared" si="182"/>
        <v>4</v>
      </c>
      <c r="ES6" s="53" t="str">
        <f t="shared" si="183"/>
        <v>4.0</v>
      </c>
      <c r="ET6" s="63">
        <v>3</v>
      </c>
      <c r="EU6" s="199">
        <v>3</v>
      </c>
      <c r="EV6" s="202">
        <v>7.3</v>
      </c>
      <c r="EW6" s="57">
        <v>9</v>
      </c>
      <c r="EX6" s="58"/>
      <c r="EY6" s="66">
        <f t="shared" si="45"/>
        <v>8.3000000000000007</v>
      </c>
      <c r="EZ6" s="67">
        <f t="shared" si="46"/>
        <v>8.3000000000000007</v>
      </c>
      <c r="FA6" s="67" t="str">
        <f t="shared" si="47"/>
        <v>8.3</v>
      </c>
      <c r="FB6" s="51" t="str">
        <f t="shared" si="48"/>
        <v>B+</v>
      </c>
      <c r="FC6" s="60">
        <f t="shared" si="49"/>
        <v>3.5</v>
      </c>
      <c r="FD6" s="53" t="str">
        <f t="shared" si="50"/>
        <v>3.5</v>
      </c>
      <c r="FE6" s="63">
        <v>2</v>
      </c>
      <c r="FF6" s="199">
        <v>2</v>
      </c>
      <c r="FG6" s="105">
        <v>8.3000000000000007</v>
      </c>
      <c r="FH6" s="103">
        <v>6</v>
      </c>
      <c r="FI6" s="104"/>
      <c r="FJ6" s="66">
        <f t="shared" si="51"/>
        <v>6.9</v>
      </c>
      <c r="FK6" s="67">
        <f t="shared" si="52"/>
        <v>6.9</v>
      </c>
      <c r="FL6" s="67" t="str">
        <f t="shared" si="53"/>
        <v>6.9</v>
      </c>
      <c r="FM6" s="51" t="str">
        <f t="shared" si="54"/>
        <v>C+</v>
      </c>
      <c r="FN6" s="60">
        <f t="shared" si="55"/>
        <v>2.5</v>
      </c>
      <c r="FO6" s="53" t="str">
        <f t="shared" si="56"/>
        <v>2.5</v>
      </c>
      <c r="FP6" s="63">
        <v>2</v>
      </c>
      <c r="FQ6" s="199">
        <v>2</v>
      </c>
      <c r="FR6" s="105">
        <v>7.4</v>
      </c>
      <c r="FS6" s="103">
        <v>9</v>
      </c>
      <c r="FT6" s="104"/>
      <c r="FU6" s="66"/>
      <c r="FV6" s="67">
        <f t="shared" si="57"/>
        <v>8.4</v>
      </c>
      <c r="FW6" s="67" t="str">
        <f t="shared" si="58"/>
        <v>8.4</v>
      </c>
      <c r="FX6" s="51" t="str">
        <f t="shared" si="59"/>
        <v>B+</v>
      </c>
      <c r="FY6" s="60">
        <f t="shared" si="60"/>
        <v>3.5</v>
      </c>
      <c r="FZ6" s="53" t="str">
        <f t="shared" si="61"/>
        <v>3.5</v>
      </c>
      <c r="GA6" s="63">
        <v>2</v>
      </c>
      <c r="GB6" s="199">
        <v>2</v>
      </c>
      <c r="GC6" s="105">
        <v>8.3000000000000007</v>
      </c>
      <c r="GD6" s="103">
        <v>7</v>
      </c>
      <c r="GE6" s="104"/>
      <c r="GF6" s="105"/>
      <c r="GG6" s="67">
        <f t="shared" si="62"/>
        <v>7.5</v>
      </c>
      <c r="GH6" s="67" t="str">
        <f t="shared" si="63"/>
        <v>7.5</v>
      </c>
      <c r="GI6" s="51" t="str">
        <f t="shared" si="64"/>
        <v>B</v>
      </c>
      <c r="GJ6" s="60">
        <f t="shared" si="65"/>
        <v>3</v>
      </c>
      <c r="GK6" s="53" t="str">
        <f t="shared" si="66"/>
        <v>3.0</v>
      </c>
      <c r="GL6" s="63">
        <v>3</v>
      </c>
      <c r="GM6" s="199">
        <v>3</v>
      </c>
      <c r="GN6" s="203">
        <f t="shared" si="67"/>
        <v>18</v>
      </c>
      <c r="GO6" s="153">
        <f t="shared" si="68"/>
        <v>7.7222222222222223</v>
      </c>
      <c r="GP6" s="155">
        <f t="shared" si="69"/>
        <v>3.2222222222222223</v>
      </c>
      <c r="GQ6" s="154" t="str">
        <f t="shared" si="70"/>
        <v>3.22</v>
      </c>
      <c r="GR6" s="5" t="str">
        <f t="shared" si="71"/>
        <v>Lên lớp</v>
      </c>
      <c r="GS6" s="204">
        <f t="shared" si="72"/>
        <v>18</v>
      </c>
      <c r="GT6" s="205">
        <f t="shared" si="73"/>
        <v>7.7222222222222223</v>
      </c>
      <c r="GU6" s="206">
        <f t="shared" si="74"/>
        <v>3.2222222222222223</v>
      </c>
      <c r="GV6" s="207">
        <f t="shared" si="75"/>
        <v>35</v>
      </c>
      <c r="GW6" s="203">
        <f t="shared" si="76"/>
        <v>35</v>
      </c>
      <c r="GX6" s="154">
        <f t="shared" si="77"/>
        <v>7.3971428571428568</v>
      </c>
      <c r="GY6" s="155">
        <f t="shared" si="78"/>
        <v>3</v>
      </c>
      <c r="GZ6" s="154" t="str">
        <f t="shared" si="79"/>
        <v>3.00</v>
      </c>
      <c r="HA6" s="5" t="str">
        <f t="shared" si="80"/>
        <v>Lên lớp</v>
      </c>
      <c r="HB6" s="5"/>
      <c r="HC6" s="105">
        <v>5.7</v>
      </c>
      <c r="HD6" s="103">
        <v>6</v>
      </c>
      <c r="HE6" s="104"/>
      <c r="HF6" s="105"/>
      <c r="HG6" s="67">
        <f t="shared" si="81"/>
        <v>5.9</v>
      </c>
      <c r="HH6" s="67" t="str">
        <f t="shared" si="82"/>
        <v>5.9</v>
      </c>
      <c r="HI6" s="51" t="str">
        <f t="shared" si="83"/>
        <v>C</v>
      </c>
      <c r="HJ6" s="60">
        <f t="shared" si="84"/>
        <v>2</v>
      </c>
      <c r="HK6" s="53" t="str">
        <f t="shared" si="85"/>
        <v>2.0</v>
      </c>
      <c r="HL6" s="63">
        <v>3</v>
      </c>
      <c r="HM6" s="199">
        <v>3</v>
      </c>
      <c r="HN6" s="202">
        <v>6.3</v>
      </c>
      <c r="HO6" s="57">
        <v>6</v>
      </c>
      <c r="HP6" s="58"/>
      <c r="HQ6" s="66">
        <f t="shared" si="86"/>
        <v>6.1</v>
      </c>
      <c r="HR6" s="110">
        <f t="shared" si="87"/>
        <v>6.1</v>
      </c>
      <c r="HS6" s="67" t="str">
        <f t="shared" si="88"/>
        <v>6.1</v>
      </c>
      <c r="HT6" s="111" t="str">
        <f t="shared" si="89"/>
        <v>C</v>
      </c>
      <c r="HU6" s="112">
        <f t="shared" si="90"/>
        <v>2</v>
      </c>
      <c r="HV6" s="113" t="str">
        <f t="shared" si="91"/>
        <v>2.0</v>
      </c>
      <c r="HW6" s="63">
        <v>1</v>
      </c>
      <c r="HX6" s="199">
        <v>1</v>
      </c>
      <c r="HY6" s="66">
        <f t="shared" si="92"/>
        <v>1.8</v>
      </c>
      <c r="HZ6" s="163">
        <f t="shared" si="92"/>
        <v>6</v>
      </c>
      <c r="IA6" s="53" t="str">
        <f t="shared" si="93"/>
        <v>6.0</v>
      </c>
      <c r="IB6" s="51" t="str">
        <f t="shared" si="94"/>
        <v>C</v>
      </c>
      <c r="IC6" s="60">
        <f t="shared" si="95"/>
        <v>2</v>
      </c>
      <c r="ID6" s="53" t="str">
        <f t="shared" si="96"/>
        <v>2.0</v>
      </c>
      <c r="IE6" s="212">
        <v>4</v>
      </c>
      <c r="IF6" s="213">
        <v>4</v>
      </c>
      <c r="IG6" s="202">
        <v>6.3</v>
      </c>
      <c r="IH6" s="57">
        <v>5</v>
      </c>
      <c r="II6" s="58"/>
      <c r="IJ6" s="66">
        <f t="shared" si="97"/>
        <v>5.5</v>
      </c>
      <c r="IK6" s="67">
        <f t="shared" si="98"/>
        <v>5.5</v>
      </c>
      <c r="IL6" s="67" t="str">
        <f t="shared" si="99"/>
        <v>5.5</v>
      </c>
      <c r="IM6" s="51" t="str">
        <f t="shared" si="100"/>
        <v>C</v>
      </c>
      <c r="IN6" s="60">
        <f t="shared" si="101"/>
        <v>2</v>
      </c>
      <c r="IO6" s="53" t="str">
        <f t="shared" si="102"/>
        <v>2.0</v>
      </c>
      <c r="IP6" s="63">
        <v>2</v>
      </c>
      <c r="IQ6" s="199">
        <v>2</v>
      </c>
      <c r="IR6" s="202">
        <v>6.8</v>
      </c>
      <c r="IS6" s="57">
        <v>6</v>
      </c>
      <c r="IT6" s="58"/>
      <c r="IU6" s="66">
        <f t="shared" si="103"/>
        <v>6.3</v>
      </c>
      <c r="IV6" s="67">
        <f t="shared" si="104"/>
        <v>6.3</v>
      </c>
      <c r="IW6" s="67" t="str">
        <f t="shared" si="105"/>
        <v>6.3</v>
      </c>
      <c r="IX6" s="51" t="str">
        <f t="shared" si="106"/>
        <v>C</v>
      </c>
      <c r="IY6" s="60">
        <f t="shared" si="107"/>
        <v>2</v>
      </c>
      <c r="IZ6" s="53" t="str">
        <f t="shared" si="108"/>
        <v>2.0</v>
      </c>
      <c r="JA6" s="63">
        <v>3</v>
      </c>
      <c r="JB6" s="199">
        <v>3</v>
      </c>
      <c r="JC6" s="65">
        <v>6.4</v>
      </c>
      <c r="JD6" s="57">
        <v>6</v>
      </c>
      <c r="JE6" s="58"/>
      <c r="JF6" s="66">
        <f t="shared" si="109"/>
        <v>6.2</v>
      </c>
      <c r="JG6" s="67">
        <f t="shared" si="110"/>
        <v>6.2</v>
      </c>
      <c r="JH6" s="50" t="str">
        <f t="shared" si="111"/>
        <v>6.2</v>
      </c>
      <c r="JI6" s="51" t="str">
        <f t="shared" si="112"/>
        <v>C</v>
      </c>
      <c r="JJ6" s="60">
        <f t="shared" si="113"/>
        <v>2</v>
      </c>
      <c r="JK6" s="53" t="str">
        <f t="shared" si="114"/>
        <v>2.0</v>
      </c>
      <c r="JL6" s="61">
        <v>2</v>
      </c>
      <c r="JM6" s="62">
        <v>2</v>
      </c>
      <c r="JN6" s="65">
        <v>7.4</v>
      </c>
      <c r="JO6" s="57">
        <v>5</v>
      </c>
      <c r="JP6" s="58"/>
      <c r="JQ6" s="66">
        <f t="shared" si="115"/>
        <v>6</v>
      </c>
      <c r="JR6" s="67">
        <f t="shared" si="116"/>
        <v>6</v>
      </c>
      <c r="JS6" s="50" t="str">
        <f t="shared" si="117"/>
        <v>6.0</v>
      </c>
      <c r="JT6" s="51" t="str">
        <f t="shared" si="118"/>
        <v>C</v>
      </c>
      <c r="JU6" s="60">
        <f t="shared" si="119"/>
        <v>2</v>
      </c>
      <c r="JV6" s="53" t="str">
        <f t="shared" si="120"/>
        <v>2.0</v>
      </c>
      <c r="JW6" s="61">
        <v>1</v>
      </c>
      <c r="JX6" s="62">
        <v>1</v>
      </c>
      <c r="JY6" s="65">
        <v>7</v>
      </c>
      <c r="JZ6" s="57">
        <v>7</v>
      </c>
      <c r="KA6" s="58"/>
      <c r="KB6" s="66">
        <f t="shared" si="121"/>
        <v>7</v>
      </c>
      <c r="KC6" s="67">
        <f t="shared" si="122"/>
        <v>7</v>
      </c>
      <c r="KD6" s="50" t="str">
        <f t="shared" si="123"/>
        <v>7.0</v>
      </c>
      <c r="KE6" s="51" t="str">
        <f t="shared" si="124"/>
        <v>B</v>
      </c>
      <c r="KF6" s="60">
        <f t="shared" si="125"/>
        <v>3</v>
      </c>
      <c r="KG6" s="53" t="str">
        <f t="shared" si="126"/>
        <v>3.0</v>
      </c>
      <c r="KH6" s="61">
        <v>2</v>
      </c>
      <c r="KI6" s="62">
        <v>2</v>
      </c>
      <c r="KJ6" s="105">
        <v>5.4</v>
      </c>
      <c r="KK6" s="135">
        <v>1</v>
      </c>
      <c r="KL6" s="105">
        <v>5.5</v>
      </c>
      <c r="KM6" s="66">
        <f t="shared" si="127"/>
        <v>2.8</v>
      </c>
      <c r="KN6" s="110">
        <f t="shared" si="128"/>
        <v>5.5</v>
      </c>
      <c r="KO6" s="67" t="str">
        <f t="shared" si="129"/>
        <v>5.5</v>
      </c>
      <c r="KP6" s="273" t="str">
        <f t="shared" si="130"/>
        <v>C</v>
      </c>
      <c r="KQ6" s="112">
        <f t="shared" si="131"/>
        <v>2</v>
      </c>
      <c r="KR6" s="113" t="str">
        <f t="shared" si="132"/>
        <v>2.0</v>
      </c>
      <c r="KS6" s="63">
        <v>3</v>
      </c>
      <c r="KT6" s="199">
        <v>3</v>
      </c>
      <c r="KU6" s="166">
        <v>5.7</v>
      </c>
      <c r="KV6" s="282">
        <v>1</v>
      </c>
      <c r="KW6" s="123">
        <v>4</v>
      </c>
      <c r="KX6" s="166">
        <f t="shared" si="133"/>
        <v>2.9</v>
      </c>
      <c r="KY6" s="110">
        <f t="shared" si="134"/>
        <v>4.7</v>
      </c>
      <c r="KZ6" s="67" t="str">
        <f t="shared" si="135"/>
        <v>4.7</v>
      </c>
      <c r="LA6" s="273" t="str">
        <f t="shared" si="136"/>
        <v>D</v>
      </c>
      <c r="LB6" s="112">
        <f t="shared" si="137"/>
        <v>1</v>
      </c>
      <c r="LC6" s="113" t="str">
        <f t="shared" si="138"/>
        <v>1.0</v>
      </c>
      <c r="LD6" s="63">
        <v>2</v>
      </c>
      <c r="LE6" s="199">
        <v>2</v>
      </c>
      <c r="LF6" s="274">
        <f t="shared" si="184"/>
        <v>2.8</v>
      </c>
      <c r="LG6" s="275">
        <f t="shared" si="185"/>
        <v>5.0999999999999996</v>
      </c>
      <c r="LH6" s="276" t="str">
        <f t="shared" si="186"/>
        <v>5.1</v>
      </c>
      <c r="LI6" s="277" t="str">
        <f t="shared" si="187"/>
        <v>D+</v>
      </c>
      <c r="LJ6" s="278">
        <f t="shared" si="188"/>
        <v>1.5</v>
      </c>
      <c r="LK6" s="276" t="str">
        <f t="shared" si="189"/>
        <v>1.5</v>
      </c>
      <c r="LL6" s="279">
        <v>5</v>
      </c>
      <c r="LM6" s="280">
        <v>5</v>
      </c>
      <c r="LN6" s="203">
        <f t="shared" si="144"/>
        <v>19</v>
      </c>
      <c r="LO6" s="153">
        <f t="shared" si="145"/>
        <v>5.8947368421052637</v>
      </c>
      <c r="LP6" s="155">
        <f t="shared" si="146"/>
        <v>2</v>
      </c>
      <c r="LQ6" s="154" t="str">
        <f t="shared" si="190"/>
        <v>2.00</v>
      </c>
      <c r="LR6" s="5" t="str">
        <f t="shared" si="191"/>
        <v>Lên lớp</v>
      </c>
    </row>
    <row r="7" spans="1:360" s="8" customFormat="1" ht="18">
      <c r="A7" s="5">
        <v>6</v>
      </c>
      <c r="B7" s="9" t="s">
        <v>11</v>
      </c>
      <c r="C7" s="10" t="s">
        <v>287</v>
      </c>
      <c r="D7" s="11" t="s">
        <v>288</v>
      </c>
      <c r="E7" s="12" t="s">
        <v>289</v>
      </c>
      <c r="G7" s="47" t="s">
        <v>534</v>
      </c>
      <c r="H7" s="132" t="s">
        <v>410</v>
      </c>
      <c r="I7" s="132" t="s">
        <v>571</v>
      </c>
      <c r="J7" s="48" t="s">
        <v>501</v>
      </c>
      <c r="K7" s="98">
        <v>6.7</v>
      </c>
      <c r="L7" s="67" t="str">
        <f t="shared" si="149"/>
        <v>6.7</v>
      </c>
      <c r="M7" s="51" t="str">
        <f t="shared" si="193"/>
        <v>C+</v>
      </c>
      <c r="N7" s="52">
        <f t="shared" si="194"/>
        <v>2.5</v>
      </c>
      <c r="O7" s="53" t="str">
        <f t="shared" si="150"/>
        <v>2.5</v>
      </c>
      <c r="P7" s="63">
        <v>2</v>
      </c>
      <c r="Q7" s="49">
        <v>8</v>
      </c>
      <c r="R7" s="67" t="str">
        <f t="shared" si="151"/>
        <v>8.0</v>
      </c>
      <c r="S7" s="51" t="str">
        <f t="shared" si="195"/>
        <v>B+</v>
      </c>
      <c r="T7" s="52">
        <f t="shared" si="196"/>
        <v>3.5</v>
      </c>
      <c r="U7" s="53" t="str">
        <f t="shared" si="152"/>
        <v>3.5</v>
      </c>
      <c r="V7" s="63">
        <v>3</v>
      </c>
      <c r="W7" s="105">
        <v>8.3000000000000007</v>
      </c>
      <c r="X7" s="103">
        <v>7</v>
      </c>
      <c r="Y7" s="104"/>
      <c r="Z7" s="66">
        <f t="shared" si="4"/>
        <v>7.5</v>
      </c>
      <c r="AA7" s="67">
        <f t="shared" si="5"/>
        <v>7.5</v>
      </c>
      <c r="AB7" s="67" t="str">
        <f t="shared" si="153"/>
        <v>7.5</v>
      </c>
      <c r="AC7" s="51" t="str">
        <f t="shared" si="6"/>
        <v>B</v>
      </c>
      <c r="AD7" s="60">
        <f t="shared" si="197"/>
        <v>3</v>
      </c>
      <c r="AE7" s="53" t="str">
        <f t="shared" si="154"/>
        <v>3.0</v>
      </c>
      <c r="AF7" s="63">
        <v>4</v>
      </c>
      <c r="AG7" s="199">
        <v>4</v>
      </c>
      <c r="AH7" s="105">
        <v>7</v>
      </c>
      <c r="AI7" s="103">
        <v>7</v>
      </c>
      <c r="AJ7" s="104"/>
      <c r="AK7" s="66">
        <f t="shared" si="8"/>
        <v>7</v>
      </c>
      <c r="AL7" s="67">
        <f t="shared" si="9"/>
        <v>7</v>
      </c>
      <c r="AM7" s="67" t="str">
        <f t="shared" si="155"/>
        <v>7.0</v>
      </c>
      <c r="AN7" s="51" t="str">
        <f t="shared" si="198"/>
        <v>B</v>
      </c>
      <c r="AO7" s="60">
        <f t="shared" si="199"/>
        <v>3</v>
      </c>
      <c r="AP7" s="53" t="str">
        <f t="shared" si="156"/>
        <v>3.0</v>
      </c>
      <c r="AQ7" s="63">
        <v>2</v>
      </c>
      <c r="AR7" s="199">
        <v>2</v>
      </c>
      <c r="AS7" s="105">
        <v>5.9</v>
      </c>
      <c r="AT7" s="103">
        <v>3</v>
      </c>
      <c r="AU7" s="104"/>
      <c r="AV7" s="66">
        <f t="shared" si="157"/>
        <v>4.2</v>
      </c>
      <c r="AW7" s="67">
        <f t="shared" si="158"/>
        <v>4.2</v>
      </c>
      <c r="AX7" s="67" t="str">
        <f t="shared" si="159"/>
        <v>4.2</v>
      </c>
      <c r="AY7" s="51" t="str">
        <f t="shared" si="160"/>
        <v>D</v>
      </c>
      <c r="AZ7" s="60">
        <f t="shared" si="200"/>
        <v>1</v>
      </c>
      <c r="BA7" s="53" t="str">
        <f t="shared" si="162"/>
        <v>1.0</v>
      </c>
      <c r="BB7" s="63">
        <v>3</v>
      </c>
      <c r="BC7" s="199">
        <v>3</v>
      </c>
      <c r="BD7" s="105">
        <v>6</v>
      </c>
      <c r="BE7" s="103">
        <v>5</v>
      </c>
      <c r="BF7" s="104"/>
      <c r="BG7" s="66">
        <f t="shared" si="201"/>
        <v>5.4</v>
      </c>
      <c r="BH7" s="67">
        <f t="shared" si="202"/>
        <v>5.4</v>
      </c>
      <c r="BI7" s="67" t="str">
        <f t="shared" si="163"/>
        <v>5.4</v>
      </c>
      <c r="BJ7" s="51" t="str">
        <f t="shared" si="203"/>
        <v>D+</v>
      </c>
      <c r="BK7" s="60">
        <f t="shared" si="204"/>
        <v>1.5</v>
      </c>
      <c r="BL7" s="53" t="str">
        <f t="shared" si="166"/>
        <v>1.5</v>
      </c>
      <c r="BM7" s="63">
        <v>3</v>
      </c>
      <c r="BN7" s="199">
        <v>3</v>
      </c>
      <c r="BO7" s="105">
        <v>6.5</v>
      </c>
      <c r="BP7" s="103">
        <v>6</v>
      </c>
      <c r="BQ7" s="104"/>
      <c r="BR7" s="66">
        <f t="shared" si="12"/>
        <v>6.2</v>
      </c>
      <c r="BS7" s="67">
        <f t="shared" si="13"/>
        <v>6.2</v>
      </c>
      <c r="BT7" s="67" t="str">
        <f t="shared" si="167"/>
        <v>6.2</v>
      </c>
      <c r="BU7" s="51" t="str">
        <f t="shared" si="14"/>
        <v>C</v>
      </c>
      <c r="BV7" s="68">
        <f t="shared" si="15"/>
        <v>2</v>
      </c>
      <c r="BW7" s="53" t="str">
        <f t="shared" si="168"/>
        <v>2.0</v>
      </c>
      <c r="BX7" s="63">
        <v>2</v>
      </c>
      <c r="BY7" s="199">
        <v>2</v>
      </c>
      <c r="BZ7" s="105">
        <v>7.3</v>
      </c>
      <c r="CA7" s="103">
        <v>6</v>
      </c>
      <c r="CB7" s="104"/>
      <c r="CC7" s="105"/>
      <c r="CD7" s="67">
        <f t="shared" si="205"/>
        <v>6.5</v>
      </c>
      <c r="CE7" s="67" t="str">
        <f t="shared" si="169"/>
        <v>6.5</v>
      </c>
      <c r="CF7" s="51" t="str">
        <f t="shared" si="206"/>
        <v>C+</v>
      </c>
      <c r="CG7" s="60">
        <f t="shared" si="207"/>
        <v>2.5</v>
      </c>
      <c r="CH7" s="53" t="str">
        <f t="shared" si="172"/>
        <v>2.5</v>
      </c>
      <c r="CI7" s="63">
        <v>3</v>
      </c>
      <c r="CJ7" s="199">
        <v>3</v>
      </c>
      <c r="CK7" s="200">
        <f t="shared" si="173"/>
        <v>17</v>
      </c>
      <c r="CL7" s="72">
        <f t="shared" si="16"/>
        <v>6.1588235294117659</v>
      </c>
      <c r="CM7" s="93" t="str">
        <f t="shared" si="174"/>
        <v>6.16</v>
      </c>
      <c r="CN7" s="72">
        <f t="shared" si="17"/>
        <v>2.1764705882352939</v>
      </c>
      <c r="CO7" s="93" t="str">
        <f t="shared" si="175"/>
        <v>2.18</v>
      </c>
      <c r="CP7" s="258" t="str">
        <f t="shared" si="192"/>
        <v>Lên lớp</v>
      </c>
      <c r="CQ7" s="258">
        <f t="shared" si="18"/>
        <v>17</v>
      </c>
      <c r="CR7" s="72">
        <f t="shared" si="19"/>
        <v>6.1588235294117659</v>
      </c>
      <c r="CS7" s="258" t="str">
        <f t="shared" si="176"/>
        <v>6.16</v>
      </c>
      <c r="CT7" s="72">
        <f t="shared" si="20"/>
        <v>2.1764705882352939</v>
      </c>
      <c r="CU7" s="258" t="str">
        <f t="shared" si="177"/>
        <v>2.18</v>
      </c>
      <c r="CV7" s="258" t="str">
        <f t="shared" si="208"/>
        <v>Lên lớp</v>
      </c>
      <c r="CW7" s="66">
        <v>6.4</v>
      </c>
      <c r="CX7" s="258">
        <v>4</v>
      </c>
      <c r="CY7" s="258"/>
      <c r="CZ7" s="66">
        <f t="shared" si="22"/>
        <v>5</v>
      </c>
      <c r="DA7" s="67">
        <f t="shared" si="23"/>
        <v>5</v>
      </c>
      <c r="DB7" s="60" t="str">
        <f t="shared" si="24"/>
        <v>5.0</v>
      </c>
      <c r="DC7" s="51" t="str">
        <f t="shared" si="25"/>
        <v>D+</v>
      </c>
      <c r="DD7" s="60">
        <f t="shared" si="26"/>
        <v>1.5</v>
      </c>
      <c r="DE7" s="60" t="str">
        <f t="shared" si="27"/>
        <v>1.5</v>
      </c>
      <c r="DF7" s="63"/>
      <c r="DG7" s="201"/>
      <c r="DH7" s="105">
        <v>7</v>
      </c>
      <c r="DI7" s="126">
        <v>4</v>
      </c>
      <c r="DJ7" s="126"/>
      <c r="DK7" s="66">
        <f t="shared" si="28"/>
        <v>5.2</v>
      </c>
      <c r="DL7" s="67">
        <f t="shared" si="29"/>
        <v>5.2</v>
      </c>
      <c r="DM7" s="60" t="str">
        <f t="shared" si="30"/>
        <v>5.2</v>
      </c>
      <c r="DN7" s="51" t="str">
        <f t="shared" si="31"/>
        <v>D+</v>
      </c>
      <c r="DO7" s="60">
        <f t="shared" si="32"/>
        <v>1.5</v>
      </c>
      <c r="DP7" s="60" t="str">
        <f t="shared" si="33"/>
        <v>1.5</v>
      </c>
      <c r="DQ7" s="63"/>
      <c r="DR7" s="201"/>
      <c r="DS7" s="67">
        <f t="shared" si="34"/>
        <v>5.0999999999999996</v>
      </c>
      <c r="DT7" s="60" t="str">
        <f t="shared" si="35"/>
        <v>5.1</v>
      </c>
      <c r="DU7" s="51" t="str">
        <f t="shared" si="36"/>
        <v>D+</v>
      </c>
      <c r="DV7" s="60">
        <f t="shared" si="37"/>
        <v>1.5</v>
      </c>
      <c r="DW7" s="60" t="str">
        <f t="shared" si="38"/>
        <v>1.5</v>
      </c>
      <c r="DX7" s="63">
        <v>3</v>
      </c>
      <c r="DY7" s="201">
        <v>3</v>
      </c>
      <c r="DZ7" s="202">
        <v>6</v>
      </c>
      <c r="EA7" s="57">
        <v>6</v>
      </c>
      <c r="EB7" s="58"/>
      <c r="EC7" s="66">
        <f t="shared" si="39"/>
        <v>6</v>
      </c>
      <c r="ED7" s="67">
        <f t="shared" si="40"/>
        <v>6</v>
      </c>
      <c r="EE7" s="67" t="str">
        <f t="shared" si="41"/>
        <v>6.0</v>
      </c>
      <c r="EF7" s="51" t="str">
        <f t="shared" si="42"/>
        <v>C</v>
      </c>
      <c r="EG7" s="68">
        <f t="shared" si="43"/>
        <v>2</v>
      </c>
      <c r="EH7" s="53" t="str">
        <f t="shared" si="44"/>
        <v>2.0</v>
      </c>
      <c r="EI7" s="63">
        <v>3</v>
      </c>
      <c r="EJ7" s="199">
        <v>3</v>
      </c>
      <c r="EK7" s="202">
        <v>6.2</v>
      </c>
      <c r="EL7" s="57">
        <v>7</v>
      </c>
      <c r="EM7" s="58"/>
      <c r="EN7" s="66">
        <f t="shared" si="178"/>
        <v>6.7</v>
      </c>
      <c r="EO7" s="67">
        <f t="shared" si="179"/>
        <v>6.7</v>
      </c>
      <c r="EP7" s="67" t="str">
        <f t="shared" si="180"/>
        <v>6.7</v>
      </c>
      <c r="EQ7" s="51" t="str">
        <f t="shared" si="181"/>
        <v>C+</v>
      </c>
      <c r="ER7" s="60">
        <f t="shared" si="182"/>
        <v>2.5</v>
      </c>
      <c r="ES7" s="53" t="str">
        <f t="shared" si="183"/>
        <v>2.5</v>
      </c>
      <c r="ET7" s="63">
        <v>3</v>
      </c>
      <c r="EU7" s="199">
        <v>3</v>
      </c>
      <c r="EV7" s="166">
        <v>5.3</v>
      </c>
      <c r="EW7" s="122">
        <v>0</v>
      </c>
      <c r="EX7" s="123">
        <v>4</v>
      </c>
      <c r="EY7" s="66">
        <f t="shared" si="45"/>
        <v>2.1</v>
      </c>
      <c r="EZ7" s="67">
        <f t="shared" si="46"/>
        <v>4.5</v>
      </c>
      <c r="FA7" s="67" t="str">
        <f t="shared" si="47"/>
        <v>4.5</v>
      </c>
      <c r="FB7" s="51" t="str">
        <f t="shared" si="48"/>
        <v>D</v>
      </c>
      <c r="FC7" s="60">
        <f t="shared" si="49"/>
        <v>1</v>
      </c>
      <c r="FD7" s="53" t="str">
        <f t="shared" si="50"/>
        <v>1.0</v>
      </c>
      <c r="FE7" s="63">
        <v>2</v>
      </c>
      <c r="FF7" s="199">
        <v>2</v>
      </c>
      <c r="FG7" s="105">
        <v>8</v>
      </c>
      <c r="FH7" s="103">
        <v>7</v>
      </c>
      <c r="FI7" s="104"/>
      <c r="FJ7" s="66">
        <f t="shared" si="51"/>
        <v>7.4</v>
      </c>
      <c r="FK7" s="67">
        <f t="shared" si="52"/>
        <v>7.4</v>
      </c>
      <c r="FL7" s="67" t="str">
        <f t="shared" si="53"/>
        <v>7.4</v>
      </c>
      <c r="FM7" s="51" t="str">
        <f t="shared" si="54"/>
        <v>B</v>
      </c>
      <c r="FN7" s="60">
        <f t="shared" si="55"/>
        <v>3</v>
      </c>
      <c r="FO7" s="53" t="str">
        <f t="shared" si="56"/>
        <v>3.0</v>
      </c>
      <c r="FP7" s="63">
        <v>2</v>
      </c>
      <c r="FQ7" s="199">
        <v>2</v>
      </c>
      <c r="FR7" s="166">
        <v>5</v>
      </c>
      <c r="FS7" s="122">
        <v>3</v>
      </c>
      <c r="FT7" s="123">
        <v>7</v>
      </c>
      <c r="FU7" s="166"/>
      <c r="FV7" s="67">
        <f t="shared" si="57"/>
        <v>6.2</v>
      </c>
      <c r="FW7" s="67" t="str">
        <f t="shared" si="58"/>
        <v>6.2</v>
      </c>
      <c r="FX7" s="51" t="str">
        <f t="shared" si="59"/>
        <v>C</v>
      </c>
      <c r="FY7" s="60">
        <f t="shared" si="60"/>
        <v>2</v>
      </c>
      <c r="FZ7" s="53" t="str">
        <f t="shared" si="61"/>
        <v>2.0</v>
      </c>
      <c r="GA7" s="63">
        <v>2</v>
      </c>
      <c r="GB7" s="199">
        <v>2</v>
      </c>
      <c r="GC7" s="105">
        <v>6</v>
      </c>
      <c r="GD7" s="103">
        <v>5</v>
      </c>
      <c r="GE7" s="104"/>
      <c r="GF7" s="105"/>
      <c r="GG7" s="67">
        <f t="shared" si="62"/>
        <v>5.4</v>
      </c>
      <c r="GH7" s="67" t="str">
        <f t="shared" si="63"/>
        <v>5.4</v>
      </c>
      <c r="GI7" s="51" t="str">
        <f t="shared" si="64"/>
        <v>D+</v>
      </c>
      <c r="GJ7" s="60">
        <f t="shared" si="65"/>
        <v>1.5</v>
      </c>
      <c r="GK7" s="53" t="str">
        <f t="shared" si="66"/>
        <v>1.5</v>
      </c>
      <c r="GL7" s="63">
        <v>3</v>
      </c>
      <c r="GM7" s="199">
        <v>3</v>
      </c>
      <c r="GN7" s="203">
        <f t="shared" si="67"/>
        <v>18</v>
      </c>
      <c r="GO7" s="153">
        <f t="shared" si="68"/>
        <v>5.8777777777777782</v>
      </c>
      <c r="GP7" s="155">
        <f t="shared" si="69"/>
        <v>1.9166666666666667</v>
      </c>
      <c r="GQ7" s="154" t="str">
        <f t="shared" si="70"/>
        <v>1.92</v>
      </c>
      <c r="GR7" s="5" t="str">
        <f t="shared" si="71"/>
        <v>Lên lớp</v>
      </c>
      <c r="GS7" s="204">
        <f t="shared" si="72"/>
        <v>18</v>
      </c>
      <c r="GT7" s="205">
        <f t="shared" si="73"/>
        <v>5.8777777777777782</v>
      </c>
      <c r="GU7" s="206">
        <f t="shared" si="74"/>
        <v>1.9166666666666667</v>
      </c>
      <c r="GV7" s="207">
        <f t="shared" si="75"/>
        <v>35</v>
      </c>
      <c r="GW7" s="203">
        <f t="shared" si="76"/>
        <v>35</v>
      </c>
      <c r="GX7" s="154">
        <f t="shared" si="77"/>
        <v>6.0142857142857151</v>
      </c>
      <c r="GY7" s="155">
        <f t="shared" si="78"/>
        <v>2.0428571428571427</v>
      </c>
      <c r="GZ7" s="154" t="str">
        <f t="shared" si="79"/>
        <v>2.04</v>
      </c>
      <c r="HA7" s="5" t="str">
        <f t="shared" si="80"/>
        <v>Lên lớp</v>
      </c>
      <c r="HB7" s="5"/>
      <c r="HC7" s="105">
        <v>5.7</v>
      </c>
      <c r="HD7" s="103">
        <v>5</v>
      </c>
      <c r="HE7" s="104"/>
      <c r="HF7" s="105"/>
      <c r="HG7" s="67">
        <f t="shared" si="81"/>
        <v>5.3</v>
      </c>
      <c r="HH7" s="67" t="str">
        <f t="shared" si="82"/>
        <v>5.3</v>
      </c>
      <c r="HI7" s="51" t="str">
        <f t="shared" si="83"/>
        <v>D+</v>
      </c>
      <c r="HJ7" s="60">
        <f t="shared" si="84"/>
        <v>1.5</v>
      </c>
      <c r="HK7" s="53" t="str">
        <f t="shared" si="85"/>
        <v>1.5</v>
      </c>
      <c r="HL7" s="63">
        <v>3</v>
      </c>
      <c r="HM7" s="199">
        <v>3</v>
      </c>
      <c r="HN7" s="202">
        <v>6.3</v>
      </c>
      <c r="HO7" s="57">
        <v>6</v>
      </c>
      <c r="HP7" s="58"/>
      <c r="HQ7" s="66">
        <f t="shared" si="86"/>
        <v>6.1</v>
      </c>
      <c r="HR7" s="110">
        <f t="shared" si="87"/>
        <v>6.1</v>
      </c>
      <c r="HS7" s="67" t="str">
        <f t="shared" si="88"/>
        <v>6.1</v>
      </c>
      <c r="HT7" s="111" t="str">
        <f t="shared" si="89"/>
        <v>C</v>
      </c>
      <c r="HU7" s="112">
        <f t="shared" si="90"/>
        <v>2</v>
      </c>
      <c r="HV7" s="113" t="str">
        <f t="shared" si="91"/>
        <v>2.0</v>
      </c>
      <c r="HW7" s="63">
        <v>1</v>
      </c>
      <c r="HX7" s="199">
        <v>1</v>
      </c>
      <c r="HY7" s="66">
        <f t="shared" si="92"/>
        <v>1.8</v>
      </c>
      <c r="HZ7" s="163">
        <f t="shared" si="92"/>
        <v>5.5</v>
      </c>
      <c r="IA7" s="53" t="str">
        <f t="shared" si="93"/>
        <v>5.5</v>
      </c>
      <c r="IB7" s="51" t="str">
        <f t="shared" si="94"/>
        <v>C</v>
      </c>
      <c r="IC7" s="60">
        <f t="shared" si="95"/>
        <v>2</v>
      </c>
      <c r="ID7" s="53" t="str">
        <f t="shared" si="96"/>
        <v>2.0</v>
      </c>
      <c r="IE7" s="212">
        <v>4</v>
      </c>
      <c r="IF7" s="213">
        <v>4</v>
      </c>
      <c r="IG7" s="202">
        <v>6.7</v>
      </c>
      <c r="IH7" s="57">
        <v>8</v>
      </c>
      <c r="II7" s="58"/>
      <c r="IJ7" s="66">
        <f t="shared" si="97"/>
        <v>7.5</v>
      </c>
      <c r="IK7" s="67">
        <f t="shared" si="98"/>
        <v>7.5</v>
      </c>
      <c r="IL7" s="67" t="str">
        <f t="shared" si="99"/>
        <v>7.5</v>
      </c>
      <c r="IM7" s="51" t="str">
        <f t="shared" si="100"/>
        <v>B</v>
      </c>
      <c r="IN7" s="60">
        <f t="shared" si="101"/>
        <v>3</v>
      </c>
      <c r="IO7" s="53" t="str">
        <f t="shared" si="102"/>
        <v>3.0</v>
      </c>
      <c r="IP7" s="63">
        <v>2</v>
      </c>
      <c r="IQ7" s="199">
        <v>2</v>
      </c>
      <c r="IR7" s="202">
        <v>8.5</v>
      </c>
      <c r="IS7" s="57">
        <v>5</v>
      </c>
      <c r="IT7" s="58"/>
      <c r="IU7" s="66">
        <f t="shared" si="103"/>
        <v>6.4</v>
      </c>
      <c r="IV7" s="67">
        <f t="shared" si="104"/>
        <v>6.4</v>
      </c>
      <c r="IW7" s="67" t="str">
        <f t="shared" si="105"/>
        <v>6.4</v>
      </c>
      <c r="IX7" s="51" t="str">
        <f t="shared" si="106"/>
        <v>C</v>
      </c>
      <c r="IY7" s="60">
        <f t="shared" si="107"/>
        <v>2</v>
      </c>
      <c r="IZ7" s="53" t="str">
        <f t="shared" si="108"/>
        <v>2.0</v>
      </c>
      <c r="JA7" s="63">
        <v>3</v>
      </c>
      <c r="JB7" s="199">
        <v>3</v>
      </c>
      <c r="JC7" s="65">
        <v>6.8</v>
      </c>
      <c r="JD7" s="57">
        <v>7</v>
      </c>
      <c r="JE7" s="58"/>
      <c r="JF7" s="66">
        <f t="shared" si="109"/>
        <v>6.9</v>
      </c>
      <c r="JG7" s="67">
        <f t="shared" si="110"/>
        <v>6.9</v>
      </c>
      <c r="JH7" s="50" t="str">
        <f t="shared" si="111"/>
        <v>6.9</v>
      </c>
      <c r="JI7" s="51" t="str">
        <f t="shared" si="112"/>
        <v>C+</v>
      </c>
      <c r="JJ7" s="60">
        <f t="shared" si="113"/>
        <v>2.5</v>
      </c>
      <c r="JK7" s="53" t="str">
        <f t="shared" si="114"/>
        <v>2.5</v>
      </c>
      <c r="JL7" s="61">
        <v>2</v>
      </c>
      <c r="JM7" s="62">
        <v>2</v>
      </c>
      <c r="JN7" s="65">
        <v>5.4</v>
      </c>
      <c r="JO7" s="57">
        <v>5</v>
      </c>
      <c r="JP7" s="58"/>
      <c r="JQ7" s="66">
        <f t="shared" si="115"/>
        <v>5.2</v>
      </c>
      <c r="JR7" s="67">
        <f t="shared" si="116"/>
        <v>5.2</v>
      </c>
      <c r="JS7" s="50" t="str">
        <f t="shared" si="117"/>
        <v>5.2</v>
      </c>
      <c r="JT7" s="51" t="str">
        <f t="shared" si="118"/>
        <v>D+</v>
      </c>
      <c r="JU7" s="60">
        <f t="shared" si="119"/>
        <v>1.5</v>
      </c>
      <c r="JV7" s="53" t="str">
        <f t="shared" si="120"/>
        <v>1.5</v>
      </c>
      <c r="JW7" s="61">
        <v>1</v>
      </c>
      <c r="JX7" s="62">
        <v>1</v>
      </c>
      <c r="JY7" s="65">
        <v>6</v>
      </c>
      <c r="JZ7" s="57">
        <v>6</v>
      </c>
      <c r="KA7" s="58"/>
      <c r="KB7" s="66">
        <f t="shared" si="121"/>
        <v>6</v>
      </c>
      <c r="KC7" s="67">
        <f t="shared" si="122"/>
        <v>6</v>
      </c>
      <c r="KD7" s="50" t="str">
        <f t="shared" si="123"/>
        <v>6.0</v>
      </c>
      <c r="KE7" s="51" t="str">
        <f t="shared" si="124"/>
        <v>C</v>
      </c>
      <c r="KF7" s="60">
        <f t="shared" si="125"/>
        <v>2</v>
      </c>
      <c r="KG7" s="53" t="str">
        <f t="shared" si="126"/>
        <v>2.0</v>
      </c>
      <c r="KH7" s="61">
        <v>2</v>
      </c>
      <c r="KI7" s="62">
        <v>2</v>
      </c>
      <c r="KJ7" s="105">
        <v>5</v>
      </c>
      <c r="KK7" s="135">
        <v>0</v>
      </c>
      <c r="KL7" s="105"/>
      <c r="KM7" s="66">
        <f t="shared" si="127"/>
        <v>2</v>
      </c>
      <c r="KN7" s="110">
        <f t="shared" si="128"/>
        <v>2</v>
      </c>
      <c r="KO7" s="67" t="str">
        <f t="shared" si="129"/>
        <v>2.0</v>
      </c>
      <c r="KP7" s="273" t="str">
        <f t="shared" si="130"/>
        <v>F</v>
      </c>
      <c r="KQ7" s="112">
        <f t="shared" si="131"/>
        <v>0</v>
      </c>
      <c r="KR7" s="113" t="str">
        <f t="shared" si="132"/>
        <v>0.0</v>
      </c>
      <c r="KS7" s="63">
        <v>3</v>
      </c>
      <c r="KT7" s="199">
        <v>3</v>
      </c>
      <c r="KU7" s="166">
        <v>5.7</v>
      </c>
      <c r="KV7" s="282">
        <v>1</v>
      </c>
      <c r="KW7" s="123">
        <v>1</v>
      </c>
      <c r="KX7" s="166">
        <f t="shared" si="133"/>
        <v>2.9</v>
      </c>
      <c r="KY7" s="110">
        <f t="shared" si="134"/>
        <v>2.9</v>
      </c>
      <c r="KZ7" s="67" t="str">
        <f t="shared" si="135"/>
        <v>2.9</v>
      </c>
      <c r="LA7" s="273" t="str">
        <f t="shared" si="136"/>
        <v>F</v>
      </c>
      <c r="LB7" s="112">
        <f t="shared" si="137"/>
        <v>0</v>
      </c>
      <c r="LC7" s="113" t="str">
        <f t="shared" si="138"/>
        <v>0.0</v>
      </c>
      <c r="LD7" s="63">
        <v>2</v>
      </c>
      <c r="LE7" s="199">
        <v>2</v>
      </c>
      <c r="LF7" s="274">
        <f t="shared" si="184"/>
        <v>2.4</v>
      </c>
      <c r="LG7" s="275">
        <f t="shared" si="185"/>
        <v>2.4</v>
      </c>
      <c r="LH7" s="276" t="str">
        <f t="shared" si="186"/>
        <v>2.4</v>
      </c>
      <c r="LI7" s="277" t="str">
        <f t="shared" si="187"/>
        <v>F</v>
      </c>
      <c r="LJ7" s="278">
        <f t="shared" si="188"/>
        <v>0</v>
      </c>
      <c r="LK7" s="276" t="str">
        <f t="shared" si="189"/>
        <v>0.0</v>
      </c>
      <c r="LL7" s="279">
        <v>5</v>
      </c>
      <c r="LM7" s="280">
        <v>5</v>
      </c>
      <c r="LN7" s="203">
        <f t="shared" si="144"/>
        <v>19</v>
      </c>
      <c r="LO7" s="153">
        <f t="shared" si="145"/>
        <v>5.2105263157894735</v>
      </c>
      <c r="LP7" s="155">
        <f t="shared" si="146"/>
        <v>1.5263157894736843</v>
      </c>
      <c r="LQ7" s="154" t="str">
        <f t="shared" si="190"/>
        <v>1.53</v>
      </c>
      <c r="LR7" s="5" t="str">
        <f t="shared" si="191"/>
        <v>Lên lớp</v>
      </c>
    </row>
    <row r="8" spans="1:360" s="8" customFormat="1" ht="18">
      <c r="A8" s="5">
        <v>7</v>
      </c>
      <c r="B8" s="9" t="s">
        <v>11</v>
      </c>
      <c r="C8" s="10" t="s">
        <v>295</v>
      </c>
      <c r="D8" s="11" t="s">
        <v>296</v>
      </c>
      <c r="E8" s="12" t="s">
        <v>286</v>
      </c>
      <c r="G8" s="47" t="s">
        <v>537</v>
      </c>
      <c r="H8" s="132" t="s">
        <v>410</v>
      </c>
      <c r="I8" s="132" t="s">
        <v>573</v>
      </c>
      <c r="J8" s="48" t="s">
        <v>573</v>
      </c>
      <c r="K8" s="98">
        <v>7.7</v>
      </c>
      <c r="L8" s="67" t="str">
        <f t="shared" si="149"/>
        <v>7.7</v>
      </c>
      <c r="M8" s="51" t="str">
        <f t="shared" si="193"/>
        <v>B</v>
      </c>
      <c r="N8" s="52">
        <f t="shared" si="194"/>
        <v>3</v>
      </c>
      <c r="O8" s="53" t="str">
        <f t="shared" si="150"/>
        <v>3.0</v>
      </c>
      <c r="P8" s="63">
        <v>2</v>
      </c>
      <c r="Q8" s="49">
        <v>5</v>
      </c>
      <c r="R8" s="67" t="str">
        <f t="shared" si="151"/>
        <v>5.0</v>
      </c>
      <c r="S8" s="51" t="str">
        <f t="shared" si="195"/>
        <v>D+</v>
      </c>
      <c r="T8" s="52">
        <f t="shared" si="196"/>
        <v>1.5</v>
      </c>
      <c r="U8" s="53" t="str">
        <f t="shared" si="152"/>
        <v>1.5</v>
      </c>
      <c r="V8" s="63">
        <v>3</v>
      </c>
      <c r="W8" s="105">
        <v>7.7</v>
      </c>
      <c r="X8" s="103">
        <v>8</v>
      </c>
      <c r="Y8" s="104"/>
      <c r="Z8" s="66">
        <f t="shared" si="4"/>
        <v>7.9</v>
      </c>
      <c r="AA8" s="67">
        <f t="shared" si="5"/>
        <v>7.9</v>
      </c>
      <c r="AB8" s="67" t="str">
        <f t="shared" si="153"/>
        <v>7.9</v>
      </c>
      <c r="AC8" s="51" t="str">
        <f t="shared" si="6"/>
        <v>B</v>
      </c>
      <c r="AD8" s="60">
        <f t="shared" si="197"/>
        <v>3</v>
      </c>
      <c r="AE8" s="53" t="str">
        <f t="shared" si="154"/>
        <v>3.0</v>
      </c>
      <c r="AF8" s="63">
        <v>4</v>
      </c>
      <c r="AG8" s="199">
        <v>4</v>
      </c>
      <c r="AH8" s="105">
        <v>7.3</v>
      </c>
      <c r="AI8" s="103">
        <v>7</v>
      </c>
      <c r="AJ8" s="104"/>
      <c r="AK8" s="66">
        <f t="shared" si="8"/>
        <v>7.1</v>
      </c>
      <c r="AL8" s="67">
        <f t="shared" si="9"/>
        <v>7.1</v>
      </c>
      <c r="AM8" s="67" t="str">
        <f t="shared" si="155"/>
        <v>7.1</v>
      </c>
      <c r="AN8" s="51" t="str">
        <f t="shared" si="198"/>
        <v>B</v>
      </c>
      <c r="AO8" s="60">
        <f t="shared" si="199"/>
        <v>3</v>
      </c>
      <c r="AP8" s="53" t="str">
        <f t="shared" si="156"/>
        <v>3.0</v>
      </c>
      <c r="AQ8" s="63">
        <v>2</v>
      </c>
      <c r="AR8" s="199">
        <v>2</v>
      </c>
      <c r="AS8" s="105">
        <v>6.6</v>
      </c>
      <c r="AT8" s="103">
        <v>3</v>
      </c>
      <c r="AU8" s="104"/>
      <c r="AV8" s="66">
        <f t="shared" si="157"/>
        <v>4.4000000000000004</v>
      </c>
      <c r="AW8" s="67">
        <f t="shared" si="158"/>
        <v>4.4000000000000004</v>
      </c>
      <c r="AX8" s="67" t="str">
        <f t="shared" si="159"/>
        <v>4.4</v>
      </c>
      <c r="AY8" s="51" t="str">
        <f t="shared" si="160"/>
        <v>D</v>
      </c>
      <c r="AZ8" s="60">
        <f t="shared" si="200"/>
        <v>1</v>
      </c>
      <c r="BA8" s="53" t="str">
        <f t="shared" si="162"/>
        <v>1.0</v>
      </c>
      <c r="BB8" s="63">
        <v>3</v>
      </c>
      <c r="BC8" s="199">
        <v>3</v>
      </c>
      <c r="BD8" s="105">
        <v>6.5</v>
      </c>
      <c r="BE8" s="103">
        <v>6</v>
      </c>
      <c r="BF8" s="104"/>
      <c r="BG8" s="66">
        <f t="shared" si="201"/>
        <v>6.2</v>
      </c>
      <c r="BH8" s="67">
        <f t="shared" si="202"/>
        <v>6.2</v>
      </c>
      <c r="BI8" s="67" t="str">
        <f t="shared" si="163"/>
        <v>6.2</v>
      </c>
      <c r="BJ8" s="51" t="str">
        <f t="shared" si="203"/>
        <v>C</v>
      </c>
      <c r="BK8" s="60">
        <f t="shared" si="204"/>
        <v>2</v>
      </c>
      <c r="BL8" s="53" t="str">
        <f t="shared" si="166"/>
        <v>2.0</v>
      </c>
      <c r="BM8" s="63">
        <v>3</v>
      </c>
      <c r="BN8" s="199">
        <v>3</v>
      </c>
      <c r="BO8" s="105">
        <v>7.2</v>
      </c>
      <c r="BP8" s="103">
        <v>6</v>
      </c>
      <c r="BQ8" s="104"/>
      <c r="BR8" s="66">
        <f t="shared" si="12"/>
        <v>6.5</v>
      </c>
      <c r="BS8" s="67">
        <f t="shared" si="13"/>
        <v>6.5</v>
      </c>
      <c r="BT8" s="67" t="str">
        <f t="shared" si="167"/>
        <v>6.5</v>
      </c>
      <c r="BU8" s="51" t="str">
        <f t="shared" si="14"/>
        <v>C+</v>
      </c>
      <c r="BV8" s="68">
        <f t="shared" si="15"/>
        <v>2.5</v>
      </c>
      <c r="BW8" s="53" t="str">
        <f t="shared" si="168"/>
        <v>2.5</v>
      </c>
      <c r="BX8" s="63">
        <v>2</v>
      </c>
      <c r="BY8" s="199">
        <v>2</v>
      </c>
      <c r="BZ8" s="105">
        <v>7.5</v>
      </c>
      <c r="CA8" s="103">
        <v>8</v>
      </c>
      <c r="CB8" s="104"/>
      <c r="CC8" s="105"/>
      <c r="CD8" s="67">
        <f t="shared" si="205"/>
        <v>7.8</v>
      </c>
      <c r="CE8" s="67" t="str">
        <f t="shared" si="169"/>
        <v>7.8</v>
      </c>
      <c r="CF8" s="51" t="str">
        <f t="shared" si="206"/>
        <v>B</v>
      </c>
      <c r="CG8" s="60">
        <f t="shared" si="207"/>
        <v>3</v>
      </c>
      <c r="CH8" s="53" t="str">
        <f t="shared" si="172"/>
        <v>3.0</v>
      </c>
      <c r="CI8" s="63">
        <v>3</v>
      </c>
      <c r="CJ8" s="199">
        <v>3</v>
      </c>
      <c r="CK8" s="200">
        <f t="shared" si="173"/>
        <v>17</v>
      </c>
      <c r="CL8" s="72">
        <f t="shared" si="16"/>
        <v>6.7058823529411766</v>
      </c>
      <c r="CM8" s="93" t="str">
        <f t="shared" si="174"/>
        <v>6.71</v>
      </c>
      <c r="CN8" s="72">
        <f t="shared" si="17"/>
        <v>2.4117647058823528</v>
      </c>
      <c r="CO8" s="93" t="str">
        <f t="shared" si="175"/>
        <v>2.41</v>
      </c>
      <c r="CP8" s="258" t="str">
        <f t="shared" si="192"/>
        <v>Lên lớp</v>
      </c>
      <c r="CQ8" s="258">
        <f t="shared" si="18"/>
        <v>17</v>
      </c>
      <c r="CR8" s="72">
        <f t="shared" si="19"/>
        <v>6.7058823529411766</v>
      </c>
      <c r="CS8" s="258" t="str">
        <f t="shared" si="176"/>
        <v>6.71</v>
      </c>
      <c r="CT8" s="72">
        <f t="shared" si="20"/>
        <v>2.4117647058823528</v>
      </c>
      <c r="CU8" s="258" t="str">
        <f t="shared" si="177"/>
        <v>2.41</v>
      </c>
      <c r="CV8" s="258" t="str">
        <f t="shared" si="208"/>
        <v>Lên lớp</v>
      </c>
      <c r="CW8" s="66">
        <v>7.4</v>
      </c>
      <c r="CX8" s="258">
        <v>5</v>
      </c>
      <c r="CY8" s="258"/>
      <c r="CZ8" s="66">
        <f t="shared" si="22"/>
        <v>6</v>
      </c>
      <c r="DA8" s="67">
        <f t="shared" si="23"/>
        <v>6</v>
      </c>
      <c r="DB8" s="60" t="str">
        <f t="shared" si="24"/>
        <v>6.0</v>
      </c>
      <c r="DC8" s="51" t="str">
        <f t="shared" si="25"/>
        <v>C</v>
      </c>
      <c r="DD8" s="60">
        <f t="shared" si="26"/>
        <v>2</v>
      </c>
      <c r="DE8" s="60" t="str">
        <f t="shared" si="27"/>
        <v>2.0</v>
      </c>
      <c r="DF8" s="63"/>
      <c r="DG8" s="201"/>
      <c r="DH8" s="105">
        <v>7</v>
      </c>
      <c r="DI8" s="126">
        <v>5</v>
      </c>
      <c r="DJ8" s="126"/>
      <c r="DK8" s="66">
        <f t="shared" si="28"/>
        <v>5.8</v>
      </c>
      <c r="DL8" s="67">
        <f t="shared" si="29"/>
        <v>5.8</v>
      </c>
      <c r="DM8" s="60" t="str">
        <f t="shared" si="30"/>
        <v>5.8</v>
      </c>
      <c r="DN8" s="51" t="str">
        <f t="shared" si="31"/>
        <v>C</v>
      </c>
      <c r="DO8" s="60">
        <f t="shared" si="32"/>
        <v>2</v>
      </c>
      <c r="DP8" s="60" t="str">
        <f t="shared" si="33"/>
        <v>2.0</v>
      </c>
      <c r="DQ8" s="63"/>
      <c r="DR8" s="201"/>
      <c r="DS8" s="67">
        <f t="shared" si="34"/>
        <v>5.9</v>
      </c>
      <c r="DT8" s="60" t="str">
        <f t="shared" si="35"/>
        <v>5.9</v>
      </c>
      <c r="DU8" s="51" t="str">
        <f t="shared" si="36"/>
        <v>C</v>
      </c>
      <c r="DV8" s="60">
        <f t="shared" si="37"/>
        <v>2</v>
      </c>
      <c r="DW8" s="60" t="str">
        <f t="shared" si="38"/>
        <v>2.0</v>
      </c>
      <c r="DX8" s="63">
        <v>3</v>
      </c>
      <c r="DY8" s="201">
        <v>3</v>
      </c>
      <c r="DZ8" s="202">
        <v>6</v>
      </c>
      <c r="EA8" s="57">
        <v>3</v>
      </c>
      <c r="EB8" s="58"/>
      <c r="EC8" s="66">
        <f t="shared" si="39"/>
        <v>4.2</v>
      </c>
      <c r="ED8" s="67">
        <f t="shared" si="40"/>
        <v>4.2</v>
      </c>
      <c r="EE8" s="67" t="str">
        <f t="shared" si="41"/>
        <v>4.2</v>
      </c>
      <c r="EF8" s="51" t="str">
        <f t="shared" si="42"/>
        <v>D</v>
      </c>
      <c r="EG8" s="68">
        <f t="shared" si="43"/>
        <v>1</v>
      </c>
      <c r="EH8" s="53" t="str">
        <f t="shared" si="44"/>
        <v>1.0</v>
      </c>
      <c r="EI8" s="63">
        <v>3</v>
      </c>
      <c r="EJ8" s="199">
        <v>3</v>
      </c>
      <c r="EK8" s="202">
        <v>6</v>
      </c>
      <c r="EL8" s="57">
        <v>4</v>
      </c>
      <c r="EM8" s="58"/>
      <c r="EN8" s="66">
        <f t="shared" si="178"/>
        <v>4.8</v>
      </c>
      <c r="EO8" s="67">
        <f t="shared" si="179"/>
        <v>4.8</v>
      </c>
      <c r="EP8" s="67" t="str">
        <f t="shared" si="180"/>
        <v>4.8</v>
      </c>
      <c r="EQ8" s="51" t="str">
        <f t="shared" si="181"/>
        <v>D</v>
      </c>
      <c r="ER8" s="60">
        <f t="shared" si="182"/>
        <v>1</v>
      </c>
      <c r="ES8" s="53" t="str">
        <f t="shared" si="183"/>
        <v>1.0</v>
      </c>
      <c r="ET8" s="63">
        <v>3</v>
      </c>
      <c r="EU8" s="199">
        <v>3</v>
      </c>
      <c r="EV8" s="166">
        <v>5.3</v>
      </c>
      <c r="EW8" s="122">
        <v>1</v>
      </c>
      <c r="EX8" s="123">
        <v>4</v>
      </c>
      <c r="EY8" s="66">
        <f t="shared" si="45"/>
        <v>2.7</v>
      </c>
      <c r="EZ8" s="67">
        <f t="shared" si="46"/>
        <v>4.5</v>
      </c>
      <c r="FA8" s="67" t="str">
        <f t="shared" si="47"/>
        <v>4.5</v>
      </c>
      <c r="FB8" s="51" t="str">
        <f t="shared" si="48"/>
        <v>D</v>
      </c>
      <c r="FC8" s="60">
        <f t="shared" si="49"/>
        <v>1</v>
      </c>
      <c r="FD8" s="53" t="str">
        <f t="shared" si="50"/>
        <v>1.0</v>
      </c>
      <c r="FE8" s="63">
        <v>2</v>
      </c>
      <c r="FF8" s="199">
        <v>2</v>
      </c>
      <c r="FG8" s="105">
        <v>8</v>
      </c>
      <c r="FH8" s="103">
        <v>4</v>
      </c>
      <c r="FI8" s="104"/>
      <c r="FJ8" s="66">
        <f t="shared" si="51"/>
        <v>5.6</v>
      </c>
      <c r="FK8" s="67">
        <f t="shared" si="52"/>
        <v>5.6</v>
      </c>
      <c r="FL8" s="67" t="str">
        <f t="shared" si="53"/>
        <v>5.6</v>
      </c>
      <c r="FM8" s="51" t="str">
        <f t="shared" si="54"/>
        <v>C</v>
      </c>
      <c r="FN8" s="60">
        <f t="shared" si="55"/>
        <v>2</v>
      </c>
      <c r="FO8" s="53" t="str">
        <f t="shared" si="56"/>
        <v>2.0</v>
      </c>
      <c r="FP8" s="63">
        <v>2</v>
      </c>
      <c r="FQ8" s="199">
        <v>2</v>
      </c>
      <c r="FR8" s="105">
        <v>5.6</v>
      </c>
      <c r="FS8" s="103">
        <v>6</v>
      </c>
      <c r="FT8" s="104"/>
      <c r="FU8" s="66"/>
      <c r="FV8" s="67">
        <f t="shared" si="57"/>
        <v>5.8</v>
      </c>
      <c r="FW8" s="67" t="str">
        <f t="shared" si="58"/>
        <v>5.8</v>
      </c>
      <c r="FX8" s="51" t="str">
        <f t="shared" si="59"/>
        <v>C</v>
      </c>
      <c r="FY8" s="60">
        <f t="shared" si="60"/>
        <v>2</v>
      </c>
      <c r="FZ8" s="53" t="str">
        <f t="shared" si="61"/>
        <v>2.0</v>
      </c>
      <c r="GA8" s="63">
        <v>2</v>
      </c>
      <c r="GB8" s="199">
        <v>2</v>
      </c>
      <c r="GC8" s="208">
        <v>5.3</v>
      </c>
      <c r="GD8" s="168">
        <v>6</v>
      </c>
      <c r="GE8" s="169"/>
      <c r="GF8" s="105"/>
      <c r="GG8" s="67">
        <f t="shared" si="62"/>
        <v>5.7</v>
      </c>
      <c r="GH8" s="67" t="str">
        <f t="shared" si="63"/>
        <v>5.7</v>
      </c>
      <c r="GI8" s="51" t="str">
        <f t="shared" si="64"/>
        <v>C</v>
      </c>
      <c r="GJ8" s="60">
        <f t="shared" si="65"/>
        <v>2</v>
      </c>
      <c r="GK8" s="53" t="str">
        <f t="shared" si="66"/>
        <v>2.0</v>
      </c>
      <c r="GL8" s="63">
        <v>3</v>
      </c>
      <c r="GM8" s="199">
        <v>3</v>
      </c>
      <c r="GN8" s="203">
        <f t="shared" si="67"/>
        <v>18</v>
      </c>
      <c r="GO8" s="153">
        <f t="shared" si="68"/>
        <v>5.1999999999999993</v>
      </c>
      <c r="GP8" s="155">
        <f t="shared" si="69"/>
        <v>1.5555555555555556</v>
      </c>
      <c r="GQ8" s="154" t="str">
        <f t="shared" si="70"/>
        <v>1.56</v>
      </c>
      <c r="GR8" s="5" t="str">
        <f t="shared" si="71"/>
        <v>Lên lớp</v>
      </c>
      <c r="GS8" s="204">
        <f t="shared" si="72"/>
        <v>18</v>
      </c>
      <c r="GT8" s="205">
        <f t="shared" si="73"/>
        <v>5.1999999999999993</v>
      </c>
      <c r="GU8" s="206">
        <f t="shared" si="74"/>
        <v>1.5555555555555556</v>
      </c>
      <c r="GV8" s="207">
        <f t="shared" si="75"/>
        <v>35</v>
      </c>
      <c r="GW8" s="203">
        <f t="shared" si="76"/>
        <v>35</v>
      </c>
      <c r="GX8" s="154">
        <f t="shared" si="77"/>
        <v>5.9314285714285715</v>
      </c>
      <c r="GY8" s="155">
        <f t="shared" si="78"/>
        <v>1.9714285714285715</v>
      </c>
      <c r="GZ8" s="154" t="str">
        <f t="shared" si="79"/>
        <v>1.97</v>
      </c>
      <c r="HA8" s="5" t="str">
        <f t="shared" si="80"/>
        <v>Lên lớp</v>
      </c>
      <c r="HB8" s="5"/>
      <c r="HC8" s="105">
        <v>5</v>
      </c>
      <c r="HD8" s="103">
        <v>4</v>
      </c>
      <c r="HE8" s="104"/>
      <c r="HF8" s="105"/>
      <c r="HG8" s="67">
        <f t="shared" si="81"/>
        <v>4.4000000000000004</v>
      </c>
      <c r="HH8" s="67" t="str">
        <f t="shared" si="82"/>
        <v>4.4</v>
      </c>
      <c r="HI8" s="51" t="str">
        <f t="shared" si="83"/>
        <v>D</v>
      </c>
      <c r="HJ8" s="60">
        <f t="shared" si="84"/>
        <v>1</v>
      </c>
      <c r="HK8" s="53" t="str">
        <f t="shared" si="85"/>
        <v>1.0</v>
      </c>
      <c r="HL8" s="63">
        <v>3</v>
      </c>
      <c r="HM8" s="199">
        <v>3</v>
      </c>
      <c r="HN8" s="166">
        <v>5.3</v>
      </c>
      <c r="HO8" s="122">
        <v>2</v>
      </c>
      <c r="HP8" s="123">
        <v>5</v>
      </c>
      <c r="HQ8" s="166">
        <f t="shared" si="86"/>
        <v>3.3</v>
      </c>
      <c r="HR8" s="110">
        <f t="shared" si="87"/>
        <v>5.0999999999999996</v>
      </c>
      <c r="HS8" s="67" t="str">
        <f t="shared" si="88"/>
        <v>5.1</v>
      </c>
      <c r="HT8" s="111" t="str">
        <f t="shared" si="89"/>
        <v>D+</v>
      </c>
      <c r="HU8" s="112">
        <f t="shared" si="90"/>
        <v>1.5</v>
      </c>
      <c r="HV8" s="113" t="str">
        <f t="shared" si="91"/>
        <v>1.5</v>
      </c>
      <c r="HW8" s="63">
        <v>1</v>
      </c>
      <c r="HX8" s="199">
        <v>1</v>
      </c>
      <c r="HY8" s="66">
        <f t="shared" si="92"/>
        <v>1</v>
      </c>
      <c r="HZ8" s="163">
        <f t="shared" si="92"/>
        <v>4.5999999999999996</v>
      </c>
      <c r="IA8" s="53" t="str">
        <f t="shared" si="93"/>
        <v>4.6</v>
      </c>
      <c r="IB8" s="51" t="str">
        <f t="shared" si="94"/>
        <v>D</v>
      </c>
      <c r="IC8" s="60">
        <f t="shared" si="95"/>
        <v>1</v>
      </c>
      <c r="ID8" s="53" t="str">
        <f t="shared" si="96"/>
        <v>1.0</v>
      </c>
      <c r="IE8" s="212">
        <v>4</v>
      </c>
      <c r="IF8" s="213">
        <v>4</v>
      </c>
      <c r="IG8" s="202">
        <v>7</v>
      </c>
      <c r="IH8" s="57">
        <v>4</v>
      </c>
      <c r="II8" s="58"/>
      <c r="IJ8" s="66">
        <f t="shared" si="97"/>
        <v>5.2</v>
      </c>
      <c r="IK8" s="67">
        <f t="shared" si="98"/>
        <v>5.2</v>
      </c>
      <c r="IL8" s="67" t="str">
        <f t="shared" si="99"/>
        <v>5.2</v>
      </c>
      <c r="IM8" s="51" t="str">
        <f t="shared" si="100"/>
        <v>D+</v>
      </c>
      <c r="IN8" s="60">
        <f t="shared" si="101"/>
        <v>1.5</v>
      </c>
      <c r="IO8" s="53" t="str">
        <f t="shared" si="102"/>
        <v>1.5</v>
      </c>
      <c r="IP8" s="63">
        <v>2</v>
      </c>
      <c r="IQ8" s="199">
        <v>2</v>
      </c>
      <c r="IR8" s="202">
        <v>6.8</v>
      </c>
      <c r="IS8" s="57">
        <v>4</v>
      </c>
      <c r="IT8" s="58"/>
      <c r="IU8" s="66">
        <f t="shared" si="103"/>
        <v>5.0999999999999996</v>
      </c>
      <c r="IV8" s="67">
        <f t="shared" si="104"/>
        <v>5.0999999999999996</v>
      </c>
      <c r="IW8" s="67" t="str">
        <f t="shared" si="105"/>
        <v>5.1</v>
      </c>
      <c r="IX8" s="51" t="str">
        <f t="shared" si="106"/>
        <v>D+</v>
      </c>
      <c r="IY8" s="60">
        <f t="shared" si="107"/>
        <v>1.5</v>
      </c>
      <c r="IZ8" s="53" t="str">
        <f t="shared" si="108"/>
        <v>1.5</v>
      </c>
      <c r="JA8" s="63">
        <v>3</v>
      </c>
      <c r="JB8" s="199">
        <v>3</v>
      </c>
      <c r="JC8" s="65">
        <v>6</v>
      </c>
      <c r="JD8" s="57">
        <v>5</v>
      </c>
      <c r="JE8" s="58"/>
      <c r="JF8" s="66">
        <f t="shared" si="109"/>
        <v>5.4</v>
      </c>
      <c r="JG8" s="67">
        <f t="shared" si="110"/>
        <v>5.4</v>
      </c>
      <c r="JH8" s="50" t="str">
        <f t="shared" si="111"/>
        <v>5.4</v>
      </c>
      <c r="JI8" s="51" t="str">
        <f t="shared" si="112"/>
        <v>D+</v>
      </c>
      <c r="JJ8" s="60">
        <f t="shared" si="113"/>
        <v>1.5</v>
      </c>
      <c r="JK8" s="53" t="str">
        <f t="shared" si="114"/>
        <v>1.5</v>
      </c>
      <c r="JL8" s="61">
        <v>2</v>
      </c>
      <c r="JM8" s="62">
        <v>2</v>
      </c>
      <c r="JN8" s="65">
        <v>7.6</v>
      </c>
      <c r="JO8" s="57">
        <v>5</v>
      </c>
      <c r="JP8" s="58"/>
      <c r="JQ8" s="66">
        <f t="shared" si="115"/>
        <v>6</v>
      </c>
      <c r="JR8" s="67">
        <f t="shared" si="116"/>
        <v>6</v>
      </c>
      <c r="JS8" s="50" t="str">
        <f t="shared" si="117"/>
        <v>6.0</v>
      </c>
      <c r="JT8" s="51" t="str">
        <f t="shared" si="118"/>
        <v>C</v>
      </c>
      <c r="JU8" s="60">
        <f t="shared" si="119"/>
        <v>2</v>
      </c>
      <c r="JV8" s="53" t="str">
        <f t="shared" si="120"/>
        <v>2.0</v>
      </c>
      <c r="JW8" s="61">
        <v>1</v>
      </c>
      <c r="JX8" s="62">
        <v>1</v>
      </c>
      <c r="JY8" s="65">
        <v>6.3</v>
      </c>
      <c r="JZ8" s="57">
        <v>5</v>
      </c>
      <c r="KA8" s="58"/>
      <c r="KB8" s="66">
        <f t="shared" si="121"/>
        <v>5.5</v>
      </c>
      <c r="KC8" s="67">
        <f t="shared" si="122"/>
        <v>5.5</v>
      </c>
      <c r="KD8" s="50" t="str">
        <f t="shared" si="123"/>
        <v>5.5</v>
      </c>
      <c r="KE8" s="51" t="str">
        <f t="shared" si="124"/>
        <v>C</v>
      </c>
      <c r="KF8" s="60">
        <f t="shared" si="125"/>
        <v>2</v>
      </c>
      <c r="KG8" s="53" t="str">
        <f t="shared" si="126"/>
        <v>2.0</v>
      </c>
      <c r="KH8" s="61">
        <v>2</v>
      </c>
      <c r="KI8" s="62">
        <v>2</v>
      </c>
      <c r="KJ8" s="105">
        <v>6.2</v>
      </c>
      <c r="KK8" s="135">
        <v>5.5</v>
      </c>
      <c r="KL8" s="104"/>
      <c r="KM8" s="66">
        <f t="shared" si="127"/>
        <v>5.8</v>
      </c>
      <c r="KN8" s="110">
        <f t="shared" si="128"/>
        <v>5.8</v>
      </c>
      <c r="KO8" s="67" t="str">
        <f t="shared" si="129"/>
        <v>5.8</v>
      </c>
      <c r="KP8" s="273" t="str">
        <f t="shared" si="130"/>
        <v>C</v>
      </c>
      <c r="KQ8" s="112">
        <f t="shared" si="131"/>
        <v>2</v>
      </c>
      <c r="KR8" s="113" t="str">
        <f t="shared" si="132"/>
        <v>2.0</v>
      </c>
      <c r="KS8" s="63">
        <v>3</v>
      </c>
      <c r="KT8" s="199">
        <v>3</v>
      </c>
      <c r="KU8" s="166">
        <v>5.7</v>
      </c>
      <c r="KV8" s="282">
        <v>1</v>
      </c>
      <c r="KW8" s="123">
        <v>2</v>
      </c>
      <c r="KX8" s="166">
        <f t="shared" si="133"/>
        <v>2.9</v>
      </c>
      <c r="KY8" s="110">
        <f t="shared" si="134"/>
        <v>3.5</v>
      </c>
      <c r="KZ8" s="67" t="str">
        <f t="shared" si="135"/>
        <v>3.5</v>
      </c>
      <c r="LA8" s="273" t="str">
        <f t="shared" si="136"/>
        <v>F</v>
      </c>
      <c r="LB8" s="112">
        <f t="shared" si="137"/>
        <v>0</v>
      </c>
      <c r="LC8" s="113" t="str">
        <f t="shared" si="138"/>
        <v>0.0</v>
      </c>
      <c r="LD8" s="63">
        <v>2</v>
      </c>
      <c r="LE8" s="199">
        <v>2</v>
      </c>
      <c r="LF8" s="274">
        <f t="shared" si="184"/>
        <v>4.5</v>
      </c>
      <c r="LG8" s="275">
        <f t="shared" si="185"/>
        <v>4.8</v>
      </c>
      <c r="LH8" s="276" t="str">
        <f t="shared" si="186"/>
        <v>4.8</v>
      </c>
      <c r="LI8" s="277" t="str">
        <f t="shared" si="187"/>
        <v>D</v>
      </c>
      <c r="LJ8" s="278">
        <f t="shared" si="188"/>
        <v>1</v>
      </c>
      <c r="LK8" s="276" t="str">
        <f t="shared" si="189"/>
        <v>1.0</v>
      </c>
      <c r="LL8" s="279">
        <v>5</v>
      </c>
      <c r="LM8" s="280">
        <v>5</v>
      </c>
      <c r="LN8" s="203">
        <f>HW8+IP8+JA8+JL8+JW8+KH8+KS8+LD8+HL8</f>
        <v>19</v>
      </c>
      <c r="LO8" s="153">
        <f t="shared" si="145"/>
        <v>5.0631578947368414</v>
      </c>
      <c r="LP8" s="155">
        <f t="shared" si="146"/>
        <v>1.4210526315789473</v>
      </c>
      <c r="LQ8" s="154" t="str">
        <f t="shared" si="190"/>
        <v>1.42</v>
      </c>
      <c r="LR8" s="5" t="str">
        <f t="shared" si="191"/>
        <v>Lên lớp</v>
      </c>
    </row>
    <row r="9" spans="1:360" s="8" customFormat="1" ht="18">
      <c r="A9" s="5">
        <v>8</v>
      </c>
      <c r="B9" s="9" t="s">
        <v>11</v>
      </c>
      <c r="C9" s="10" t="s">
        <v>297</v>
      </c>
      <c r="D9" s="11" t="s">
        <v>279</v>
      </c>
      <c r="E9" s="12" t="s">
        <v>289</v>
      </c>
      <c r="G9" s="47" t="s">
        <v>538</v>
      </c>
      <c r="H9" s="132" t="s">
        <v>410</v>
      </c>
      <c r="I9" s="132" t="s">
        <v>500</v>
      </c>
      <c r="J9" s="48" t="s">
        <v>501</v>
      </c>
      <c r="K9" s="98">
        <v>7.7</v>
      </c>
      <c r="L9" s="67" t="str">
        <f t="shared" si="149"/>
        <v>7.7</v>
      </c>
      <c r="M9" s="51" t="str">
        <f t="shared" si="193"/>
        <v>B</v>
      </c>
      <c r="N9" s="52">
        <f t="shared" si="194"/>
        <v>3</v>
      </c>
      <c r="O9" s="53" t="str">
        <f t="shared" si="150"/>
        <v>3.0</v>
      </c>
      <c r="P9" s="63">
        <v>2</v>
      </c>
      <c r="Q9" s="49">
        <v>6</v>
      </c>
      <c r="R9" s="67" t="str">
        <f t="shared" si="151"/>
        <v>6.0</v>
      </c>
      <c r="S9" s="51" t="str">
        <f t="shared" si="195"/>
        <v>C</v>
      </c>
      <c r="T9" s="52">
        <f t="shared" si="196"/>
        <v>2</v>
      </c>
      <c r="U9" s="53" t="str">
        <f t="shared" si="152"/>
        <v>2.0</v>
      </c>
      <c r="V9" s="63">
        <v>3</v>
      </c>
      <c r="W9" s="105">
        <v>8.5</v>
      </c>
      <c r="X9" s="103">
        <v>8</v>
      </c>
      <c r="Y9" s="104"/>
      <c r="Z9" s="66">
        <f t="shared" si="4"/>
        <v>8.1999999999999993</v>
      </c>
      <c r="AA9" s="67">
        <f t="shared" si="5"/>
        <v>8.1999999999999993</v>
      </c>
      <c r="AB9" s="67" t="str">
        <f t="shared" si="153"/>
        <v>8.2</v>
      </c>
      <c r="AC9" s="51" t="str">
        <f t="shared" si="6"/>
        <v>B+</v>
      </c>
      <c r="AD9" s="60">
        <f t="shared" si="197"/>
        <v>3.5</v>
      </c>
      <c r="AE9" s="53" t="str">
        <f t="shared" si="154"/>
        <v>3.5</v>
      </c>
      <c r="AF9" s="63">
        <v>4</v>
      </c>
      <c r="AG9" s="199">
        <v>4</v>
      </c>
      <c r="AH9" s="105">
        <v>8.3000000000000007</v>
      </c>
      <c r="AI9" s="103">
        <v>8</v>
      </c>
      <c r="AJ9" s="104"/>
      <c r="AK9" s="66">
        <f t="shared" si="8"/>
        <v>8.1</v>
      </c>
      <c r="AL9" s="67">
        <f t="shared" si="9"/>
        <v>8.1</v>
      </c>
      <c r="AM9" s="67" t="str">
        <f t="shared" si="155"/>
        <v>8.1</v>
      </c>
      <c r="AN9" s="51" t="str">
        <f t="shared" si="198"/>
        <v>B+</v>
      </c>
      <c r="AO9" s="60">
        <f t="shared" si="199"/>
        <v>3.5</v>
      </c>
      <c r="AP9" s="53" t="str">
        <f t="shared" si="156"/>
        <v>3.5</v>
      </c>
      <c r="AQ9" s="63">
        <v>2</v>
      </c>
      <c r="AR9" s="199">
        <v>2</v>
      </c>
      <c r="AS9" s="105">
        <v>7.1</v>
      </c>
      <c r="AT9" s="103">
        <v>6</v>
      </c>
      <c r="AU9" s="104"/>
      <c r="AV9" s="66">
        <f t="shared" si="157"/>
        <v>6.4</v>
      </c>
      <c r="AW9" s="67">
        <f t="shared" si="158"/>
        <v>6.4</v>
      </c>
      <c r="AX9" s="67" t="str">
        <f t="shared" si="159"/>
        <v>6.4</v>
      </c>
      <c r="AY9" s="51" t="str">
        <f t="shared" si="160"/>
        <v>C</v>
      </c>
      <c r="AZ9" s="60">
        <f t="shared" si="200"/>
        <v>2</v>
      </c>
      <c r="BA9" s="53" t="str">
        <f t="shared" si="162"/>
        <v>2.0</v>
      </c>
      <c r="BB9" s="63">
        <v>3</v>
      </c>
      <c r="BC9" s="199">
        <v>3</v>
      </c>
      <c r="BD9" s="105">
        <v>7.2</v>
      </c>
      <c r="BE9" s="103">
        <v>9</v>
      </c>
      <c r="BF9" s="104"/>
      <c r="BG9" s="66">
        <f t="shared" si="201"/>
        <v>8.3000000000000007</v>
      </c>
      <c r="BH9" s="67">
        <f t="shared" si="202"/>
        <v>8.3000000000000007</v>
      </c>
      <c r="BI9" s="67" t="str">
        <f t="shared" si="163"/>
        <v>8.3</v>
      </c>
      <c r="BJ9" s="51" t="str">
        <f t="shared" si="203"/>
        <v>B+</v>
      </c>
      <c r="BK9" s="60">
        <f t="shared" si="204"/>
        <v>3.5</v>
      </c>
      <c r="BL9" s="53" t="str">
        <f t="shared" si="166"/>
        <v>3.5</v>
      </c>
      <c r="BM9" s="63">
        <v>3</v>
      </c>
      <c r="BN9" s="199">
        <v>3</v>
      </c>
      <c r="BO9" s="105">
        <v>8.1999999999999993</v>
      </c>
      <c r="BP9" s="103">
        <v>7</v>
      </c>
      <c r="BQ9" s="104"/>
      <c r="BR9" s="66">
        <f t="shared" si="12"/>
        <v>7.5</v>
      </c>
      <c r="BS9" s="67">
        <f t="shared" si="13"/>
        <v>7.5</v>
      </c>
      <c r="BT9" s="67" t="str">
        <f t="shared" si="167"/>
        <v>7.5</v>
      </c>
      <c r="BU9" s="51" t="str">
        <f t="shared" si="14"/>
        <v>B</v>
      </c>
      <c r="BV9" s="68">
        <f t="shared" si="15"/>
        <v>3</v>
      </c>
      <c r="BW9" s="53" t="str">
        <f t="shared" si="168"/>
        <v>3.0</v>
      </c>
      <c r="BX9" s="63">
        <v>2</v>
      </c>
      <c r="BY9" s="199">
        <v>2</v>
      </c>
      <c r="BZ9" s="105">
        <v>8.1999999999999993</v>
      </c>
      <c r="CA9" s="103">
        <v>9</v>
      </c>
      <c r="CB9" s="104"/>
      <c r="CC9" s="105"/>
      <c r="CD9" s="67">
        <f t="shared" si="205"/>
        <v>8.6999999999999993</v>
      </c>
      <c r="CE9" s="67" t="str">
        <f t="shared" si="169"/>
        <v>8.7</v>
      </c>
      <c r="CF9" s="51" t="str">
        <f t="shared" si="206"/>
        <v>A</v>
      </c>
      <c r="CG9" s="60">
        <f t="shared" si="207"/>
        <v>4</v>
      </c>
      <c r="CH9" s="53" t="str">
        <f t="shared" si="172"/>
        <v>4.0</v>
      </c>
      <c r="CI9" s="63">
        <v>3</v>
      </c>
      <c r="CJ9" s="199">
        <v>3</v>
      </c>
      <c r="CK9" s="200">
        <f t="shared" si="173"/>
        <v>17</v>
      </c>
      <c r="CL9" s="72">
        <f t="shared" si="16"/>
        <v>7.8941176470588248</v>
      </c>
      <c r="CM9" s="93" t="str">
        <f t="shared" si="174"/>
        <v>7.89</v>
      </c>
      <c r="CN9" s="72">
        <f t="shared" si="17"/>
        <v>3.2647058823529411</v>
      </c>
      <c r="CO9" s="93" t="str">
        <f t="shared" si="175"/>
        <v>3.26</v>
      </c>
      <c r="CP9" s="258" t="str">
        <f t="shared" si="192"/>
        <v>Lên lớp</v>
      </c>
      <c r="CQ9" s="258">
        <f t="shared" si="18"/>
        <v>17</v>
      </c>
      <c r="CR9" s="72">
        <f t="shared" si="19"/>
        <v>7.8941176470588248</v>
      </c>
      <c r="CS9" s="258" t="str">
        <f t="shared" si="176"/>
        <v>7.89</v>
      </c>
      <c r="CT9" s="72">
        <f t="shared" si="20"/>
        <v>3.2647058823529411</v>
      </c>
      <c r="CU9" s="258" t="str">
        <f t="shared" si="177"/>
        <v>3.26</v>
      </c>
      <c r="CV9" s="258" t="str">
        <f t="shared" si="208"/>
        <v>Lên lớp</v>
      </c>
      <c r="CW9" s="66">
        <v>8.1999999999999993</v>
      </c>
      <c r="CX9" s="258">
        <v>7</v>
      </c>
      <c r="CY9" s="258"/>
      <c r="CZ9" s="66">
        <f t="shared" si="22"/>
        <v>7.5</v>
      </c>
      <c r="DA9" s="67">
        <f t="shared" si="23"/>
        <v>7.5</v>
      </c>
      <c r="DB9" s="60" t="str">
        <f t="shared" si="24"/>
        <v>7.5</v>
      </c>
      <c r="DC9" s="51" t="str">
        <f t="shared" si="25"/>
        <v>B</v>
      </c>
      <c r="DD9" s="60">
        <f t="shared" si="26"/>
        <v>3</v>
      </c>
      <c r="DE9" s="60" t="str">
        <f t="shared" si="27"/>
        <v>3.0</v>
      </c>
      <c r="DF9" s="63"/>
      <c r="DG9" s="201"/>
      <c r="DH9" s="105">
        <v>8.6</v>
      </c>
      <c r="DI9" s="126">
        <v>6</v>
      </c>
      <c r="DJ9" s="126"/>
      <c r="DK9" s="66">
        <f t="shared" si="28"/>
        <v>7</v>
      </c>
      <c r="DL9" s="67">
        <f t="shared" si="29"/>
        <v>7</v>
      </c>
      <c r="DM9" s="60" t="str">
        <f t="shared" si="30"/>
        <v>7.0</v>
      </c>
      <c r="DN9" s="51" t="str">
        <f t="shared" si="31"/>
        <v>B</v>
      </c>
      <c r="DO9" s="60">
        <f t="shared" si="32"/>
        <v>3</v>
      </c>
      <c r="DP9" s="60" t="str">
        <f t="shared" si="33"/>
        <v>3.0</v>
      </c>
      <c r="DQ9" s="63"/>
      <c r="DR9" s="201"/>
      <c r="DS9" s="67">
        <f t="shared" si="34"/>
        <v>7.25</v>
      </c>
      <c r="DT9" s="60" t="str">
        <f t="shared" si="35"/>
        <v>7.3</v>
      </c>
      <c r="DU9" s="51" t="str">
        <f t="shared" si="36"/>
        <v>B</v>
      </c>
      <c r="DV9" s="60">
        <f t="shared" si="37"/>
        <v>3</v>
      </c>
      <c r="DW9" s="60" t="str">
        <f t="shared" si="38"/>
        <v>3.0</v>
      </c>
      <c r="DX9" s="63">
        <v>3</v>
      </c>
      <c r="DY9" s="201">
        <v>3</v>
      </c>
      <c r="DZ9" s="202">
        <v>8</v>
      </c>
      <c r="EA9" s="57">
        <v>8</v>
      </c>
      <c r="EB9" s="58"/>
      <c r="EC9" s="66">
        <f t="shared" si="39"/>
        <v>8</v>
      </c>
      <c r="ED9" s="67">
        <f t="shared" si="40"/>
        <v>8</v>
      </c>
      <c r="EE9" s="67" t="str">
        <f t="shared" si="41"/>
        <v>8.0</v>
      </c>
      <c r="EF9" s="51" t="str">
        <f t="shared" si="42"/>
        <v>B+</v>
      </c>
      <c r="EG9" s="68">
        <f t="shared" si="43"/>
        <v>3.5</v>
      </c>
      <c r="EH9" s="53" t="str">
        <f t="shared" si="44"/>
        <v>3.5</v>
      </c>
      <c r="EI9" s="63">
        <v>3</v>
      </c>
      <c r="EJ9" s="199">
        <v>3</v>
      </c>
      <c r="EK9" s="202">
        <v>7.3</v>
      </c>
      <c r="EL9" s="57">
        <v>9</v>
      </c>
      <c r="EM9" s="58"/>
      <c r="EN9" s="66">
        <f t="shared" si="178"/>
        <v>8.3000000000000007</v>
      </c>
      <c r="EO9" s="67">
        <f t="shared" si="179"/>
        <v>8.3000000000000007</v>
      </c>
      <c r="EP9" s="67" t="str">
        <f t="shared" si="180"/>
        <v>8.3</v>
      </c>
      <c r="EQ9" s="51" t="str">
        <f t="shared" si="181"/>
        <v>B+</v>
      </c>
      <c r="ER9" s="60">
        <f t="shared" si="182"/>
        <v>3.5</v>
      </c>
      <c r="ES9" s="53" t="str">
        <f t="shared" si="183"/>
        <v>3.5</v>
      </c>
      <c r="ET9" s="63">
        <v>3</v>
      </c>
      <c r="EU9" s="199">
        <v>3</v>
      </c>
      <c r="EV9" s="202">
        <v>6.7</v>
      </c>
      <c r="EW9" s="57">
        <v>6</v>
      </c>
      <c r="EX9" s="58"/>
      <c r="EY9" s="66">
        <f t="shared" si="45"/>
        <v>6.3</v>
      </c>
      <c r="EZ9" s="67">
        <f t="shared" si="46"/>
        <v>6.3</v>
      </c>
      <c r="FA9" s="67" t="str">
        <f t="shared" si="47"/>
        <v>6.3</v>
      </c>
      <c r="FB9" s="51" t="str">
        <f t="shared" si="48"/>
        <v>C</v>
      </c>
      <c r="FC9" s="60">
        <f t="shared" si="49"/>
        <v>2</v>
      </c>
      <c r="FD9" s="53" t="str">
        <f t="shared" si="50"/>
        <v>2.0</v>
      </c>
      <c r="FE9" s="63">
        <v>2</v>
      </c>
      <c r="FF9" s="199">
        <v>2</v>
      </c>
      <c r="FG9" s="105">
        <v>8.6999999999999993</v>
      </c>
      <c r="FH9" s="103">
        <v>8</v>
      </c>
      <c r="FI9" s="104"/>
      <c r="FJ9" s="66">
        <f t="shared" si="51"/>
        <v>8.3000000000000007</v>
      </c>
      <c r="FK9" s="67">
        <f t="shared" si="52"/>
        <v>8.3000000000000007</v>
      </c>
      <c r="FL9" s="67" t="str">
        <f t="shared" si="53"/>
        <v>8.3</v>
      </c>
      <c r="FM9" s="51" t="str">
        <f t="shared" si="54"/>
        <v>B+</v>
      </c>
      <c r="FN9" s="60">
        <f t="shared" si="55"/>
        <v>3.5</v>
      </c>
      <c r="FO9" s="53" t="str">
        <f t="shared" si="56"/>
        <v>3.5</v>
      </c>
      <c r="FP9" s="63">
        <v>2</v>
      </c>
      <c r="FQ9" s="199">
        <v>2</v>
      </c>
      <c r="FR9" s="105">
        <v>8</v>
      </c>
      <c r="FS9" s="103">
        <v>8</v>
      </c>
      <c r="FT9" s="104"/>
      <c r="FU9" s="66"/>
      <c r="FV9" s="67">
        <f t="shared" si="57"/>
        <v>8</v>
      </c>
      <c r="FW9" s="67" t="str">
        <f t="shared" si="58"/>
        <v>8.0</v>
      </c>
      <c r="FX9" s="51" t="str">
        <f t="shared" si="59"/>
        <v>B+</v>
      </c>
      <c r="FY9" s="60">
        <f t="shared" si="60"/>
        <v>3.5</v>
      </c>
      <c r="FZ9" s="53" t="str">
        <f t="shared" si="61"/>
        <v>3.5</v>
      </c>
      <c r="GA9" s="63">
        <v>2</v>
      </c>
      <c r="GB9" s="199">
        <v>2</v>
      </c>
      <c r="GC9" s="105">
        <v>9.3000000000000007</v>
      </c>
      <c r="GD9" s="103">
        <v>8</v>
      </c>
      <c r="GE9" s="104"/>
      <c r="GF9" s="105"/>
      <c r="GG9" s="67">
        <f t="shared" si="62"/>
        <v>8.5</v>
      </c>
      <c r="GH9" s="67" t="str">
        <f t="shared" si="63"/>
        <v>8.5</v>
      </c>
      <c r="GI9" s="51" t="str">
        <f t="shared" si="64"/>
        <v>A</v>
      </c>
      <c r="GJ9" s="60">
        <f t="shared" si="65"/>
        <v>4</v>
      </c>
      <c r="GK9" s="53" t="str">
        <f t="shared" si="66"/>
        <v>4.0</v>
      </c>
      <c r="GL9" s="63">
        <v>3</v>
      </c>
      <c r="GM9" s="199">
        <v>3</v>
      </c>
      <c r="GN9" s="203">
        <f t="shared" si="67"/>
        <v>18</v>
      </c>
      <c r="GO9" s="153">
        <f t="shared" si="68"/>
        <v>7.8527777777777779</v>
      </c>
      <c r="GP9" s="155">
        <f t="shared" si="69"/>
        <v>3.3333333333333335</v>
      </c>
      <c r="GQ9" s="154" t="str">
        <f t="shared" si="70"/>
        <v>3.33</v>
      </c>
      <c r="GR9" s="5" t="str">
        <f t="shared" si="71"/>
        <v>Lên lớp</v>
      </c>
      <c r="GS9" s="204">
        <f t="shared" si="72"/>
        <v>18</v>
      </c>
      <c r="GT9" s="205">
        <f t="shared" si="73"/>
        <v>7.8527777777777779</v>
      </c>
      <c r="GU9" s="206">
        <f t="shared" si="74"/>
        <v>3.3333333333333335</v>
      </c>
      <c r="GV9" s="207">
        <f t="shared" si="75"/>
        <v>35</v>
      </c>
      <c r="GW9" s="203">
        <f t="shared" si="76"/>
        <v>35</v>
      </c>
      <c r="GX9" s="154">
        <f t="shared" si="77"/>
        <v>7.8728571428571428</v>
      </c>
      <c r="GY9" s="155">
        <f t="shared" si="78"/>
        <v>3.3</v>
      </c>
      <c r="GZ9" s="154" t="str">
        <f t="shared" si="79"/>
        <v>3.30</v>
      </c>
      <c r="HA9" s="5" t="str">
        <f t="shared" si="80"/>
        <v>Lên lớp</v>
      </c>
      <c r="HB9" s="5"/>
      <c r="HC9" s="105">
        <v>7.9</v>
      </c>
      <c r="HD9" s="103">
        <v>9</v>
      </c>
      <c r="HE9" s="104"/>
      <c r="HF9" s="105"/>
      <c r="HG9" s="67">
        <f t="shared" si="81"/>
        <v>8.6</v>
      </c>
      <c r="HH9" s="67" t="str">
        <f t="shared" si="82"/>
        <v>8.6</v>
      </c>
      <c r="HI9" s="51" t="str">
        <f t="shared" si="83"/>
        <v>A</v>
      </c>
      <c r="HJ9" s="60">
        <f t="shared" si="84"/>
        <v>4</v>
      </c>
      <c r="HK9" s="53" t="str">
        <f t="shared" si="85"/>
        <v>4.0</v>
      </c>
      <c r="HL9" s="63">
        <v>3</v>
      </c>
      <c r="HM9" s="199">
        <v>3</v>
      </c>
      <c r="HN9" s="202">
        <v>8.3000000000000007</v>
      </c>
      <c r="HO9" s="57">
        <v>8</v>
      </c>
      <c r="HP9" s="58"/>
      <c r="HQ9" s="66">
        <f t="shared" si="86"/>
        <v>8.1</v>
      </c>
      <c r="HR9" s="110">
        <f t="shared" si="87"/>
        <v>8.1</v>
      </c>
      <c r="HS9" s="67" t="str">
        <f t="shared" si="88"/>
        <v>8.1</v>
      </c>
      <c r="HT9" s="111" t="str">
        <f t="shared" si="89"/>
        <v>B+</v>
      </c>
      <c r="HU9" s="112">
        <f t="shared" si="90"/>
        <v>3.5</v>
      </c>
      <c r="HV9" s="113" t="str">
        <f t="shared" si="91"/>
        <v>3.5</v>
      </c>
      <c r="HW9" s="63">
        <v>1</v>
      </c>
      <c r="HX9" s="199">
        <v>1</v>
      </c>
      <c r="HY9" s="66">
        <f t="shared" si="92"/>
        <v>2.4</v>
      </c>
      <c r="HZ9" s="163">
        <f t="shared" si="92"/>
        <v>8.5</v>
      </c>
      <c r="IA9" s="53" t="str">
        <f t="shared" si="93"/>
        <v>8.5</v>
      </c>
      <c r="IB9" s="51" t="str">
        <f t="shared" si="94"/>
        <v>A</v>
      </c>
      <c r="IC9" s="60">
        <f t="shared" si="95"/>
        <v>4</v>
      </c>
      <c r="ID9" s="53" t="str">
        <f t="shared" si="96"/>
        <v>4.0</v>
      </c>
      <c r="IE9" s="212">
        <v>4</v>
      </c>
      <c r="IF9" s="213">
        <v>4</v>
      </c>
      <c r="IG9" s="202">
        <v>8.6999999999999993</v>
      </c>
      <c r="IH9" s="57">
        <v>5</v>
      </c>
      <c r="II9" s="58"/>
      <c r="IJ9" s="66">
        <f t="shared" si="97"/>
        <v>6.5</v>
      </c>
      <c r="IK9" s="67">
        <f t="shared" si="98"/>
        <v>6.5</v>
      </c>
      <c r="IL9" s="67" t="str">
        <f t="shared" si="99"/>
        <v>6.5</v>
      </c>
      <c r="IM9" s="51" t="str">
        <f t="shared" si="100"/>
        <v>C+</v>
      </c>
      <c r="IN9" s="60">
        <f t="shared" si="101"/>
        <v>2.5</v>
      </c>
      <c r="IO9" s="53" t="str">
        <f t="shared" si="102"/>
        <v>2.5</v>
      </c>
      <c r="IP9" s="63">
        <v>2</v>
      </c>
      <c r="IQ9" s="199">
        <v>2</v>
      </c>
      <c r="IR9" s="202">
        <v>8.1999999999999993</v>
      </c>
      <c r="IS9" s="57">
        <v>6</v>
      </c>
      <c r="IT9" s="58"/>
      <c r="IU9" s="66">
        <f t="shared" si="103"/>
        <v>6.9</v>
      </c>
      <c r="IV9" s="67">
        <f t="shared" si="104"/>
        <v>6.9</v>
      </c>
      <c r="IW9" s="67" t="str">
        <f t="shared" si="105"/>
        <v>6.9</v>
      </c>
      <c r="IX9" s="51" t="str">
        <f t="shared" si="106"/>
        <v>C+</v>
      </c>
      <c r="IY9" s="60">
        <f t="shared" si="107"/>
        <v>2.5</v>
      </c>
      <c r="IZ9" s="53" t="str">
        <f t="shared" si="108"/>
        <v>2.5</v>
      </c>
      <c r="JA9" s="63">
        <v>3</v>
      </c>
      <c r="JB9" s="199">
        <v>3</v>
      </c>
      <c r="JC9" s="65">
        <v>8</v>
      </c>
      <c r="JD9" s="57">
        <v>9</v>
      </c>
      <c r="JE9" s="58"/>
      <c r="JF9" s="66">
        <f t="shared" si="109"/>
        <v>8.6</v>
      </c>
      <c r="JG9" s="67">
        <f t="shared" si="110"/>
        <v>8.6</v>
      </c>
      <c r="JH9" s="50" t="str">
        <f t="shared" si="111"/>
        <v>8.6</v>
      </c>
      <c r="JI9" s="51" t="str">
        <f t="shared" si="112"/>
        <v>A</v>
      </c>
      <c r="JJ9" s="60">
        <f t="shared" si="113"/>
        <v>4</v>
      </c>
      <c r="JK9" s="53" t="str">
        <f t="shared" si="114"/>
        <v>4.0</v>
      </c>
      <c r="JL9" s="61">
        <v>2</v>
      </c>
      <c r="JM9" s="62">
        <v>2</v>
      </c>
      <c r="JN9" s="65">
        <v>9</v>
      </c>
      <c r="JO9" s="57">
        <v>6</v>
      </c>
      <c r="JP9" s="58"/>
      <c r="JQ9" s="66">
        <f t="shared" si="115"/>
        <v>7.2</v>
      </c>
      <c r="JR9" s="67">
        <f t="shared" si="116"/>
        <v>7.2</v>
      </c>
      <c r="JS9" s="50" t="str">
        <f t="shared" si="117"/>
        <v>7.2</v>
      </c>
      <c r="JT9" s="51" t="str">
        <f t="shared" si="118"/>
        <v>B</v>
      </c>
      <c r="JU9" s="60">
        <f t="shared" si="119"/>
        <v>3</v>
      </c>
      <c r="JV9" s="53" t="str">
        <f t="shared" si="120"/>
        <v>3.0</v>
      </c>
      <c r="JW9" s="61">
        <v>1</v>
      </c>
      <c r="JX9" s="62">
        <v>1</v>
      </c>
      <c r="JY9" s="65">
        <v>6.7</v>
      </c>
      <c r="JZ9" s="57">
        <v>7</v>
      </c>
      <c r="KA9" s="58"/>
      <c r="KB9" s="66">
        <f t="shared" si="121"/>
        <v>6.9</v>
      </c>
      <c r="KC9" s="67">
        <f t="shared" si="122"/>
        <v>6.9</v>
      </c>
      <c r="KD9" s="50" t="str">
        <f t="shared" si="123"/>
        <v>6.9</v>
      </c>
      <c r="KE9" s="51" t="str">
        <f t="shared" si="124"/>
        <v>C+</v>
      </c>
      <c r="KF9" s="60">
        <f t="shared" si="125"/>
        <v>2.5</v>
      </c>
      <c r="KG9" s="53" t="str">
        <f t="shared" si="126"/>
        <v>2.5</v>
      </c>
      <c r="KH9" s="61">
        <v>2</v>
      </c>
      <c r="KI9" s="62">
        <v>2</v>
      </c>
      <c r="KJ9" s="105">
        <v>6.4</v>
      </c>
      <c r="KK9" s="135">
        <v>5.5</v>
      </c>
      <c r="KL9" s="104"/>
      <c r="KM9" s="66">
        <f t="shared" si="127"/>
        <v>5.9</v>
      </c>
      <c r="KN9" s="110">
        <f t="shared" si="128"/>
        <v>5.9</v>
      </c>
      <c r="KO9" s="67" t="str">
        <f t="shared" si="129"/>
        <v>5.9</v>
      </c>
      <c r="KP9" s="273" t="str">
        <f t="shared" si="130"/>
        <v>C</v>
      </c>
      <c r="KQ9" s="112">
        <f t="shared" si="131"/>
        <v>2</v>
      </c>
      <c r="KR9" s="113" t="str">
        <f t="shared" si="132"/>
        <v>2.0</v>
      </c>
      <c r="KS9" s="63">
        <v>3</v>
      </c>
      <c r="KT9" s="199">
        <v>3</v>
      </c>
      <c r="KU9" s="105">
        <v>7.7</v>
      </c>
      <c r="KV9" s="135">
        <v>7</v>
      </c>
      <c r="KW9" s="104"/>
      <c r="KX9" s="66">
        <f t="shared" si="133"/>
        <v>7.3</v>
      </c>
      <c r="KY9" s="110">
        <f t="shared" si="134"/>
        <v>7.3</v>
      </c>
      <c r="KZ9" s="67" t="str">
        <f t="shared" si="135"/>
        <v>7.3</v>
      </c>
      <c r="LA9" s="273" t="str">
        <f t="shared" si="136"/>
        <v>B</v>
      </c>
      <c r="LB9" s="112">
        <f t="shared" si="137"/>
        <v>3</v>
      </c>
      <c r="LC9" s="113" t="str">
        <f t="shared" si="138"/>
        <v>3.0</v>
      </c>
      <c r="LD9" s="63">
        <v>2</v>
      </c>
      <c r="LE9" s="199">
        <v>2</v>
      </c>
      <c r="LF9" s="274">
        <f t="shared" si="184"/>
        <v>6.5</v>
      </c>
      <c r="LG9" s="275">
        <f t="shared" si="185"/>
        <v>6.5</v>
      </c>
      <c r="LH9" s="276" t="str">
        <f t="shared" si="186"/>
        <v>6.5</v>
      </c>
      <c r="LI9" s="277" t="str">
        <f t="shared" si="187"/>
        <v>C+</v>
      </c>
      <c r="LJ9" s="278">
        <f t="shared" si="188"/>
        <v>2.5</v>
      </c>
      <c r="LK9" s="276" t="str">
        <f t="shared" si="189"/>
        <v>2.5</v>
      </c>
      <c r="LL9" s="279">
        <v>5</v>
      </c>
      <c r="LM9" s="280">
        <v>5</v>
      </c>
      <c r="LN9" s="203">
        <f t="shared" si="144"/>
        <v>19</v>
      </c>
      <c r="LO9" s="153">
        <f t="shared" si="145"/>
        <v>7.2684210526315782</v>
      </c>
      <c r="LP9" s="155">
        <f t="shared" si="146"/>
        <v>2.9473684210526314</v>
      </c>
      <c r="LQ9" s="154" t="str">
        <f t="shared" si="190"/>
        <v>2.95</v>
      </c>
      <c r="LR9" s="5" t="str">
        <f t="shared" si="191"/>
        <v>Lên lớp</v>
      </c>
    </row>
    <row r="10" spans="1:360" s="8" customFormat="1" ht="18">
      <c r="A10" s="5">
        <v>9</v>
      </c>
      <c r="B10" s="9" t="s">
        <v>11</v>
      </c>
      <c r="C10" s="10" t="s">
        <v>323</v>
      </c>
      <c r="D10" s="11" t="s">
        <v>324</v>
      </c>
      <c r="E10" s="12" t="s">
        <v>325</v>
      </c>
      <c r="F10" s="6"/>
      <c r="G10" s="47" t="s">
        <v>547</v>
      </c>
      <c r="H10" s="132" t="s">
        <v>410</v>
      </c>
      <c r="I10" s="132" t="s">
        <v>582</v>
      </c>
      <c r="J10" s="48" t="s">
        <v>501</v>
      </c>
      <c r="K10" s="98">
        <v>7.3</v>
      </c>
      <c r="L10" s="67" t="str">
        <f t="shared" si="149"/>
        <v>7.3</v>
      </c>
      <c r="M10" s="51" t="str">
        <f t="shared" si="193"/>
        <v>B</v>
      </c>
      <c r="N10" s="52">
        <f t="shared" si="194"/>
        <v>3</v>
      </c>
      <c r="O10" s="53" t="str">
        <f t="shared" si="150"/>
        <v>3.0</v>
      </c>
      <c r="P10" s="63">
        <v>2</v>
      </c>
      <c r="Q10" s="49">
        <v>7</v>
      </c>
      <c r="R10" s="67" t="str">
        <f t="shared" si="151"/>
        <v>7.0</v>
      </c>
      <c r="S10" s="51" t="str">
        <f t="shared" si="195"/>
        <v>B</v>
      </c>
      <c r="T10" s="52">
        <f t="shared" si="196"/>
        <v>3</v>
      </c>
      <c r="U10" s="53" t="str">
        <f t="shared" si="152"/>
        <v>3.0</v>
      </c>
      <c r="V10" s="63">
        <v>3</v>
      </c>
      <c r="W10" s="105">
        <v>8.3000000000000007</v>
      </c>
      <c r="X10" s="103">
        <v>7</v>
      </c>
      <c r="Y10" s="104"/>
      <c r="Z10" s="66">
        <f t="shared" si="4"/>
        <v>7.5</v>
      </c>
      <c r="AA10" s="67">
        <f t="shared" si="5"/>
        <v>7.5</v>
      </c>
      <c r="AB10" s="67" t="str">
        <f t="shared" si="153"/>
        <v>7.5</v>
      </c>
      <c r="AC10" s="51" t="str">
        <f t="shared" si="6"/>
        <v>B</v>
      </c>
      <c r="AD10" s="60">
        <f t="shared" si="197"/>
        <v>3</v>
      </c>
      <c r="AE10" s="53" t="str">
        <f t="shared" si="154"/>
        <v>3.0</v>
      </c>
      <c r="AF10" s="63">
        <v>4</v>
      </c>
      <c r="AG10" s="199">
        <v>4</v>
      </c>
      <c r="AH10" s="105">
        <v>8</v>
      </c>
      <c r="AI10" s="103">
        <v>8</v>
      </c>
      <c r="AJ10" s="104"/>
      <c r="AK10" s="66">
        <f t="shared" si="8"/>
        <v>8</v>
      </c>
      <c r="AL10" s="67">
        <f t="shared" si="9"/>
        <v>8</v>
      </c>
      <c r="AM10" s="67" t="str">
        <f t="shared" si="155"/>
        <v>8.0</v>
      </c>
      <c r="AN10" s="51" t="str">
        <f t="shared" si="198"/>
        <v>B+</v>
      </c>
      <c r="AO10" s="60">
        <f t="shared" si="199"/>
        <v>3.5</v>
      </c>
      <c r="AP10" s="53" t="str">
        <f t="shared" si="156"/>
        <v>3.5</v>
      </c>
      <c r="AQ10" s="63">
        <v>2</v>
      </c>
      <c r="AR10" s="199">
        <v>2</v>
      </c>
      <c r="AS10" s="105">
        <v>7.1</v>
      </c>
      <c r="AT10" s="103">
        <v>4</v>
      </c>
      <c r="AU10" s="104"/>
      <c r="AV10" s="66">
        <f t="shared" si="157"/>
        <v>5.2</v>
      </c>
      <c r="AW10" s="67">
        <f t="shared" si="158"/>
        <v>5.2</v>
      </c>
      <c r="AX10" s="67" t="str">
        <f t="shared" si="159"/>
        <v>5.2</v>
      </c>
      <c r="AY10" s="51" t="str">
        <f t="shared" si="160"/>
        <v>D+</v>
      </c>
      <c r="AZ10" s="60">
        <f t="shared" si="200"/>
        <v>1.5</v>
      </c>
      <c r="BA10" s="53" t="str">
        <f t="shared" si="162"/>
        <v>1.5</v>
      </c>
      <c r="BB10" s="63">
        <v>3</v>
      </c>
      <c r="BC10" s="199">
        <v>3</v>
      </c>
      <c r="BD10" s="105">
        <v>6.6</v>
      </c>
      <c r="BE10" s="103">
        <v>7</v>
      </c>
      <c r="BF10" s="104"/>
      <c r="BG10" s="66">
        <f t="shared" si="201"/>
        <v>6.8</v>
      </c>
      <c r="BH10" s="67">
        <f t="shared" si="202"/>
        <v>6.8</v>
      </c>
      <c r="BI10" s="67" t="str">
        <f t="shared" si="163"/>
        <v>6.8</v>
      </c>
      <c r="BJ10" s="51" t="str">
        <f t="shared" si="203"/>
        <v>C+</v>
      </c>
      <c r="BK10" s="60">
        <f t="shared" si="204"/>
        <v>2.5</v>
      </c>
      <c r="BL10" s="53" t="str">
        <f t="shared" si="166"/>
        <v>2.5</v>
      </c>
      <c r="BM10" s="63">
        <v>3</v>
      </c>
      <c r="BN10" s="199">
        <v>3</v>
      </c>
      <c r="BO10" s="105">
        <v>7.3</v>
      </c>
      <c r="BP10" s="103">
        <v>8</v>
      </c>
      <c r="BQ10" s="104"/>
      <c r="BR10" s="66">
        <f t="shared" si="12"/>
        <v>7.7</v>
      </c>
      <c r="BS10" s="67">
        <f t="shared" si="13"/>
        <v>7.7</v>
      </c>
      <c r="BT10" s="67" t="str">
        <f t="shared" si="167"/>
        <v>7.7</v>
      </c>
      <c r="BU10" s="51" t="str">
        <f t="shared" si="14"/>
        <v>B</v>
      </c>
      <c r="BV10" s="68">
        <f t="shared" si="15"/>
        <v>3</v>
      </c>
      <c r="BW10" s="53" t="str">
        <f t="shared" si="168"/>
        <v>3.0</v>
      </c>
      <c r="BX10" s="63">
        <v>2</v>
      </c>
      <c r="BY10" s="199">
        <v>2</v>
      </c>
      <c r="BZ10" s="105">
        <v>7.3</v>
      </c>
      <c r="CA10" s="103">
        <v>8</v>
      </c>
      <c r="CB10" s="104"/>
      <c r="CC10" s="105"/>
      <c r="CD10" s="67">
        <f t="shared" si="205"/>
        <v>7.7</v>
      </c>
      <c r="CE10" s="67" t="str">
        <f t="shared" si="169"/>
        <v>7.7</v>
      </c>
      <c r="CF10" s="51" t="str">
        <f t="shared" si="206"/>
        <v>B</v>
      </c>
      <c r="CG10" s="60">
        <f t="shared" si="207"/>
        <v>3</v>
      </c>
      <c r="CH10" s="53" t="str">
        <f t="shared" si="172"/>
        <v>3.0</v>
      </c>
      <c r="CI10" s="63">
        <v>3</v>
      </c>
      <c r="CJ10" s="199">
        <v>3</v>
      </c>
      <c r="CK10" s="200">
        <f t="shared" si="173"/>
        <v>17</v>
      </c>
      <c r="CL10" s="72">
        <f t="shared" si="16"/>
        <v>7.0882352941176467</v>
      </c>
      <c r="CM10" s="93" t="str">
        <f t="shared" si="174"/>
        <v>7.09</v>
      </c>
      <c r="CN10" s="72">
        <f t="shared" si="17"/>
        <v>2.7058823529411766</v>
      </c>
      <c r="CO10" s="93" t="str">
        <f t="shared" si="175"/>
        <v>2.71</v>
      </c>
      <c r="CP10" s="258" t="str">
        <f t="shared" si="192"/>
        <v>Lên lớp</v>
      </c>
      <c r="CQ10" s="258">
        <f t="shared" si="18"/>
        <v>17</v>
      </c>
      <c r="CR10" s="72">
        <f t="shared" si="19"/>
        <v>7.0882352941176467</v>
      </c>
      <c r="CS10" s="258" t="str">
        <f t="shared" si="176"/>
        <v>7.09</v>
      </c>
      <c r="CT10" s="72">
        <f t="shared" si="20"/>
        <v>2.7058823529411766</v>
      </c>
      <c r="CU10" s="258" t="str">
        <f t="shared" si="177"/>
        <v>2.71</v>
      </c>
      <c r="CV10" s="258" t="str">
        <f t="shared" si="208"/>
        <v>Lên lớp</v>
      </c>
      <c r="CW10" s="66">
        <v>7.4</v>
      </c>
      <c r="CX10" s="258">
        <v>5</v>
      </c>
      <c r="CY10" s="258"/>
      <c r="CZ10" s="66">
        <f t="shared" si="22"/>
        <v>6</v>
      </c>
      <c r="DA10" s="67">
        <f t="shared" si="23"/>
        <v>6</v>
      </c>
      <c r="DB10" s="60" t="str">
        <f t="shared" si="24"/>
        <v>6.0</v>
      </c>
      <c r="DC10" s="51" t="str">
        <f t="shared" si="25"/>
        <v>C</v>
      </c>
      <c r="DD10" s="60">
        <f t="shared" si="26"/>
        <v>2</v>
      </c>
      <c r="DE10" s="60" t="str">
        <f t="shared" si="27"/>
        <v>2.0</v>
      </c>
      <c r="DF10" s="63"/>
      <c r="DG10" s="201"/>
      <c r="DH10" s="105">
        <v>7</v>
      </c>
      <c r="DI10" s="126">
        <v>7</v>
      </c>
      <c r="DJ10" s="126"/>
      <c r="DK10" s="66">
        <f t="shared" si="28"/>
        <v>7</v>
      </c>
      <c r="DL10" s="67">
        <f t="shared" si="29"/>
        <v>7</v>
      </c>
      <c r="DM10" s="60" t="str">
        <f t="shared" si="30"/>
        <v>7.0</v>
      </c>
      <c r="DN10" s="51" t="str">
        <f t="shared" si="31"/>
        <v>B</v>
      </c>
      <c r="DO10" s="60">
        <f t="shared" si="32"/>
        <v>3</v>
      </c>
      <c r="DP10" s="60" t="str">
        <f t="shared" si="33"/>
        <v>3.0</v>
      </c>
      <c r="DQ10" s="63"/>
      <c r="DR10" s="201"/>
      <c r="DS10" s="67">
        <f t="shared" si="34"/>
        <v>6.5</v>
      </c>
      <c r="DT10" s="60" t="str">
        <f t="shared" si="35"/>
        <v>6.5</v>
      </c>
      <c r="DU10" s="51" t="str">
        <f t="shared" si="36"/>
        <v>C+</v>
      </c>
      <c r="DV10" s="60">
        <f t="shared" si="37"/>
        <v>2.5</v>
      </c>
      <c r="DW10" s="60" t="str">
        <f t="shared" si="38"/>
        <v>2.5</v>
      </c>
      <c r="DX10" s="63">
        <v>3</v>
      </c>
      <c r="DY10" s="201">
        <v>3</v>
      </c>
      <c r="DZ10" s="202">
        <v>7</v>
      </c>
      <c r="EA10" s="57">
        <v>8</v>
      </c>
      <c r="EB10" s="58"/>
      <c r="EC10" s="66">
        <f t="shared" si="39"/>
        <v>7.6</v>
      </c>
      <c r="ED10" s="67">
        <f t="shared" si="40"/>
        <v>7.6</v>
      </c>
      <c r="EE10" s="67" t="str">
        <f t="shared" si="41"/>
        <v>7.6</v>
      </c>
      <c r="EF10" s="51" t="str">
        <f t="shared" si="42"/>
        <v>B</v>
      </c>
      <c r="EG10" s="68">
        <f t="shared" si="43"/>
        <v>3</v>
      </c>
      <c r="EH10" s="53" t="str">
        <f t="shared" si="44"/>
        <v>3.0</v>
      </c>
      <c r="EI10" s="63">
        <v>3</v>
      </c>
      <c r="EJ10" s="199">
        <v>3</v>
      </c>
      <c r="EK10" s="202">
        <v>7.7</v>
      </c>
      <c r="EL10" s="57">
        <v>4</v>
      </c>
      <c r="EM10" s="58"/>
      <c r="EN10" s="66">
        <f t="shared" si="178"/>
        <v>5.5</v>
      </c>
      <c r="EO10" s="67">
        <f t="shared" si="179"/>
        <v>5.5</v>
      </c>
      <c r="EP10" s="67" t="str">
        <f t="shared" si="180"/>
        <v>5.5</v>
      </c>
      <c r="EQ10" s="51" t="str">
        <f t="shared" si="181"/>
        <v>C</v>
      </c>
      <c r="ER10" s="60">
        <f t="shared" si="182"/>
        <v>2</v>
      </c>
      <c r="ES10" s="53" t="str">
        <f t="shared" si="183"/>
        <v>2.0</v>
      </c>
      <c r="ET10" s="63">
        <v>3</v>
      </c>
      <c r="EU10" s="199">
        <v>3</v>
      </c>
      <c r="EV10" s="202">
        <v>5</v>
      </c>
      <c r="EW10" s="57">
        <v>8</v>
      </c>
      <c r="EX10" s="58"/>
      <c r="EY10" s="66">
        <f t="shared" si="45"/>
        <v>6.8</v>
      </c>
      <c r="EZ10" s="67">
        <f t="shared" si="46"/>
        <v>6.8</v>
      </c>
      <c r="FA10" s="67" t="str">
        <f t="shared" si="47"/>
        <v>6.8</v>
      </c>
      <c r="FB10" s="51" t="str">
        <f t="shared" si="48"/>
        <v>C+</v>
      </c>
      <c r="FC10" s="60">
        <f t="shared" si="49"/>
        <v>2.5</v>
      </c>
      <c r="FD10" s="53" t="str">
        <f t="shared" si="50"/>
        <v>2.5</v>
      </c>
      <c r="FE10" s="63">
        <v>2</v>
      </c>
      <c r="FF10" s="199">
        <v>2</v>
      </c>
      <c r="FG10" s="105">
        <v>8</v>
      </c>
      <c r="FH10" s="103">
        <v>8</v>
      </c>
      <c r="FI10" s="104"/>
      <c r="FJ10" s="66">
        <f t="shared" si="51"/>
        <v>8</v>
      </c>
      <c r="FK10" s="67">
        <f t="shared" si="52"/>
        <v>8</v>
      </c>
      <c r="FL10" s="67" t="str">
        <f t="shared" si="53"/>
        <v>8.0</v>
      </c>
      <c r="FM10" s="51" t="str">
        <f t="shared" si="54"/>
        <v>B+</v>
      </c>
      <c r="FN10" s="60">
        <f t="shared" si="55"/>
        <v>3.5</v>
      </c>
      <c r="FO10" s="53" t="str">
        <f t="shared" si="56"/>
        <v>3.5</v>
      </c>
      <c r="FP10" s="63">
        <v>2</v>
      </c>
      <c r="FQ10" s="199">
        <v>2</v>
      </c>
      <c r="FR10" s="105">
        <v>8</v>
      </c>
      <c r="FS10" s="103">
        <v>8</v>
      </c>
      <c r="FT10" s="104"/>
      <c r="FU10" s="66"/>
      <c r="FV10" s="67">
        <f t="shared" si="57"/>
        <v>8</v>
      </c>
      <c r="FW10" s="67" t="str">
        <f t="shared" si="58"/>
        <v>8.0</v>
      </c>
      <c r="FX10" s="51" t="str">
        <f t="shared" si="59"/>
        <v>B+</v>
      </c>
      <c r="FY10" s="60">
        <f t="shared" si="60"/>
        <v>3.5</v>
      </c>
      <c r="FZ10" s="53" t="str">
        <f t="shared" si="61"/>
        <v>3.5</v>
      </c>
      <c r="GA10" s="63">
        <v>2</v>
      </c>
      <c r="GB10" s="199">
        <v>2</v>
      </c>
      <c r="GC10" s="105">
        <v>8.9</v>
      </c>
      <c r="GD10" s="103">
        <v>1</v>
      </c>
      <c r="GE10" s="104"/>
      <c r="GF10" s="105"/>
      <c r="GG10" s="67">
        <f t="shared" si="62"/>
        <v>4.2</v>
      </c>
      <c r="GH10" s="67" t="str">
        <f t="shared" si="63"/>
        <v>4.2</v>
      </c>
      <c r="GI10" s="51" t="str">
        <f t="shared" si="64"/>
        <v>D</v>
      </c>
      <c r="GJ10" s="60">
        <f t="shared" si="65"/>
        <v>1</v>
      </c>
      <c r="GK10" s="53" t="str">
        <f t="shared" si="66"/>
        <v>1.0</v>
      </c>
      <c r="GL10" s="63">
        <v>3</v>
      </c>
      <c r="GM10" s="199">
        <v>3</v>
      </c>
      <c r="GN10" s="203">
        <f t="shared" si="67"/>
        <v>18</v>
      </c>
      <c r="GO10" s="153">
        <f t="shared" si="68"/>
        <v>6.5</v>
      </c>
      <c r="GP10" s="155">
        <f t="shared" si="69"/>
        <v>2.4722222222222223</v>
      </c>
      <c r="GQ10" s="154" t="str">
        <f t="shared" si="70"/>
        <v>2.47</v>
      </c>
      <c r="GR10" s="5" t="str">
        <f t="shared" si="71"/>
        <v>Lên lớp</v>
      </c>
      <c r="GS10" s="204">
        <f t="shared" si="72"/>
        <v>18</v>
      </c>
      <c r="GT10" s="205">
        <f t="shared" si="73"/>
        <v>6.5</v>
      </c>
      <c r="GU10" s="206">
        <f t="shared" si="74"/>
        <v>2.4722222222222223</v>
      </c>
      <c r="GV10" s="207">
        <f t="shared" si="75"/>
        <v>35</v>
      </c>
      <c r="GW10" s="203">
        <f t="shared" si="76"/>
        <v>35</v>
      </c>
      <c r="GX10" s="154">
        <f t="shared" si="77"/>
        <v>6.7857142857142856</v>
      </c>
      <c r="GY10" s="155">
        <f t="shared" si="78"/>
        <v>2.5857142857142859</v>
      </c>
      <c r="GZ10" s="154" t="str">
        <f t="shared" si="79"/>
        <v>2.59</v>
      </c>
      <c r="HA10" s="5" t="str">
        <f t="shared" si="80"/>
        <v>Lên lớp</v>
      </c>
      <c r="HB10" s="5"/>
      <c r="HC10" s="105">
        <v>6.9</v>
      </c>
      <c r="HD10" s="103">
        <v>7</v>
      </c>
      <c r="HE10" s="104"/>
      <c r="HF10" s="105"/>
      <c r="HG10" s="67">
        <f t="shared" si="81"/>
        <v>7</v>
      </c>
      <c r="HH10" s="67" t="str">
        <f t="shared" si="82"/>
        <v>7.0</v>
      </c>
      <c r="HI10" s="51" t="str">
        <f t="shared" si="83"/>
        <v>B</v>
      </c>
      <c r="HJ10" s="60">
        <f t="shared" si="84"/>
        <v>3</v>
      </c>
      <c r="HK10" s="53" t="str">
        <f t="shared" si="85"/>
        <v>3.0</v>
      </c>
      <c r="HL10" s="63">
        <v>3</v>
      </c>
      <c r="HM10" s="199">
        <v>3</v>
      </c>
      <c r="HN10" s="202">
        <v>7.3</v>
      </c>
      <c r="HO10" s="57">
        <v>6</v>
      </c>
      <c r="HP10" s="58"/>
      <c r="HQ10" s="66">
        <f t="shared" si="86"/>
        <v>6.5</v>
      </c>
      <c r="HR10" s="110">
        <f t="shared" si="87"/>
        <v>6.5</v>
      </c>
      <c r="HS10" s="67" t="str">
        <f t="shared" si="88"/>
        <v>6.5</v>
      </c>
      <c r="HT10" s="111" t="str">
        <f t="shared" si="89"/>
        <v>C+</v>
      </c>
      <c r="HU10" s="112">
        <f t="shared" si="90"/>
        <v>2.5</v>
      </c>
      <c r="HV10" s="113" t="str">
        <f t="shared" si="91"/>
        <v>2.5</v>
      </c>
      <c r="HW10" s="63">
        <v>1</v>
      </c>
      <c r="HX10" s="199">
        <v>1</v>
      </c>
      <c r="HY10" s="66">
        <f t="shared" ref="HY10:HY43" si="209">ROUND((HF10*0.7+HQ10*0.3),1)</f>
        <v>2</v>
      </c>
      <c r="HZ10" s="163">
        <f t="shared" ref="HZ10:HZ43" si="210">ROUND((HG10*0.7+HR10*0.3),1)</f>
        <v>6.9</v>
      </c>
      <c r="IA10" s="53" t="str">
        <f t="shared" si="93"/>
        <v>6.9</v>
      </c>
      <c r="IB10" s="51" t="str">
        <f t="shared" si="94"/>
        <v>C+</v>
      </c>
      <c r="IC10" s="60">
        <f t="shared" si="95"/>
        <v>2.5</v>
      </c>
      <c r="ID10" s="53" t="str">
        <f t="shared" si="96"/>
        <v>2.5</v>
      </c>
      <c r="IE10" s="212">
        <v>4</v>
      </c>
      <c r="IF10" s="213">
        <v>4</v>
      </c>
      <c r="IG10" s="202">
        <v>6.7</v>
      </c>
      <c r="IH10" s="57">
        <v>8</v>
      </c>
      <c r="II10" s="58"/>
      <c r="IJ10" s="66">
        <f t="shared" si="97"/>
        <v>7.5</v>
      </c>
      <c r="IK10" s="67">
        <f t="shared" si="98"/>
        <v>7.5</v>
      </c>
      <c r="IL10" s="67" t="str">
        <f t="shared" si="99"/>
        <v>7.5</v>
      </c>
      <c r="IM10" s="51" t="str">
        <f t="shared" si="100"/>
        <v>B</v>
      </c>
      <c r="IN10" s="60">
        <f t="shared" si="101"/>
        <v>3</v>
      </c>
      <c r="IO10" s="53" t="str">
        <f t="shared" si="102"/>
        <v>3.0</v>
      </c>
      <c r="IP10" s="63">
        <v>2</v>
      </c>
      <c r="IQ10" s="199">
        <v>2</v>
      </c>
      <c r="IR10" s="202">
        <v>8.5</v>
      </c>
      <c r="IS10" s="57">
        <v>7</v>
      </c>
      <c r="IT10" s="58"/>
      <c r="IU10" s="66">
        <f t="shared" si="103"/>
        <v>7.6</v>
      </c>
      <c r="IV10" s="67">
        <f t="shared" si="104"/>
        <v>7.6</v>
      </c>
      <c r="IW10" s="67" t="str">
        <f t="shared" si="105"/>
        <v>7.6</v>
      </c>
      <c r="IX10" s="51" t="str">
        <f t="shared" si="106"/>
        <v>B</v>
      </c>
      <c r="IY10" s="60">
        <f t="shared" si="107"/>
        <v>3</v>
      </c>
      <c r="IZ10" s="53" t="str">
        <f t="shared" si="108"/>
        <v>3.0</v>
      </c>
      <c r="JA10" s="63">
        <v>3</v>
      </c>
      <c r="JB10" s="199">
        <v>3</v>
      </c>
      <c r="JC10" s="65">
        <v>6.4</v>
      </c>
      <c r="JD10" s="57">
        <v>8</v>
      </c>
      <c r="JE10" s="58"/>
      <c r="JF10" s="66">
        <f t="shared" si="109"/>
        <v>7.4</v>
      </c>
      <c r="JG10" s="67">
        <f t="shared" si="110"/>
        <v>7.4</v>
      </c>
      <c r="JH10" s="50" t="str">
        <f t="shared" si="111"/>
        <v>7.4</v>
      </c>
      <c r="JI10" s="51" t="str">
        <f t="shared" si="112"/>
        <v>B</v>
      </c>
      <c r="JJ10" s="60">
        <f t="shared" si="113"/>
        <v>3</v>
      </c>
      <c r="JK10" s="53" t="str">
        <f t="shared" si="114"/>
        <v>3.0</v>
      </c>
      <c r="JL10" s="61">
        <v>2</v>
      </c>
      <c r="JM10" s="62">
        <v>2</v>
      </c>
      <c r="JN10" s="65">
        <v>8.4</v>
      </c>
      <c r="JO10" s="57">
        <v>7</v>
      </c>
      <c r="JP10" s="58"/>
      <c r="JQ10" s="66">
        <f t="shared" si="115"/>
        <v>7.6</v>
      </c>
      <c r="JR10" s="67">
        <f t="shared" si="116"/>
        <v>7.6</v>
      </c>
      <c r="JS10" s="50" t="str">
        <f t="shared" si="117"/>
        <v>7.6</v>
      </c>
      <c r="JT10" s="51" t="str">
        <f t="shared" si="118"/>
        <v>B</v>
      </c>
      <c r="JU10" s="60">
        <f t="shared" si="119"/>
        <v>3</v>
      </c>
      <c r="JV10" s="53" t="str">
        <f t="shared" si="120"/>
        <v>3.0</v>
      </c>
      <c r="JW10" s="61">
        <v>1</v>
      </c>
      <c r="JX10" s="62">
        <v>1</v>
      </c>
      <c r="JY10" s="65">
        <v>7.3</v>
      </c>
      <c r="JZ10" s="57">
        <v>7</v>
      </c>
      <c r="KA10" s="58"/>
      <c r="KB10" s="66">
        <f t="shared" si="121"/>
        <v>7.1</v>
      </c>
      <c r="KC10" s="67">
        <f t="shared" si="122"/>
        <v>7.1</v>
      </c>
      <c r="KD10" s="50" t="str">
        <f t="shared" si="123"/>
        <v>7.1</v>
      </c>
      <c r="KE10" s="51" t="str">
        <f t="shared" si="124"/>
        <v>B</v>
      </c>
      <c r="KF10" s="60">
        <f t="shared" si="125"/>
        <v>3</v>
      </c>
      <c r="KG10" s="53" t="str">
        <f t="shared" si="126"/>
        <v>3.0</v>
      </c>
      <c r="KH10" s="61">
        <v>2</v>
      </c>
      <c r="KI10" s="62">
        <v>2</v>
      </c>
      <c r="KJ10" s="105">
        <v>8.4</v>
      </c>
      <c r="KK10" s="135">
        <v>8</v>
      </c>
      <c r="KL10" s="104"/>
      <c r="KM10" s="66">
        <f t="shared" si="127"/>
        <v>8.1999999999999993</v>
      </c>
      <c r="KN10" s="110">
        <f t="shared" si="128"/>
        <v>8.1999999999999993</v>
      </c>
      <c r="KO10" s="67" t="str">
        <f t="shared" si="129"/>
        <v>8.2</v>
      </c>
      <c r="KP10" s="273" t="str">
        <f t="shared" si="130"/>
        <v>B+</v>
      </c>
      <c r="KQ10" s="112">
        <f t="shared" si="131"/>
        <v>3.5</v>
      </c>
      <c r="KR10" s="113" t="str">
        <f t="shared" si="132"/>
        <v>3.5</v>
      </c>
      <c r="KS10" s="63">
        <v>3</v>
      </c>
      <c r="KT10" s="199">
        <v>3</v>
      </c>
      <c r="KU10" s="105">
        <v>8</v>
      </c>
      <c r="KV10" s="135">
        <v>5</v>
      </c>
      <c r="KW10" s="104"/>
      <c r="KX10" s="66">
        <f t="shared" si="133"/>
        <v>6.2</v>
      </c>
      <c r="KY10" s="110">
        <f t="shared" si="134"/>
        <v>6.2</v>
      </c>
      <c r="KZ10" s="67" t="str">
        <f t="shared" si="135"/>
        <v>6.2</v>
      </c>
      <c r="LA10" s="273" t="str">
        <f t="shared" si="136"/>
        <v>C</v>
      </c>
      <c r="LB10" s="112">
        <f t="shared" si="137"/>
        <v>2</v>
      </c>
      <c r="LC10" s="113" t="str">
        <f t="shared" si="138"/>
        <v>2.0</v>
      </c>
      <c r="LD10" s="63">
        <v>2</v>
      </c>
      <c r="LE10" s="199">
        <v>2</v>
      </c>
      <c r="LF10" s="274">
        <f t="shared" si="184"/>
        <v>7.3</v>
      </c>
      <c r="LG10" s="275">
        <f t="shared" si="185"/>
        <v>7.3</v>
      </c>
      <c r="LH10" s="276" t="str">
        <f t="shared" si="186"/>
        <v>7.3</v>
      </c>
      <c r="LI10" s="277" t="str">
        <f t="shared" si="187"/>
        <v>B</v>
      </c>
      <c r="LJ10" s="278">
        <f t="shared" si="188"/>
        <v>3</v>
      </c>
      <c r="LK10" s="276" t="str">
        <f t="shared" si="189"/>
        <v>3.0</v>
      </c>
      <c r="LL10" s="279">
        <v>5</v>
      </c>
      <c r="LM10" s="280">
        <v>5</v>
      </c>
      <c r="LN10" s="203">
        <f t="shared" si="144"/>
        <v>19</v>
      </c>
      <c r="LO10" s="153">
        <f t="shared" si="145"/>
        <v>7.3105263157894722</v>
      </c>
      <c r="LP10" s="155">
        <f t="shared" si="146"/>
        <v>2.9473684210526314</v>
      </c>
      <c r="LQ10" s="154" t="str">
        <f t="shared" si="190"/>
        <v>2.95</v>
      </c>
      <c r="LR10" s="5" t="str">
        <f t="shared" si="191"/>
        <v>Lên lớp</v>
      </c>
    </row>
    <row r="11" spans="1:360" s="8" customFormat="1" ht="18">
      <c r="A11" s="5">
        <v>10</v>
      </c>
      <c r="B11" s="9" t="s">
        <v>11</v>
      </c>
      <c r="C11" s="10" t="s">
        <v>326</v>
      </c>
      <c r="D11" s="11" t="s">
        <v>327</v>
      </c>
      <c r="E11" s="12" t="s">
        <v>328</v>
      </c>
      <c r="F11" s="6"/>
      <c r="G11" s="47" t="s">
        <v>548</v>
      </c>
      <c r="H11" s="132" t="s">
        <v>410</v>
      </c>
      <c r="I11" s="132" t="s">
        <v>583</v>
      </c>
      <c r="J11" s="48" t="s">
        <v>501</v>
      </c>
      <c r="K11" s="98">
        <v>8</v>
      </c>
      <c r="L11" s="67" t="str">
        <f t="shared" si="149"/>
        <v>8.0</v>
      </c>
      <c r="M11" s="51" t="str">
        <f t="shared" si="193"/>
        <v>B+</v>
      </c>
      <c r="N11" s="52">
        <f t="shared" si="194"/>
        <v>3.5</v>
      </c>
      <c r="O11" s="53" t="str">
        <f t="shared" si="150"/>
        <v>3.5</v>
      </c>
      <c r="P11" s="63">
        <v>2</v>
      </c>
      <c r="Q11" s="49">
        <v>6</v>
      </c>
      <c r="R11" s="67" t="str">
        <f t="shared" si="151"/>
        <v>6.0</v>
      </c>
      <c r="S11" s="51" t="str">
        <f t="shared" si="195"/>
        <v>C</v>
      </c>
      <c r="T11" s="52">
        <f t="shared" si="196"/>
        <v>2</v>
      </c>
      <c r="U11" s="53" t="str">
        <f t="shared" si="152"/>
        <v>2.0</v>
      </c>
      <c r="V11" s="63">
        <v>3</v>
      </c>
      <c r="W11" s="105">
        <v>7.5</v>
      </c>
      <c r="X11" s="103">
        <v>6</v>
      </c>
      <c r="Y11" s="104"/>
      <c r="Z11" s="66">
        <f t="shared" si="4"/>
        <v>6.6</v>
      </c>
      <c r="AA11" s="67">
        <f t="shared" si="5"/>
        <v>6.6</v>
      </c>
      <c r="AB11" s="67" t="str">
        <f t="shared" si="153"/>
        <v>6.6</v>
      </c>
      <c r="AC11" s="51" t="str">
        <f t="shared" si="6"/>
        <v>C+</v>
      </c>
      <c r="AD11" s="60">
        <f t="shared" si="197"/>
        <v>2.5</v>
      </c>
      <c r="AE11" s="53" t="str">
        <f t="shared" si="154"/>
        <v>2.5</v>
      </c>
      <c r="AF11" s="63">
        <v>4</v>
      </c>
      <c r="AG11" s="199">
        <v>4</v>
      </c>
      <c r="AH11" s="105">
        <v>8</v>
      </c>
      <c r="AI11" s="103">
        <v>7</v>
      </c>
      <c r="AJ11" s="104"/>
      <c r="AK11" s="66">
        <f t="shared" si="8"/>
        <v>7.4</v>
      </c>
      <c r="AL11" s="67">
        <f t="shared" si="9"/>
        <v>7.4</v>
      </c>
      <c r="AM11" s="67" t="str">
        <f t="shared" si="155"/>
        <v>7.4</v>
      </c>
      <c r="AN11" s="51" t="str">
        <f t="shared" si="198"/>
        <v>B</v>
      </c>
      <c r="AO11" s="60">
        <f t="shared" si="199"/>
        <v>3</v>
      </c>
      <c r="AP11" s="53" t="str">
        <f t="shared" si="156"/>
        <v>3.0</v>
      </c>
      <c r="AQ11" s="63">
        <v>2</v>
      </c>
      <c r="AR11" s="199">
        <v>2</v>
      </c>
      <c r="AS11" s="105">
        <v>5.6</v>
      </c>
      <c r="AT11" s="103">
        <v>3</v>
      </c>
      <c r="AU11" s="104"/>
      <c r="AV11" s="66">
        <f t="shared" si="157"/>
        <v>4</v>
      </c>
      <c r="AW11" s="67">
        <f t="shared" si="158"/>
        <v>4</v>
      </c>
      <c r="AX11" s="67" t="str">
        <f t="shared" si="159"/>
        <v>4.0</v>
      </c>
      <c r="AY11" s="51" t="str">
        <f t="shared" si="160"/>
        <v>D</v>
      </c>
      <c r="AZ11" s="60">
        <f t="shared" si="200"/>
        <v>1</v>
      </c>
      <c r="BA11" s="53" t="str">
        <f t="shared" si="162"/>
        <v>1.0</v>
      </c>
      <c r="BB11" s="63">
        <v>3</v>
      </c>
      <c r="BC11" s="199">
        <v>3</v>
      </c>
      <c r="BD11" s="105">
        <v>5.2</v>
      </c>
      <c r="BE11" s="103">
        <v>5</v>
      </c>
      <c r="BF11" s="104"/>
      <c r="BG11" s="66">
        <f t="shared" si="201"/>
        <v>5.0999999999999996</v>
      </c>
      <c r="BH11" s="67">
        <f t="shared" si="202"/>
        <v>5.0999999999999996</v>
      </c>
      <c r="BI11" s="67" t="str">
        <f t="shared" si="163"/>
        <v>5.1</v>
      </c>
      <c r="BJ11" s="51" t="str">
        <f t="shared" si="203"/>
        <v>D+</v>
      </c>
      <c r="BK11" s="60">
        <f t="shared" si="204"/>
        <v>1.5</v>
      </c>
      <c r="BL11" s="53" t="str">
        <f t="shared" si="166"/>
        <v>1.5</v>
      </c>
      <c r="BM11" s="63">
        <v>3</v>
      </c>
      <c r="BN11" s="199">
        <v>3</v>
      </c>
      <c r="BO11" s="105">
        <v>5.4</v>
      </c>
      <c r="BP11" s="103">
        <v>5</v>
      </c>
      <c r="BQ11" s="104"/>
      <c r="BR11" s="66">
        <f t="shared" si="12"/>
        <v>5.2</v>
      </c>
      <c r="BS11" s="67">
        <f t="shared" si="13"/>
        <v>5.2</v>
      </c>
      <c r="BT11" s="67" t="str">
        <f t="shared" si="167"/>
        <v>5.2</v>
      </c>
      <c r="BU11" s="51" t="str">
        <f t="shared" si="14"/>
        <v>D+</v>
      </c>
      <c r="BV11" s="68">
        <f t="shared" si="15"/>
        <v>1.5</v>
      </c>
      <c r="BW11" s="53" t="str">
        <f t="shared" si="168"/>
        <v>1.5</v>
      </c>
      <c r="BX11" s="63">
        <v>2</v>
      </c>
      <c r="BY11" s="199">
        <v>2</v>
      </c>
      <c r="BZ11" s="105">
        <v>7.3</v>
      </c>
      <c r="CA11" s="103">
        <v>6</v>
      </c>
      <c r="CB11" s="104"/>
      <c r="CC11" s="105"/>
      <c r="CD11" s="67">
        <f t="shared" si="205"/>
        <v>6.5</v>
      </c>
      <c r="CE11" s="67" t="str">
        <f t="shared" si="169"/>
        <v>6.5</v>
      </c>
      <c r="CF11" s="51" t="str">
        <f t="shared" si="206"/>
        <v>C+</v>
      </c>
      <c r="CG11" s="60">
        <f t="shared" si="207"/>
        <v>2.5</v>
      </c>
      <c r="CH11" s="53" t="str">
        <f t="shared" si="172"/>
        <v>2.5</v>
      </c>
      <c r="CI11" s="63">
        <v>3</v>
      </c>
      <c r="CJ11" s="199">
        <v>3</v>
      </c>
      <c r="CK11" s="200">
        <f t="shared" si="173"/>
        <v>17</v>
      </c>
      <c r="CL11" s="72">
        <f t="shared" si="16"/>
        <v>5.7882352941176478</v>
      </c>
      <c r="CM11" s="93" t="str">
        <f t="shared" si="174"/>
        <v>5.79</v>
      </c>
      <c r="CN11" s="72">
        <f t="shared" si="17"/>
        <v>2</v>
      </c>
      <c r="CO11" s="93" t="str">
        <f t="shared" si="175"/>
        <v>2.00</v>
      </c>
      <c r="CP11" s="258" t="str">
        <f t="shared" si="192"/>
        <v>Lên lớp</v>
      </c>
      <c r="CQ11" s="258">
        <f t="shared" si="18"/>
        <v>17</v>
      </c>
      <c r="CR11" s="72">
        <f t="shared" si="19"/>
        <v>5.7882352941176478</v>
      </c>
      <c r="CS11" s="258" t="str">
        <f t="shared" si="176"/>
        <v>5.79</v>
      </c>
      <c r="CT11" s="72">
        <f t="shared" si="20"/>
        <v>2</v>
      </c>
      <c r="CU11" s="258" t="str">
        <f t="shared" si="177"/>
        <v>2.00</v>
      </c>
      <c r="CV11" s="258" t="str">
        <f t="shared" si="208"/>
        <v>Lên lớp</v>
      </c>
      <c r="CW11" s="66">
        <v>7.4</v>
      </c>
      <c r="CX11" s="258">
        <v>2</v>
      </c>
      <c r="CY11" s="258"/>
      <c r="CZ11" s="66">
        <f t="shared" si="22"/>
        <v>4.2</v>
      </c>
      <c r="DA11" s="67">
        <f t="shared" si="23"/>
        <v>4.2</v>
      </c>
      <c r="DB11" s="60" t="str">
        <f t="shared" si="24"/>
        <v>4.2</v>
      </c>
      <c r="DC11" s="51" t="str">
        <f t="shared" si="25"/>
        <v>D</v>
      </c>
      <c r="DD11" s="60">
        <f t="shared" si="26"/>
        <v>1</v>
      </c>
      <c r="DE11" s="60" t="str">
        <f t="shared" si="27"/>
        <v>1.0</v>
      </c>
      <c r="DF11" s="63"/>
      <c r="DG11" s="201"/>
      <c r="DH11" s="105">
        <v>7.2</v>
      </c>
      <c r="DI11" s="126">
        <v>3</v>
      </c>
      <c r="DJ11" s="126"/>
      <c r="DK11" s="66">
        <f t="shared" si="28"/>
        <v>4.7</v>
      </c>
      <c r="DL11" s="67">
        <f t="shared" si="29"/>
        <v>4.7</v>
      </c>
      <c r="DM11" s="60" t="str">
        <f t="shared" si="30"/>
        <v>4.7</v>
      </c>
      <c r="DN11" s="51" t="str">
        <f t="shared" si="31"/>
        <v>D</v>
      </c>
      <c r="DO11" s="60">
        <f t="shared" si="32"/>
        <v>1</v>
      </c>
      <c r="DP11" s="60" t="str">
        <f t="shared" si="33"/>
        <v>1.0</v>
      </c>
      <c r="DQ11" s="63"/>
      <c r="DR11" s="201"/>
      <c r="DS11" s="67">
        <f t="shared" si="34"/>
        <v>4.45</v>
      </c>
      <c r="DT11" s="60" t="str">
        <f t="shared" si="35"/>
        <v>4.5</v>
      </c>
      <c r="DU11" s="51" t="str">
        <f t="shared" si="36"/>
        <v>D</v>
      </c>
      <c r="DV11" s="60">
        <f t="shared" si="37"/>
        <v>1</v>
      </c>
      <c r="DW11" s="60" t="str">
        <f t="shared" si="38"/>
        <v>1.0</v>
      </c>
      <c r="DX11" s="63">
        <v>3</v>
      </c>
      <c r="DY11" s="201">
        <v>3</v>
      </c>
      <c r="DZ11" s="202">
        <v>6.1</v>
      </c>
      <c r="EA11" s="57">
        <v>7</v>
      </c>
      <c r="EB11" s="58"/>
      <c r="EC11" s="66">
        <f t="shared" si="39"/>
        <v>6.6</v>
      </c>
      <c r="ED11" s="67">
        <f t="shared" si="40"/>
        <v>6.6</v>
      </c>
      <c r="EE11" s="67" t="str">
        <f t="shared" si="41"/>
        <v>6.6</v>
      </c>
      <c r="EF11" s="51" t="str">
        <f t="shared" si="42"/>
        <v>C+</v>
      </c>
      <c r="EG11" s="68">
        <f t="shared" si="43"/>
        <v>2.5</v>
      </c>
      <c r="EH11" s="53" t="str">
        <f t="shared" si="44"/>
        <v>2.5</v>
      </c>
      <c r="EI11" s="63">
        <v>3</v>
      </c>
      <c r="EJ11" s="199">
        <v>3</v>
      </c>
      <c r="EK11" s="202">
        <v>6</v>
      </c>
      <c r="EL11" s="57">
        <v>4</v>
      </c>
      <c r="EM11" s="58"/>
      <c r="EN11" s="66">
        <f t="shared" si="178"/>
        <v>4.8</v>
      </c>
      <c r="EO11" s="67">
        <f t="shared" si="179"/>
        <v>4.8</v>
      </c>
      <c r="EP11" s="67" t="str">
        <f t="shared" si="180"/>
        <v>4.8</v>
      </c>
      <c r="EQ11" s="51" t="str">
        <f t="shared" si="181"/>
        <v>D</v>
      </c>
      <c r="ER11" s="60">
        <f t="shared" si="182"/>
        <v>1</v>
      </c>
      <c r="ES11" s="53" t="str">
        <f t="shared" si="183"/>
        <v>1.0</v>
      </c>
      <c r="ET11" s="63">
        <v>3</v>
      </c>
      <c r="EU11" s="199">
        <v>3</v>
      </c>
      <c r="EV11" s="166">
        <v>5.3</v>
      </c>
      <c r="EW11" s="122">
        <v>1</v>
      </c>
      <c r="EX11" s="123">
        <v>4</v>
      </c>
      <c r="EY11" s="66">
        <f t="shared" si="45"/>
        <v>2.7</v>
      </c>
      <c r="EZ11" s="67">
        <f t="shared" si="46"/>
        <v>4.5</v>
      </c>
      <c r="FA11" s="67" t="str">
        <f t="shared" si="47"/>
        <v>4.5</v>
      </c>
      <c r="FB11" s="51" t="str">
        <f t="shared" si="48"/>
        <v>D</v>
      </c>
      <c r="FC11" s="60">
        <f t="shared" si="49"/>
        <v>1</v>
      </c>
      <c r="FD11" s="53" t="str">
        <f t="shared" si="50"/>
        <v>1.0</v>
      </c>
      <c r="FE11" s="63">
        <v>2</v>
      </c>
      <c r="FF11" s="199">
        <v>2</v>
      </c>
      <c r="FG11" s="105">
        <v>8</v>
      </c>
      <c r="FH11" s="103">
        <v>6</v>
      </c>
      <c r="FI11" s="104"/>
      <c r="FJ11" s="66">
        <f t="shared" si="51"/>
        <v>6.8</v>
      </c>
      <c r="FK11" s="67">
        <f t="shared" si="52"/>
        <v>6.8</v>
      </c>
      <c r="FL11" s="67" t="str">
        <f t="shared" si="53"/>
        <v>6.8</v>
      </c>
      <c r="FM11" s="51" t="str">
        <f t="shared" si="54"/>
        <v>C+</v>
      </c>
      <c r="FN11" s="60">
        <f t="shared" si="55"/>
        <v>2.5</v>
      </c>
      <c r="FO11" s="53" t="str">
        <f t="shared" si="56"/>
        <v>2.5</v>
      </c>
      <c r="FP11" s="63">
        <v>2</v>
      </c>
      <c r="FQ11" s="199">
        <v>2</v>
      </c>
      <c r="FR11" s="105">
        <v>7.2</v>
      </c>
      <c r="FS11" s="103">
        <v>5</v>
      </c>
      <c r="FT11" s="104"/>
      <c r="FU11" s="66"/>
      <c r="FV11" s="67">
        <f t="shared" si="57"/>
        <v>5.9</v>
      </c>
      <c r="FW11" s="67" t="str">
        <f t="shared" si="58"/>
        <v>5.9</v>
      </c>
      <c r="FX11" s="51" t="str">
        <f t="shared" si="59"/>
        <v>C</v>
      </c>
      <c r="FY11" s="60">
        <f t="shared" si="60"/>
        <v>2</v>
      </c>
      <c r="FZ11" s="53" t="str">
        <f t="shared" si="61"/>
        <v>2.0</v>
      </c>
      <c r="GA11" s="63">
        <v>2</v>
      </c>
      <c r="GB11" s="199">
        <v>2</v>
      </c>
      <c r="GC11" s="208">
        <v>5.4</v>
      </c>
      <c r="GD11" s="168">
        <v>5</v>
      </c>
      <c r="GE11" s="169"/>
      <c r="GF11" s="147"/>
      <c r="GG11" s="67">
        <f t="shared" si="62"/>
        <v>5.2</v>
      </c>
      <c r="GH11" s="67" t="str">
        <f t="shared" si="63"/>
        <v>5.2</v>
      </c>
      <c r="GI11" s="51" t="str">
        <f t="shared" si="64"/>
        <v>D+</v>
      </c>
      <c r="GJ11" s="60">
        <f t="shared" si="65"/>
        <v>1.5</v>
      </c>
      <c r="GK11" s="53" t="str">
        <f t="shared" si="66"/>
        <v>1.5</v>
      </c>
      <c r="GL11" s="63">
        <v>3</v>
      </c>
      <c r="GM11" s="199">
        <v>3</v>
      </c>
      <c r="GN11" s="203">
        <f t="shared" si="67"/>
        <v>18</v>
      </c>
      <c r="GO11" s="153">
        <f t="shared" si="68"/>
        <v>5.4194444444444434</v>
      </c>
      <c r="GP11" s="155">
        <f t="shared" si="69"/>
        <v>1.6111111111111112</v>
      </c>
      <c r="GQ11" s="154" t="str">
        <f t="shared" si="70"/>
        <v>1.61</v>
      </c>
      <c r="GR11" s="5" t="str">
        <f t="shared" si="71"/>
        <v>Lên lớp</v>
      </c>
      <c r="GS11" s="204">
        <f t="shared" si="72"/>
        <v>18</v>
      </c>
      <c r="GT11" s="205">
        <f t="shared" si="73"/>
        <v>5.4194444444444434</v>
      </c>
      <c r="GU11" s="206">
        <f t="shared" si="74"/>
        <v>1.6111111111111112</v>
      </c>
      <c r="GV11" s="207">
        <f t="shared" si="75"/>
        <v>35</v>
      </c>
      <c r="GW11" s="203">
        <f t="shared" si="76"/>
        <v>35</v>
      </c>
      <c r="GX11" s="154">
        <f t="shared" si="77"/>
        <v>5.5985714285714279</v>
      </c>
      <c r="GY11" s="155">
        <f t="shared" si="78"/>
        <v>1.8</v>
      </c>
      <c r="GZ11" s="154" t="str">
        <f t="shared" si="79"/>
        <v>1.80</v>
      </c>
      <c r="HA11" s="5" t="str">
        <f t="shared" si="80"/>
        <v>Lên lớp</v>
      </c>
      <c r="HB11" s="5"/>
      <c r="HC11" s="166">
        <v>5.0999999999999996</v>
      </c>
      <c r="HD11" s="122">
        <v>3</v>
      </c>
      <c r="HE11" s="123">
        <v>6</v>
      </c>
      <c r="HF11" s="166"/>
      <c r="HG11" s="67">
        <f t="shared" si="81"/>
        <v>5.6</v>
      </c>
      <c r="HH11" s="67" t="str">
        <f t="shared" si="82"/>
        <v>5.6</v>
      </c>
      <c r="HI11" s="51" t="str">
        <f t="shared" si="83"/>
        <v>C</v>
      </c>
      <c r="HJ11" s="60">
        <f t="shared" si="84"/>
        <v>2</v>
      </c>
      <c r="HK11" s="53" t="str">
        <f t="shared" si="85"/>
        <v>2.0</v>
      </c>
      <c r="HL11" s="63">
        <v>3</v>
      </c>
      <c r="HM11" s="199">
        <v>3</v>
      </c>
      <c r="HN11" s="202">
        <v>5.3</v>
      </c>
      <c r="HO11" s="57">
        <v>5</v>
      </c>
      <c r="HP11" s="58"/>
      <c r="HQ11" s="66">
        <f t="shared" si="86"/>
        <v>5.0999999999999996</v>
      </c>
      <c r="HR11" s="110">
        <f t="shared" si="87"/>
        <v>5.0999999999999996</v>
      </c>
      <c r="HS11" s="67" t="str">
        <f t="shared" si="88"/>
        <v>5.1</v>
      </c>
      <c r="HT11" s="111" t="str">
        <f t="shared" si="89"/>
        <v>D+</v>
      </c>
      <c r="HU11" s="112">
        <f t="shared" si="90"/>
        <v>1.5</v>
      </c>
      <c r="HV11" s="113" t="str">
        <f t="shared" si="91"/>
        <v>1.5</v>
      </c>
      <c r="HW11" s="63">
        <v>1</v>
      </c>
      <c r="HX11" s="199">
        <v>1</v>
      </c>
      <c r="HY11" s="66">
        <f t="shared" si="209"/>
        <v>1.5</v>
      </c>
      <c r="HZ11" s="163">
        <f t="shared" si="210"/>
        <v>5.5</v>
      </c>
      <c r="IA11" s="53" t="str">
        <f t="shared" si="93"/>
        <v>5.5</v>
      </c>
      <c r="IB11" s="51" t="str">
        <f t="shared" si="94"/>
        <v>C</v>
      </c>
      <c r="IC11" s="60">
        <f t="shared" si="95"/>
        <v>2</v>
      </c>
      <c r="ID11" s="53" t="str">
        <f t="shared" si="96"/>
        <v>2.0</v>
      </c>
      <c r="IE11" s="212">
        <v>4</v>
      </c>
      <c r="IF11" s="213">
        <v>4</v>
      </c>
      <c r="IG11" s="202">
        <v>7.7</v>
      </c>
      <c r="IH11" s="57">
        <v>6</v>
      </c>
      <c r="II11" s="58"/>
      <c r="IJ11" s="66">
        <f t="shared" si="97"/>
        <v>6.7</v>
      </c>
      <c r="IK11" s="67">
        <f t="shared" si="98"/>
        <v>6.7</v>
      </c>
      <c r="IL11" s="67" t="str">
        <f t="shared" si="99"/>
        <v>6.7</v>
      </c>
      <c r="IM11" s="51" t="str">
        <f t="shared" si="100"/>
        <v>C+</v>
      </c>
      <c r="IN11" s="60">
        <f t="shared" si="101"/>
        <v>2.5</v>
      </c>
      <c r="IO11" s="53" t="str">
        <f t="shared" si="102"/>
        <v>2.5</v>
      </c>
      <c r="IP11" s="63">
        <v>2</v>
      </c>
      <c r="IQ11" s="199">
        <v>2</v>
      </c>
      <c r="IR11" s="202">
        <v>8.1999999999999993</v>
      </c>
      <c r="IS11" s="57">
        <v>5</v>
      </c>
      <c r="IT11" s="58"/>
      <c r="IU11" s="66">
        <f t="shared" si="103"/>
        <v>6.3</v>
      </c>
      <c r="IV11" s="67">
        <f t="shared" si="104"/>
        <v>6.3</v>
      </c>
      <c r="IW11" s="67" t="str">
        <f t="shared" si="105"/>
        <v>6.3</v>
      </c>
      <c r="IX11" s="51" t="str">
        <f t="shared" si="106"/>
        <v>C</v>
      </c>
      <c r="IY11" s="60">
        <f t="shared" si="107"/>
        <v>2</v>
      </c>
      <c r="IZ11" s="53" t="str">
        <f t="shared" si="108"/>
        <v>2.0</v>
      </c>
      <c r="JA11" s="63">
        <v>3</v>
      </c>
      <c r="JB11" s="199">
        <v>3</v>
      </c>
      <c r="JC11" s="65">
        <v>6.8</v>
      </c>
      <c r="JD11" s="57">
        <v>5</v>
      </c>
      <c r="JE11" s="58"/>
      <c r="JF11" s="66">
        <f t="shared" si="109"/>
        <v>5.7</v>
      </c>
      <c r="JG11" s="67">
        <f t="shared" si="110"/>
        <v>5.7</v>
      </c>
      <c r="JH11" s="50" t="str">
        <f t="shared" si="111"/>
        <v>5.7</v>
      </c>
      <c r="JI11" s="51" t="str">
        <f t="shared" si="112"/>
        <v>C</v>
      </c>
      <c r="JJ11" s="60">
        <f t="shared" si="113"/>
        <v>2</v>
      </c>
      <c r="JK11" s="53" t="str">
        <f t="shared" si="114"/>
        <v>2.0</v>
      </c>
      <c r="JL11" s="61">
        <v>2</v>
      </c>
      <c r="JM11" s="62">
        <v>2</v>
      </c>
      <c r="JN11" s="65">
        <v>6.8</v>
      </c>
      <c r="JO11" s="57">
        <v>6</v>
      </c>
      <c r="JP11" s="58"/>
      <c r="JQ11" s="66">
        <f t="shared" si="115"/>
        <v>6.3</v>
      </c>
      <c r="JR11" s="67">
        <f t="shared" si="116"/>
        <v>6.3</v>
      </c>
      <c r="JS11" s="50" t="str">
        <f t="shared" si="117"/>
        <v>6.3</v>
      </c>
      <c r="JT11" s="51" t="str">
        <f t="shared" si="118"/>
        <v>C</v>
      </c>
      <c r="JU11" s="60">
        <f t="shared" si="119"/>
        <v>2</v>
      </c>
      <c r="JV11" s="53" t="str">
        <f t="shared" si="120"/>
        <v>2.0</v>
      </c>
      <c r="JW11" s="61">
        <v>1</v>
      </c>
      <c r="JX11" s="62">
        <v>1</v>
      </c>
      <c r="JY11" s="65">
        <v>7</v>
      </c>
      <c r="JZ11" s="57">
        <v>8</v>
      </c>
      <c r="KA11" s="58"/>
      <c r="KB11" s="66">
        <f t="shared" si="121"/>
        <v>7.6</v>
      </c>
      <c r="KC11" s="67">
        <f t="shared" si="122"/>
        <v>7.6</v>
      </c>
      <c r="KD11" s="50" t="str">
        <f t="shared" si="123"/>
        <v>7.6</v>
      </c>
      <c r="KE11" s="51" t="str">
        <f t="shared" si="124"/>
        <v>B</v>
      </c>
      <c r="KF11" s="60">
        <f t="shared" si="125"/>
        <v>3</v>
      </c>
      <c r="KG11" s="53" t="str">
        <f t="shared" si="126"/>
        <v>3.0</v>
      </c>
      <c r="KH11" s="61">
        <v>2</v>
      </c>
      <c r="KI11" s="62">
        <v>2</v>
      </c>
      <c r="KJ11" s="105">
        <v>5</v>
      </c>
      <c r="KK11" s="135">
        <v>1</v>
      </c>
      <c r="KL11" s="105">
        <v>5</v>
      </c>
      <c r="KM11" s="66">
        <f t="shared" si="127"/>
        <v>2.6</v>
      </c>
      <c r="KN11" s="110">
        <f t="shared" si="128"/>
        <v>5</v>
      </c>
      <c r="KO11" s="67" t="str">
        <f t="shared" si="129"/>
        <v>5.0</v>
      </c>
      <c r="KP11" s="273" t="str">
        <f t="shared" si="130"/>
        <v>D+</v>
      </c>
      <c r="KQ11" s="112">
        <f t="shared" si="131"/>
        <v>1.5</v>
      </c>
      <c r="KR11" s="113" t="str">
        <f t="shared" si="132"/>
        <v>1.5</v>
      </c>
      <c r="KS11" s="63">
        <v>3</v>
      </c>
      <c r="KT11" s="199">
        <v>3</v>
      </c>
      <c r="KU11" s="166">
        <v>6</v>
      </c>
      <c r="KV11" s="282">
        <v>1</v>
      </c>
      <c r="KW11" s="123">
        <v>1</v>
      </c>
      <c r="KX11" s="166">
        <f t="shared" si="133"/>
        <v>3</v>
      </c>
      <c r="KY11" s="110">
        <f t="shared" si="134"/>
        <v>3</v>
      </c>
      <c r="KZ11" s="67" t="str">
        <f t="shared" si="135"/>
        <v>3.0</v>
      </c>
      <c r="LA11" s="273" t="str">
        <f t="shared" si="136"/>
        <v>F</v>
      </c>
      <c r="LB11" s="112">
        <f t="shared" si="137"/>
        <v>0</v>
      </c>
      <c r="LC11" s="113" t="str">
        <f t="shared" si="138"/>
        <v>0.0</v>
      </c>
      <c r="LD11" s="63">
        <v>2</v>
      </c>
      <c r="LE11" s="199">
        <v>2</v>
      </c>
      <c r="LF11" s="274">
        <f t="shared" si="184"/>
        <v>2.8</v>
      </c>
      <c r="LG11" s="275">
        <f t="shared" si="185"/>
        <v>4.0999999999999996</v>
      </c>
      <c r="LH11" s="276" t="str">
        <f t="shared" si="186"/>
        <v>4.1</v>
      </c>
      <c r="LI11" s="277" t="str">
        <f t="shared" si="187"/>
        <v>D</v>
      </c>
      <c r="LJ11" s="278">
        <f t="shared" si="188"/>
        <v>1</v>
      </c>
      <c r="LK11" s="276" t="str">
        <f t="shared" si="189"/>
        <v>1.0</v>
      </c>
      <c r="LL11" s="279">
        <v>5</v>
      </c>
      <c r="LM11" s="280">
        <v>5</v>
      </c>
      <c r="LN11" s="203">
        <f t="shared" si="144"/>
        <v>19</v>
      </c>
      <c r="LO11" s="153">
        <f t="shared" si="145"/>
        <v>5.689473684210526</v>
      </c>
      <c r="LP11" s="155">
        <f t="shared" si="146"/>
        <v>1.8421052631578947</v>
      </c>
      <c r="LQ11" s="154" t="str">
        <f t="shared" si="190"/>
        <v>1.84</v>
      </c>
      <c r="LR11" s="5" t="str">
        <f t="shared" si="191"/>
        <v>Lên lớp</v>
      </c>
    </row>
    <row r="12" spans="1:360" s="8" customFormat="1" ht="18">
      <c r="A12" s="5">
        <v>11</v>
      </c>
      <c r="B12" s="9" t="s">
        <v>11</v>
      </c>
      <c r="C12" s="10" t="s">
        <v>332</v>
      </c>
      <c r="D12" s="11" t="s">
        <v>333</v>
      </c>
      <c r="E12" s="12" t="s">
        <v>10</v>
      </c>
      <c r="F12" s="6"/>
      <c r="G12" s="47" t="s">
        <v>550</v>
      </c>
      <c r="H12" s="132" t="s">
        <v>410</v>
      </c>
      <c r="I12" s="140" t="s">
        <v>585</v>
      </c>
      <c r="J12" s="48" t="s">
        <v>599</v>
      </c>
      <c r="K12" s="98">
        <v>7.7</v>
      </c>
      <c r="L12" s="67" t="str">
        <f t="shared" si="149"/>
        <v>7.7</v>
      </c>
      <c r="M12" s="51" t="str">
        <f t="shared" si="193"/>
        <v>B</v>
      </c>
      <c r="N12" s="52">
        <f t="shared" si="194"/>
        <v>3</v>
      </c>
      <c r="O12" s="53" t="str">
        <f t="shared" si="150"/>
        <v>3.0</v>
      </c>
      <c r="P12" s="63">
        <v>2</v>
      </c>
      <c r="Q12" s="49">
        <v>8</v>
      </c>
      <c r="R12" s="67" t="str">
        <f t="shared" si="151"/>
        <v>8.0</v>
      </c>
      <c r="S12" s="51" t="str">
        <f t="shared" si="195"/>
        <v>B+</v>
      </c>
      <c r="T12" s="52">
        <f t="shared" si="196"/>
        <v>3.5</v>
      </c>
      <c r="U12" s="53" t="str">
        <f t="shared" si="152"/>
        <v>3.5</v>
      </c>
      <c r="V12" s="63">
        <v>3</v>
      </c>
      <c r="W12" s="105">
        <v>8.1999999999999993</v>
      </c>
      <c r="X12" s="103">
        <v>7</v>
      </c>
      <c r="Y12" s="104"/>
      <c r="Z12" s="66">
        <f t="shared" si="4"/>
        <v>7.5</v>
      </c>
      <c r="AA12" s="67">
        <f t="shared" si="5"/>
        <v>7.5</v>
      </c>
      <c r="AB12" s="67" t="str">
        <f t="shared" si="153"/>
        <v>7.5</v>
      </c>
      <c r="AC12" s="51" t="str">
        <f t="shared" si="6"/>
        <v>B</v>
      </c>
      <c r="AD12" s="60">
        <f t="shared" si="197"/>
        <v>3</v>
      </c>
      <c r="AE12" s="53" t="str">
        <f t="shared" si="154"/>
        <v>3.0</v>
      </c>
      <c r="AF12" s="63">
        <v>4</v>
      </c>
      <c r="AG12" s="199">
        <v>4</v>
      </c>
      <c r="AH12" s="105">
        <v>8</v>
      </c>
      <c r="AI12" s="103">
        <v>7</v>
      </c>
      <c r="AJ12" s="104"/>
      <c r="AK12" s="66">
        <f t="shared" si="8"/>
        <v>7.4</v>
      </c>
      <c r="AL12" s="67">
        <f t="shared" si="9"/>
        <v>7.4</v>
      </c>
      <c r="AM12" s="67" t="str">
        <f t="shared" si="155"/>
        <v>7.4</v>
      </c>
      <c r="AN12" s="51" t="str">
        <f t="shared" si="198"/>
        <v>B</v>
      </c>
      <c r="AO12" s="60">
        <f t="shared" si="199"/>
        <v>3</v>
      </c>
      <c r="AP12" s="53" t="str">
        <f t="shared" si="156"/>
        <v>3.0</v>
      </c>
      <c r="AQ12" s="63">
        <v>2</v>
      </c>
      <c r="AR12" s="199">
        <v>2</v>
      </c>
      <c r="AS12" s="105">
        <v>5</v>
      </c>
      <c r="AT12" s="103">
        <v>6</v>
      </c>
      <c r="AU12" s="104"/>
      <c r="AV12" s="66">
        <f t="shared" si="157"/>
        <v>5.6</v>
      </c>
      <c r="AW12" s="67">
        <f t="shared" si="158"/>
        <v>5.6</v>
      </c>
      <c r="AX12" s="67" t="str">
        <f t="shared" si="159"/>
        <v>5.6</v>
      </c>
      <c r="AY12" s="51" t="str">
        <f t="shared" si="160"/>
        <v>C</v>
      </c>
      <c r="AZ12" s="60">
        <f t="shared" si="200"/>
        <v>2</v>
      </c>
      <c r="BA12" s="53" t="str">
        <f t="shared" si="162"/>
        <v>2.0</v>
      </c>
      <c r="BB12" s="63">
        <v>3</v>
      </c>
      <c r="BC12" s="199">
        <v>3</v>
      </c>
      <c r="BD12" s="105">
        <v>5.4</v>
      </c>
      <c r="BE12" s="103">
        <v>5</v>
      </c>
      <c r="BF12" s="104"/>
      <c r="BG12" s="66">
        <f t="shared" si="201"/>
        <v>5.2</v>
      </c>
      <c r="BH12" s="67">
        <f t="shared" si="202"/>
        <v>5.2</v>
      </c>
      <c r="BI12" s="67" t="str">
        <f t="shared" si="163"/>
        <v>5.2</v>
      </c>
      <c r="BJ12" s="51" t="str">
        <f t="shared" si="203"/>
        <v>D+</v>
      </c>
      <c r="BK12" s="60">
        <f t="shared" si="204"/>
        <v>1.5</v>
      </c>
      <c r="BL12" s="53" t="str">
        <f t="shared" si="166"/>
        <v>1.5</v>
      </c>
      <c r="BM12" s="63">
        <v>3</v>
      </c>
      <c r="BN12" s="199">
        <v>3</v>
      </c>
      <c r="BO12" s="105">
        <v>7.5</v>
      </c>
      <c r="BP12" s="103">
        <v>6</v>
      </c>
      <c r="BQ12" s="104"/>
      <c r="BR12" s="66">
        <f t="shared" si="12"/>
        <v>6.6</v>
      </c>
      <c r="BS12" s="67">
        <f t="shared" si="13"/>
        <v>6.6</v>
      </c>
      <c r="BT12" s="67" t="str">
        <f t="shared" si="167"/>
        <v>6.6</v>
      </c>
      <c r="BU12" s="51" t="str">
        <f t="shared" si="14"/>
        <v>C+</v>
      </c>
      <c r="BV12" s="68">
        <f t="shared" si="15"/>
        <v>2.5</v>
      </c>
      <c r="BW12" s="53" t="str">
        <f t="shared" si="168"/>
        <v>2.5</v>
      </c>
      <c r="BX12" s="63">
        <v>2</v>
      </c>
      <c r="BY12" s="199">
        <v>2</v>
      </c>
      <c r="BZ12" s="105">
        <v>7</v>
      </c>
      <c r="CA12" s="103">
        <v>8</v>
      </c>
      <c r="CB12" s="104"/>
      <c r="CC12" s="105"/>
      <c r="CD12" s="67">
        <f t="shared" si="205"/>
        <v>7.6</v>
      </c>
      <c r="CE12" s="67" t="str">
        <f t="shared" si="169"/>
        <v>7.6</v>
      </c>
      <c r="CF12" s="51" t="str">
        <f t="shared" si="206"/>
        <v>B</v>
      </c>
      <c r="CG12" s="60">
        <f t="shared" si="207"/>
        <v>3</v>
      </c>
      <c r="CH12" s="53" t="str">
        <f t="shared" si="172"/>
        <v>3.0</v>
      </c>
      <c r="CI12" s="63">
        <v>3</v>
      </c>
      <c r="CJ12" s="199">
        <v>3</v>
      </c>
      <c r="CK12" s="200">
        <f t="shared" si="173"/>
        <v>17</v>
      </c>
      <c r="CL12" s="72">
        <f t="shared" si="16"/>
        <v>6.6588235294117641</v>
      </c>
      <c r="CM12" s="93" t="str">
        <f t="shared" si="174"/>
        <v>6.66</v>
      </c>
      <c r="CN12" s="72">
        <f t="shared" si="17"/>
        <v>2.5</v>
      </c>
      <c r="CO12" s="93" t="str">
        <f t="shared" si="175"/>
        <v>2.50</v>
      </c>
      <c r="CP12" s="258" t="str">
        <f t="shared" si="192"/>
        <v>Lên lớp</v>
      </c>
      <c r="CQ12" s="258">
        <f t="shared" si="18"/>
        <v>17</v>
      </c>
      <c r="CR12" s="72">
        <f t="shared" si="19"/>
        <v>6.6588235294117641</v>
      </c>
      <c r="CS12" s="258" t="str">
        <f t="shared" si="176"/>
        <v>6.66</v>
      </c>
      <c r="CT12" s="72">
        <f t="shared" si="20"/>
        <v>2.5</v>
      </c>
      <c r="CU12" s="258" t="str">
        <f t="shared" si="177"/>
        <v>2.50</v>
      </c>
      <c r="CV12" s="258" t="str">
        <f t="shared" si="208"/>
        <v>Lên lớp</v>
      </c>
      <c r="CW12" s="66">
        <v>7</v>
      </c>
      <c r="CX12" s="258">
        <v>3</v>
      </c>
      <c r="CY12" s="258"/>
      <c r="CZ12" s="66">
        <f t="shared" si="22"/>
        <v>4.5999999999999996</v>
      </c>
      <c r="DA12" s="67">
        <f t="shared" si="23"/>
        <v>4.5999999999999996</v>
      </c>
      <c r="DB12" s="60" t="str">
        <f t="shared" si="24"/>
        <v>4.6</v>
      </c>
      <c r="DC12" s="51" t="str">
        <f t="shared" si="25"/>
        <v>D</v>
      </c>
      <c r="DD12" s="60">
        <f t="shared" si="26"/>
        <v>1</v>
      </c>
      <c r="DE12" s="60" t="str">
        <f t="shared" si="27"/>
        <v>1.0</v>
      </c>
      <c r="DF12" s="63"/>
      <c r="DG12" s="201"/>
      <c r="DH12" s="105">
        <v>7.8</v>
      </c>
      <c r="DI12" s="126">
        <v>7</v>
      </c>
      <c r="DJ12" s="126"/>
      <c r="DK12" s="66">
        <f t="shared" si="28"/>
        <v>7.3</v>
      </c>
      <c r="DL12" s="67">
        <f t="shared" si="29"/>
        <v>7.3</v>
      </c>
      <c r="DM12" s="60" t="str">
        <f t="shared" si="30"/>
        <v>7.3</v>
      </c>
      <c r="DN12" s="51" t="str">
        <f t="shared" si="31"/>
        <v>B</v>
      </c>
      <c r="DO12" s="60">
        <f t="shared" si="32"/>
        <v>3</v>
      </c>
      <c r="DP12" s="60" t="str">
        <f t="shared" si="33"/>
        <v>3.0</v>
      </c>
      <c r="DQ12" s="63"/>
      <c r="DR12" s="201"/>
      <c r="DS12" s="67">
        <f t="shared" si="34"/>
        <v>5.9499999999999993</v>
      </c>
      <c r="DT12" s="60" t="str">
        <f t="shared" si="35"/>
        <v>6.0</v>
      </c>
      <c r="DU12" s="51" t="str">
        <f t="shared" si="36"/>
        <v>C</v>
      </c>
      <c r="DV12" s="60">
        <f t="shared" si="37"/>
        <v>2</v>
      </c>
      <c r="DW12" s="60" t="str">
        <f t="shared" si="38"/>
        <v>2.0</v>
      </c>
      <c r="DX12" s="63">
        <v>3</v>
      </c>
      <c r="DY12" s="201">
        <v>3</v>
      </c>
      <c r="DZ12" s="202">
        <v>5.7</v>
      </c>
      <c r="EA12" s="57">
        <v>7</v>
      </c>
      <c r="EB12" s="58"/>
      <c r="EC12" s="66">
        <f t="shared" si="39"/>
        <v>6.5</v>
      </c>
      <c r="ED12" s="67">
        <f t="shared" si="40"/>
        <v>6.5</v>
      </c>
      <c r="EE12" s="67" t="str">
        <f t="shared" si="41"/>
        <v>6.5</v>
      </c>
      <c r="EF12" s="51" t="str">
        <f t="shared" si="42"/>
        <v>C+</v>
      </c>
      <c r="EG12" s="68">
        <f t="shared" si="43"/>
        <v>2.5</v>
      </c>
      <c r="EH12" s="53" t="str">
        <f t="shared" si="44"/>
        <v>2.5</v>
      </c>
      <c r="EI12" s="63">
        <v>3</v>
      </c>
      <c r="EJ12" s="199">
        <v>3</v>
      </c>
      <c r="EK12" s="202">
        <v>6.8</v>
      </c>
      <c r="EL12" s="57">
        <v>3</v>
      </c>
      <c r="EM12" s="58"/>
      <c r="EN12" s="66">
        <f t="shared" si="178"/>
        <v>4.5</v>
      </c>
      <c r="EO12" s="67">
        <f t="shared" si="179"/>
        <v>4.5</v>
      </c>
      <c r="EP12" s="67" t="str">
        <f t="shared" si="180"/>
        <v>4.5</v>
      </c>
      <c r="EQ12" s="51" t="str">
        <f t="shared" si="181"/>
        <v>D</v>
      </c>
      <c r="ER12" s="60">
        <f t="shared" si="182"/>
        <v>1</v>
      </c>
      <c r="ES12" s="53" t="str">
        <f t="shared" si="183"/>
        <v>1.0</v>
      </c>
      <c r="ET12" s="63">
        <v>3</v>
      </c>
      <c r="EU12" s="199">
        <v>3</v>
      </c>
      <c r="EV12" s="166">
        <v>5.3</v>
      </c>
      <c r="EW12" s="122">
        <v>1</v>
      </c>
      <c r="EX12" s="123">
        <v>4</v>
      </c>
      <c r="EY12" s="66">
        <f t="shared" si="45"/>
        <v>2.7</v>
      </c>
      <c r="EZ12" s="67">
        <f t="shared" si="46"/>
        <v>4.5</v>
      </c>
      <c r="FA12" s="67" t="str">
        <f t="shared" si="47"/>
        <v>4.5</v>
      </c>
      <c r="FB12" s="51" t="str">
        <f t="shared" si="48"/>
        <v>D</v>
      </c>
      <c r="FC12" s="60">
        <f t="shared" si="49"/>
        <v>1</v>
      </c>
      <c r="FD12" s="53" t="str">
        <f t="shared" si="50"/>
        <v>1.0</v>
      </c>
      <c r="FE12" s="63">
        <v>2</v>
      </c>
      <c r="FF12" s="199">
        <v>2</v>
      </c>
      <c r="FG12" s="105">
        <v>7.7</v>
      </c>
      <c r="FH12" s="103">
        <v>8</v>
      </c>
      <c r="FI12" s="104"/>
      <c r="FJ12" s="66">
        <f t="shared" si="51"/>
        <v>7.9</v>
      </c>
      <c r="FK12" s="67">
        <f t="shared" si="52"/>
        <v>7.9</v>
      </c>
      <c r="FL12" s="67" t="str">
        <f t="shared" si="53"/>
        <v>7.9</v>
      </c>
      <c r="FM12" s="51" t="str">
        <f t="shared" si="54"/>
        <v>B</v>
      </c>
      <c r="FN12" s="60">
        <f t="shared" si="55"/>
        <v>3</v>
      </c>
      <c r="FO12" s="53" t="str">
        <f t="shared" si="56"/>
        <v>3.0</v>
      </c>
      <c r="FP12" s="63">
        <v>2</v>
      </c>
      <c r="FQ12" s="199">
        <v>2</v>
      </c>
      <c r="FR12" s="105">
        <v>7.6</v>
      </c>
      <c r="FS12" s="103">
        <v>9</v>
      </c>
      <c r="FT12" s="104"/>
      <c r="FU12" s="66"/>
      <c r="FV12" s="67">
        <f t="shared" si="57"/>
        <v>8.4</v>
      </c>
      <c r="FW12" s="67" t="str">
        <f t="shared" si="58"/>
        <v>8.4</v>
      </c>
      <c r="FX12" s="51" t="str">
        <f t="shared" si="59"/>
        <v>B+</v>
      </c>
      <c r="FY12" s="60">
        <f t="shared" si="60"/>
        <v>3.5</v>
      </c>
      <c r="FZ12" s="53" t="str">
        <f t="shared" si="61"/>
        <v>3.5</v>
      </c>
      <c r="GA12" s="63">
        <v>2</v>
      </c>
      <c r="GB12" s="199">
        <v>2</v>
      </c>
      <c r="GC12" s="105">
        <v>7.1</v>
      </c>
      <c r="GD12" s="103">
        <v>6</v>
      </c>
      <c r="GE12" s="104"/>
      <c r="GF12" s="105"/>
      <c r="GG12" s="67">
        <f t="shared" si="62"/>
        <v>6.4</v>
      </c>
      <c r="GH12" s="67" t="str">
        <f t="shared" si="63"/>
        <v>6.4</v>
      </c>
      <c r="GI12" s="51" t="str">
        <f t="shared" si="64"/>
        <v>C</v>
      </c>
      <c r="GJ12" s="60">
        <f t="shared" si="65"/>
        <v>2</v>
      </c>
      <c r="GK12" s="53" t="str">
        <f t="shared" si="66"/>
        <v>2.0</v>
      </c>
      <c r="GL12" s="63">
        <v>3</v>
      </c>
      <c r="GM12" s="199">
        <v>3</v>
      </c>
      <c r="GN12" s="203">
        <f t="shared" si="67"/>
        <v>18</v>
      </c>
      <c r="GO12" s="153">
        <f t="shared" si="68"/>
        <v>6.2027777777777775</v>
      </c>
      <c r="GP12" s="155">
        <f t="shared" si="69"/>
        <v>2.0833333333333335</v>
      </c>
      <c r="GQ12" s="154" t="str">
        <f t="shared" si="70"/>
        <v>2.08</v>
      </c>
      <c r="GR12" s="5" t="str">
        <f t="shared" si="71"/>
        <v>Lên lớp</v>
      </c>
      <c r="GS12" s="204">
        <f t="shared" si="72"/>
        <v>18</v>
      </c>
      <c r="GT12" s="205">
        <f t="shared" si="73"/>
        <v>6.2027777777777775</v>
      </c>
      <c r="GU12" s="206">
        <f t="shared" si="74"/>
        <v>2.0833333333333335</v>
      </c>
      <c r="GV12" s="207">
        <f t="shared" si="75"/>
        <v>35</v>
      </c>
      <c r="GW12" s="203">
        <f t="shared" si="76"/>
        <v>35</v>
      </c>
      <c r="GX12" s="154">
        <f t="shared" si="77"/>
        <v>6.4242857142857135</v>
      </c>
      <c r="GY12" s="155">
        <f t="shared" si="78"/>
        <v>2.2857142857142856</v>
      </c>
      <c r="GZ12" s="154" t="str">
        <f t="shared" si="79"/>
        <v>2.29</v>
      </c>
      <c r="HA12" s="5" t="str">
        <f t="shared" si="80"/>
        <v>Lên lớp</v>
      </c>
      <c r="HB12" s="5"/>
      <c r="HC12" s="105">
        <v>6.6</v>
      </c>
      <c r="HD12" s="103">
        <v>4</v>
      </c>
      <c r="HE12" s="104"/>
      <c r="HF12" s="105"/>
      <c r="HG12" s="67">
        <f t="shared" si="81"/>
        <v>5</v>
      </c>
      <c r="HH12" s="67" t="str">
        <f t="shared" si="82"/>
        <v>5.0</v>
      </c>
      <c r="HI12" s="51" t="str">
        <f t="shared" si="83"/>
        <v>D+</v>
      </c>
      <c r="HJ12" s="60">
        <f t="shared" si="84"/>
        <v>1.5</v>
      </c>
      <c r="HK12" s="53" t="str">
        <f t="shared" si="85"/>
        <v>1.5</v>
      </c>
      <c r="HL12" s="63">
        <v>3</v>
      </c>
      <c r="HM12" s="199">
        <v>3</v>
      </c>
      <c r="HN12" s="166">
        <v>5.3</v>
      </c>
      <c r="HO12" s="122">
        <v>3</v>
      </c>
      <c r="HP12" s="123">
        <v>5</v>
      </c>
      <c r="HQ12" s="166">
        <f t="shared" si="86"/>
        <v>3.9</v>
      </c>
      <c r="HR12" s="110">
        <f t="shared" si="87"/>
        <v>5.0999999999999996</v>
      </c>
      <c r="HS12" s="67" t="str">
        <f t="shared" si="88"/>
        <v>5.1</v>
      </c>
      <c r="HT12" s="111" t="str">
        <f t="shared" si="89"/>
        <v>D+</v>
      </c>
      <c r="HU12" s="112">
        <f t="shared" si="90"/>
        <v>1.5</v>
      </c>
      <c r="HV12" s="113" t="str">
        <f t="shared" si="91"/>
        <v>1.5</v>
      </c>
      <c r="HW12" s="63">
        <v>1</v>
      </c>
      <c r="HX12" s="199">
        <v>1</v>
      </c>
      <c r="HY12" s="66">
        <f t="shared" si="209"/>
        <v>1.2</v>
      </c>
      <c r="HZ12" s="163">
        <f t="shared" si="210"/>
        <v>5</v>
      </c>
      <c r="IA12" s="53" t="str">
        <f t="shared" si="93"/>
        <v>5.0</v>
      </c>
      <c r="IB12" s="51" t="str">
        <f t="shared" si="94"/>
        <v>D+</v>
      </c>
      <c r="IC12" s="60">
        <f t="shared" si="95"/>
        <v>1.5</v>
      </c>
      <c r="ID12" s="53" t="str">
        <f t="shared" si="96"/>
        <v>1.5</v>
      </c>
      <c r="IE12" s="212">
        <v>4</v>
      </c>
      <c r="IF12" s="213">
        <v>4</v>
      </c>
      <c r="IG12" s="202">
        <v>7.3</v>
      </c>
      <c r="IH12" s="57">
        <v>6</v>
      </c>
      <c r="II12" s="58"/>
      <c r="IJ12" s="66">
        <f t="shared" si="97"/>
        <v>6.5</v>
      </c>
      <c r="IK12" s="67">
        <f t="shared" si="98"/>
        <v>6.5</v>
      </c>
      <c r="IL12" s="67" t="str">
        <f t="shared" si="99"/>
        <v>6.5</v>
      </c>
      <c r="IM12" s="51" t="str">
        <f t="shared" si="100"/>
        <v>C+</v>
      </c>
      <c r="IN12" s="60">
        <f t="shared" si="101"/>
        <v>2.5</v>
      </c>
      <c r="IO12" s="53" t="str">
        <f t="shared" si="102"/>
        <v>2.5</v>
      </c>
      <c r="IP12" s="63">
        <v>2</v>
      </c>
      <c r="IQ12" s="199">
        <v>2</v>
      </c>
      <c r="IR12" s="202">
        <v>8.3000000000000007</v>
      </c>
      <c r="IS12" s="57">
        <v>4</v>
      </c>
      <c r="IT12" s="58"/>
      <c r="IU12" s="66">
        <f t="shared" si="103"/>
        <v>5.7</v>
      </c>
      <c r="IV12" s="67">
        <f t="shared" si="104"/>
        <v>5.7</v>
      </c>
      <c r="IW12" s="67" t="str">
        <f t="shared" si="105"/>
        <v>5.7</v>
      </c>
      <c r="IX12" s="51" t="str">
        <f t="shared" si="106"/>
        <v>C</v>
      </c>
      <c r="IY12" s="60">
        <f t="shared" si="107"/>
        <v>2</v>
      </c>
      <c r="IZ12" s="53" t="str">
        <f t="shared" si="108"/>
        <v>2.0</v>
      </c>
      <c r="JA12" s="63">
        <v>3</v>
      </c>
      <c r="JB12" s="199">
        <v>3</v>
      </c>
      <c r="JC12" s="65">
        <v>7.6</v>
      </c>
      <c r="JD12" s="57">
        <v>6</v>
      </c>
      <c r="JE12" s="58"/>
      <c r="JF12" s="66">
        <f t="shared" si="109"/>
        <v>6.6</v>
      </c>
      <c r="JG12" s="67">
        <f t="shared" si="110"/>
        <v>6.6</v>
      </c>
      <c r="JH12" s="50" t="str">
        <f t="shared" si="111"/>
        <v>6.6</v>
      </c>
      <c r="JI12" s="51" t="str">
        <f t="shared" si="112"/>
        <v>C+</v>
      </c>
      <c r="JJ12" s="60">
        <f t="shared" si="113"/>
        <v>2.5</v>
      </c>
      <c r="JK12" s="53" t="str">
        <f t="shared" si="114"/>
        <v>2.5</v>
      </c>
      <c r="JL12" s="61">
        <v>2</v>
      </c>
      <c r="JM12" s="62">
        <v>2</v>
      </c>
      <c r="JN12" s="65">
        <v>6.2</v>
      </c>
      <c r="JO12" s="57">
        <v>5</v>
      </c>
      <c r="JP12" s="58"/>
      <c r="JQ12" s="66">
        <f t="shared" si="115"/>
        <v>5.5</v>
      </c>
      <c r="JR12" s="67">
        <f t="shared" si="116"/>
        <v>5.5</v>
      </c>
      <c r="JS12" s="50" t="str">
        <f t="shared" si="117"/>
        <v>5.5</v>
      </c>
      <c r="JT12" s="51" t="str">
        <f t="shared" si="118"/>
        <v>C</v>
      </c>
      <c r="JU12" s="60">
        <f t="shared" si="119"/>
        <v>2</v>
      </c>
      <c r="JV12" s="53" t="str">
        <f t="shared" si="120"/>
        <v>2.0</v>
      </c>
      <c r="JW12" s="61">
        <v>1</v>
      </c>
      <c r="JX12" s="62">
        <v>1</v>
      </c>
      <c r="JY12" s="65">
        <v>8</v>
      </c>
      <c r="JZ12" s="57">
        <v>7</v>
      </c>
      <c r="KA12" s="58"/>
      <c r="KB12" s="66">
        <f t="shared" si="121"/>
        <v>7.4</v>
      </c>
      <c r="KC12" s="67">
        <f t="shared" si="122"/>
        <v>7.4</v>
      </c>
      <c r="KD12" s="50" t="str">
        <f t="shared" si="123"/>
        <v>7.4</v>
      </c>
      <c r="KE12" s="51" t="str">
        <f t="shared" si="124"/>
        <v>B</v>
      </c>
      <c r="KF12" s="60">
        <f t="shared" si="125"/>
        <v>3</v>
      </c>
      <c r="KG12" s="53" t="str">
        <f t="shared" si="126"/>
        <v>3.0</v>
      </c>
      <c r="KH12" s="61">
        <v>2</v>
      </c>
      <c r="KI12" s="62">
        <v>2</v>
      </c>
      <c r="KJ12" s="105">
        <v>6</v>
      </c>
      <c r="KK12" s="135">
        <v>1</v>
      </c>
      <c r="KL12" s="105">
        <v>5.5</v>
      </c>
      <c r="KM12" s="66">
        <f t="shared" si="127"/>
        <v>3</v>
      </c>
      <c r="KN12" s="110">
        <f t="shared" si="128"/>
        <v>5.7</v>
      </c>
      <c r="KO12" s="67" t="str">
        <f t="shared" si="129"/>
        <v>5.7</v>
      </c>
      <c r="KP12" s="273" t="str">
        <f t="shared" si="130"/>
        <v>C</v>
      </c>
      <c r="KQ12" s="112">
        <f t="shared" si="131"/>
        <v>2</v>
      </c>
      <c r="KR12" s="113" t="str">
        <f t="shared" si="132"/>
        <v>2.0</v>
      </c>
      <c r="KS12" s="63">
        <v>3</v>
      </c>
      <c r="KT12" s="199">
        <v>3</v>
      </c>
      <c r="KU12" s="105">
        <v>6</v>
      </c>
      <c r="KV12" s="135">
        <v>5</v>
      </c>
      <c r="KW12" s="104"/>
      <c r="KX12" s="66">
        <f t="shared" si="133"/>
        <v>5.4</v>
      </c>
      <c r="KY12" s="110">
        <f t="shared" si="134"/>
        <v>5.4</v>
      </c>
      <c r="KZ12" s="67" t="str">
        <f t="shared" si="135"/>
        <v>5.4</v>
      </c>
      <c r="LA12" s="273" t="str">
        <f t="shared" si="136"/>
        <v>D+</v>
      </c>
      <c r="LB12" s="112">
        <f t="shared" si="137"/>
        <v>1.5</v>
      </c>
      <c r="LC12" s="113" t="str">
        <f t="shared" si="138"/>
        <v>1.5</v>
      </c>
      <c r="LD12" s="63">
        <v>2</v>
      </c>
      <c r="LE12" s="199">
        <v>2</v>
      </c>
      <c r="LF12" s="274">
        <f t="shared" si="184"/>
        <v>4.0999999999999996</v>
      </c>
      <c r="LG12" s="275">
        <f t="shared" si="185"/>
        <v>5.6</v>
      </c>
      <c r="LH12" s="276" t="str">
        <f t="shared" si="186"/>
        <v>5.6</v>
      </c>
      <c r="LI12" s="277" t="str">
        <f t="shared" si="187"/>
        <v>C</v>
      </c>
      <c r="LJ12" s="278">
        <f t="shared" si="188"/>
        <v>2</v>
      </c>
      <c r="LK12" s="276" t="str">
        <f t="shared" si="189"/>
        <v>2.0</v>
      </c>
      <c r="LL12" s="279">
        <v>5</v>
      </c>
      <c r="LM12" s="280">
        <v>5</v>
      </c>
      <c r="LN12" s="203">
        <f t="shared" si="144"/>
        <v>19</v>
      </c>
      <c r="LO12" s="153">
        <f t="shared" si="145"/>
        <v>5.8736842105263163</v>
      </c>
      <c r="LP12" s="155">
        <f t="shared" si="146"/>
        <v>2.0526315789473686</v>
      </c>
      <c r="LQ12" s="154" t="str">
        <f t="shared" si="190"/>
        <v>2.05</v>
      </c>
      <c r="LR12" s="5" t="str">
        <f t="shared" si="191"/>
        <v>Lên lớp</v>
      </c>
    </row>
    <row r="13" spans="1:360" s="8" customFormat="1" ht="18">
      <c r="A13" s="5">
        <v>12</v>
      </c>
      <c r="B13" s="9" t="s">
        <v>11</v>
      </c>
      <c r="C13" s="10" t="s">
        <v>345</v>
      </c>
      <c r="D13" s="11" t="s">
        <v>346</v>
      </c>
      <c r="E13" s="12" t="s">
        <v>289</v>
      </c>
      <c r="F13" s="6"/>
      <c r="G13" s="47" t="s">
        <v>555</v>
      </c>
      <c r="H13" s="132" t="s">
        <v>410</v>
      </c>
      <c r="I13" s="132" t="s">
        <v>590</v>
      </c>
      <c r="J13" s="48" t="s">
        <v>501</v>
      </c>
      <c r="K13" s="98">
        <v>6.3</v>
      </c>
      <c r="L13" s="67" t="str">
        <f t="shared" si="149"/>
        <v>6.3</v>
      </c>
      <c r="M13" s="51" t="str">
        <f t="shared" si="193"/>
        <v>C</v>
      </c>
      <c r="N13" s="52">
        <f t="shared" si="194"/>
        <v>2</v>
      </c>
      <c r="O13" s="53" t="str">
        <f t="shared" si="150"/>
        <v>2.0</v>
      </c>
      <c r="P13" s="63">
        <v>2</v>
      </c>
      <c r="Q13" s="49">
        <v>7</v>
      </c>
      <c r="R13" s="67" t="str">
        <f t="shared" si="151"/>
        <v>7.0</v>
      </c>
      <c r="S13" s="51" t="str">
        <f t="shared" si="195"/>
        <v>B</v>
      </c>
      <c r="T13" s="52">
        <f t="shared" si="196"/>
        <v>3</v>
      </c>
      <c r="U13" s="53" t="str">
        <f t="shared" si="152"/>
        <v>3.0</v>
      </c>
      <c r="V13" s="63">
        <v>3</v>
      </c>
      <c r="W13" s="105">
        <v>7.5</v>
      </c>
      <c r="X13" s="103">
        <v>7</v>
      </c>
      <c r="Y13" s="104"/>
      <c r="Z13" s="66">
        <f t="shared" si="4"/>
        <v>7.2</v>
      </c>
      <c r="AA13" s="67">
        <f t="shared" si="5"/>
        <v>7.2</v>
      </c>
      <c r="AB13" s="67" t="str">
        <f t="shared" si="153"/>
        <v>7.2</v>
      </c>
      <c r="AC13" s="51" t="str">
        <f t="shared" si="6"/>
        <v>B</v>
      </c>
      <c r="AD13" s="60">
        <f t="shared" si="197"/>
        <v>3</v>
      </c>
      <c r="AE13" s="53" t="str">
        <f t="shared" si="154"/>
        <v>3.0</v>
      </c>
      <c r="AF13" s="63">
        <v>4</v>
      </c>
      <c r="AG13" s="199">
        <v>4</v>
      </c>
      <c r="AH13" s="105">
        <v>7.7</v>
      </c>
      <c r="AI13" s="103">
        <v>7</v>
      </c>
      <c r="AJ13" s="104"/>
      <c r="AK13" s="66">
        <f t="shared" si="8"/>
        <v>7.3</v>
      </c>
      <c r="AL13" s="67">
        <f t="shared" si="9"/>
        <v>7.3</v>
      </c>
      <c r="AM13" s="67" t="str">
        <f t="shared" si="155"/>
        <v>7.3</v>
      </c>
      <c r="AN13" s="51" t="str">
        <f t="shared" si="198"/>
        <v>B</v>
      </c>
      <c r="AO13" s="60">
        <f t="shared" si="199"/>
        <v>3</v>
      </c>
      <c r="AP13" s="53" t="str">
        <f t="shared" si="156"/>
        <v>3.0</v>
      </c>
      <c r="AQ13" s="63">
        <v>2</v>
      </c>
      <c r="AR13" s="199">
        <v>2</v>
      </c>
      <c r="AS13" s="105">
        <v>6.1</v>
      </c>
      <c r="AT13" s="103">
        <v>3</v>
      </c>
      <c r="AU13" s="104"/>
      <c r="AV13" s="66">
        <f t="shared" si="157"/>
        <v>4.2</v>
      </c>
      <c r="AW13" s="67">
        <f t="shared" si="158"/>
        <v>4.2</v>
      </c>
      <c r="AX13" s="67" t="str">
        <f t="shared" si="159"/>
        <v>4.2</v>
      </c>
      <c r="AY13" s="51" t="str">
        <f t="shared" si="160"/>
        <v>D</v>
      </c>
      <c r="AZ13" s="60">
        <f t="shared" si="200"/>
        <v>1</v>
      </c>
      <c r="BA13" s="53" t="str">
        <f t="shared" si="162"/>
        <v>1.0</v>
      </c>
      <c r="BB13" s="63">
        <v>3</v>
      </c>
      <c r="BC13" s="199">
        <v>3</v>
      </c>
      <c r="BD13" s="105">
        <v>5.6</v>
      </c>
      <c r="BE13" s="103">
        <v>8</v>
      </c>
      <c r="BF13" s="104"/>
      <c r="BG13" s="66">
        <f t="shared" si="201"/>
        <v>7</v>
      </c>
      <c r="BH13" s="67">
        <f t="shared" si="202"/>
        <v>7</v>
      </c>
      <c r="BI13" s="67" t="str">
        <f t="shared" si="163"/>
        <v>7.0</v>
      </c>
      <c r="BJ13" s="51" t="str">
        <f t="shared" si="203"/>
        <v>B</v>
      </c>
      <c r="BK13" s="60">
        <f t="shared" si="204"/>
        <v>3</v>
      </c>
      <c r="BL13" s="53" t="str">
        <f t="shared" si="166"/>
        <v>3.0</v>
      </c>
      <c r="BM13" s="63">
        <v>3</v>
      </c>
      <c r="BN13" s="199">
        <v>3</v>
      </c>
      <c r="BO13" s="105">
        <v>7.1</v>
      </c>
      <c r="BP13" s="103">
        <v>4</v>
      </c>
      <c r="BQ13" s="104"/>
      <c r="BR13" s="66">
        <f t="shared" si="12"/>
        <v>5.2</v>
      </c>
      <c r="BS13" s="67">
        <f t="shared" si="13"/>
        <v>5.2</v>
      </c>
      <c r="BT13" s="67" t="str">
        <f t="shared" si="167"/>
        <v>5.2</v>
      </c>
      <c r="BU13" s="51" t="str">
        <f t="shared" si="14"/>
        <v>D+</v>
      </c>
      <c r="BV13" s="68">
        <f t="shared" si="15"/>
        <v>1.5</v>
      </c>
      <c r="BW13" s="53" t="str">
        <f t="shared" si="168"/>
        <v>1.5</v>
      </c>
      <c r="BX13" s="63">
        <v>2</v>
      </c>
      <c r="BY13" s="199">
        <v>2</v>
      </c>
      <c r="BZ13" s="105">
        <v>6.2</v>
      </c>
      <c r="CA13" s="103">
        <v>7</v>
      </c>
      <c r="CB13" s="104"/>
      <c r="CC13" s="105"/>
      <c r="CD13" s="67">
        <f t="shared" si="205"/>
        <v>6.7</v>
      </c>
      <c r="CE13" s="67" t="str">
        <f t="shared" si="169"/>
        <v>6.7</v>
      </c>
      <c r="CF13" s="51" t="str">
        <f t="shared" si="206"/>
        <v>C+</v>
      </c>
      <c r="CG13" s="60">
        <f t="shared" si="207"/>
        <v>2.5</v>
      </c>
      <c r="CH13" s="53" t="str">
        <f t="shared" si="172"/>
        <v>2.5</v>
      </c>
      <c r="CI13" s="63">
        <v>3</v>
      </c>
      <c r="CJ13" s="199">
        <v>3</v>
      </c>
      <c r="CK13" s="200">
        <f t="shared" si="173"/>
        <v>17</v>
      </c>
      <c r="CL13" s="72">
        <f t="shared" si="16"/>
        <v>6.3235294117647056</v>
      </c>
      <c r="CM13" s="93" t="str">
        <f t="shared" si="174"/>
        <v>6.32</v>
      </c>
      <c r="CN13" s="72">
        <f t="shared" si="17"/>
        <v>2.3823529411764706</v>
      </c>
      <c r="CO13" s="93" t="str">
        <f t="shared" si="175"/>
        <v>2.38</v>
      </c>
      <c r="CP13" s="258" t="str">
        <f t="shared" si="192"/>
        <v>Lên lớp</v>
      </c>
      <c r="CQ13" s="258">
        <f t="shared" si="18"/>
        <v>17</v>
      </c>
      <c r="CR13" s="72">
        <f t="shared" si="19"/>
        <v>6.3235294117647056</v>
      </c>
      <c r="CS13" s="258" t="str">
        <f t="shared" si="176"/>
        <v>6.32</v>
      </c>
      <c r="CT13" s="72">
        <f t="shared" si="20"/>
        <v>2.3823529411764706</v>
      </c>
      <c r="CU13" s="258" t="str">
        <f t="shared" si="177"/>
        <v>2.38</v>
      </c>
      <c r="CV13" s="258" t="str">
        <f t="shared" si="208"/>
        <v>Lên lớp</v>
      </c>
      <c r="CW13" s="66">
        <v>7.2</v>
      </c>
      <c r="CX13" s="258">
        <v>4</v>
      </c>
      <c r="CY13" s="258"/>
      <c r="CZ13" s="66">
        <f t="shared" si="22"/>
        <v>5.3</v>
      </c>
      <c r="DA13" s="67">
        <f t="shared" si="23"/>
        <v>5.3</v>
      </c>
      <c r="DB13" s="60" t="str">
        <f t="shared" si="24"/>
        <v>5.3</v>
      </c>
      <c r="DC13" s="51" t="str">
        <f t="shared" si="25"/>
        <v>D+</v>
      </c>
      <c r="DD13" s="60">
        <f t="shared" si="26"/>
        <v>1.5</v>
      </c>
      <c r="DE13" s="60" t="str">
        <f t="shared" si="27"/>
        <v>1.5</v>
      </c>
      <c r="DF13" s="63"/>
      <c r="DG13" s="201"/>
      <c r="DH13" s="105">
        <v>6.2</v>
      </c>
      <c r="DI13" s="126">
        <v>5</v>
      </c>
      <c r="DJ13" s="126"/>
      <c r="DK13" s="66">
        <f t="shared" si="28"/>
        <v>5.5</v>
      </c>
      <c r="DL13" s="67">
        <f t="shared" si="29"/>
        <v>5.5</v>
      </c>
      <c r="DM13" s="60" t="str">
        <f t="shared" si="30"/>
        <v>5.5</v>
      </c>
      <c r="DN13" s="51" t="str">
        <f t="shared" si="31"/>
        <v>C</v>
      </c>
      <c r="DO13" s="60">
        <f t="shared" si="32"/>
        <v>2</v>
      </c>
      <c r="DP13" s="60" t="str">
        <f t="shared" si="33"/>
        <v>2.0</v>
      </c>
      <c r="DQ13" s="63"/>
      <c r="DR13" s="201"/>
      <c r="DS13" s="67">
        <f t="shared" si="34"/>
        <v>5.4</v>
      </c>
      <c r="DT13" s="60" t="str">
        <f t="shared" si="35"/>
        <v>5.4</v>
      </c>
      <c r="DU13" s="51" t="str">
        <f t="shared" si="36"/>
        <v>D+</v>
      </c>
      <c r="DV13" s="60">
        <f t="shared" si="37"/>
        <v>1.5</v>
      </c>
      <c r="DW13" s="60" t="str">
        <f t="shared" si="38"/>
        <v>1.5</v>
      </c>
      <c r="DX13" s="63">
        <v>3</v>
      </c>
      <c r="DY13" s="201">
        <v>3</v>
      </c>
      <c r="DZ13" s="202">
        <v>5.6</v>
      </c>
      <c r="EA13" s="57">
        <v>3</v>
      </c>
      <c r="EB13" s="58"/>
      <c r="EC13" s="66">
        <f t="shared" si="39"/>
        <v>4</v>
      </c>
      <c r="ED13" s="67">
        <f t="shared" si="40"/>
        <v>4</v>
      </c>
      <c r="EE13" s="67" t="str">
        <f t="shared" si="41"/>
        <v>4.0</v>
      </c>
      <c r="EF13" s="51" t="str">
        <f t="shared" si="42"/>
        <v>D</v>
      </c>
      <c r="EG13" s="68">
        <f t="shared" si="43"/>
        <v>1</v>
      </c>
      <c r="EH13" s="53" t="str">
        <f t="shared" si="44"/>
        <v>1.0</v>
      </c>
      <c r="EI13" s="63">
        <v>3</v>
      </c>
      <c r="EJ13" s="199">
        <v>3</v>
      </c>
      <c r="EK13" s="202">
        <v>5.7</v>
      </c>
      <c r="EL13" s="57">
        <v>6</v>
      </c>
      <c r="EM13" s="58"/>
      <c r="EN13" s="66">
        <f t="shared" si="178"/>
        <v>5.9</v>
      </c>
      <c r="EO13" s="67">
        <f t="shared" si="179"/>
        <v>5.9</v>
      </c>
      <c r="EP13" s="67" t="str">
        <f t="shared" si="180"/>
        <v>5.9</v>
      </c>
      <c r="EQ13" s="51" t="str">
        <f t="shared" si="181"/>
        <v>C</v>
      </c>
      <c r="ER13" s="60">
        <f t="shared" si="182"/>
        <v>2</v>
      </c>
      <c r="ES13" s="53" t="str">
        <f t="shared" si="183"/>
        <v>2.0</v>
      </c>
      <c r="ET13" s="63">
        <v>3</v>
      </c>
      <c r="EU13" s="199">
        <v>3</v>
      </c>
      <c r="EV13" s="166">
        <v>5</v>
      </c>
      <c r="EW13" s="122">
        <v>1</v>
      </c>
      <c r="EX13" s="123">
        <v>5</v>
      </c>
      <c r="EY13" s="66">
        <f t="shared" si="45"/>
        <v>2.6</v>
      </c>
      <c r="EZ13" s="67">
        <f t="shared" si="46"/>
        <v>5</v>
      </c>
      <c r="FA13" s="67" t="str">
        <f t="shared" si="47"/>
        <v>5.0</v>
      </c>
      <c r="FB13" s="51" t="str">
        <f t="shared" si="48"/>
        <v>D+</v>
      </c>
      <c r="FC13" s="60">
        <f t="shared" si="49"/>
        <v>1.5</v>
      </c>
      <c r="FD13" s="53" t="str">
        <f t="shared" si="50"/>
        <v>1.5</v>
      </c>
      <c r="FE13" s="63">
        <v>2</v>
      </c>
      <c r="FF13" s="199">
        <v>2</v>
      </c>
      <c r="FG13" s="105">
        <v>8</v>
      </c>
      <c r="FH13" s="103">
        <v>8</v>
      </c>
      <c r="FI13" s="104"/>
      <c r="FJ13" s="66">
        <f t="shared" si="51"/>
        <v>8</v>
      </c>
      <c r="FK13" s="67">
        <f t="shared" si="52"/>
        <v>8</v>
      </c>
      <c r="FL13" s="67" t="str">
        <f t="shared" si="53"/>
        <v>8.0</v>
      </c>
      <c r="FM13" s="51" t="str">
        <f t="shared" si="54"/>
        <v>B+</v>
      </c>
      <c r="FN13" s="60">
        <f t="shared" si="55"/>
        <v>3.5</v>
      </c>
      <c r="FO13" s="53" t="str">
        <f t="shared" si="56"/>
        <v>3.5</v>
      </c>
      <c r="FP13" s="63">
        <v>2</v>
      </c>
      <c r="FQ13" s="199">
        <v>2</v>
      </c>
      <c r="FR13" s="105">
        <v>6.4</v>
      </c>
      <c r="FS13" s="103">
        <v>6</v>
      </c>
      <c r="FT13" s="104"/>
      <c r="FU13" s="66"/>
      <c r="FV13" s="67">
        <f t="shared" si="57"/>
        <v>6.2</v>
      </c>
      <c r="FW13" s="67" t="str">
        <f t="shared" si="58"/>
        <v>6.2</v>
      </c>
      <c r="FX13" s="51" t="str">
        <f t="shared" si="59"/>
        <v>C</v>
      </c>
      <c r="FY13" s="60">
        <f t="shared" si="60"/>
        <v>2</v>
      </c>
      <c r="FZ13" s="53" t="str">
        <f t="shared" si="61"/>
        <v>2.0</v>
      </c>
      <c r="GA13" s="63">
        <v>2</v>
      </c>
      <c r="GB13" s="199">
        <v>2</v>
      </c>
      <c r="GC13" s="284">
        <v>5.0999999999999996</v>
      </c>
      <c r="GD13" s="285">
        <v>1</v>
      </c>
      <c r="GE13" s="286">
        <v>4</v>
      </c>
      <c r="GF13" s="105"/>
      <c r="GG13" s="67">
        <f t="shared" si="62"/>
        <v>4.4000000000000004</v>
      </c>
      <c r="GH13" s="67" t="str">
        <f t="shared" si="63"/>
        <v>4.4</v>
      </c>
      <c r="GI13" s="51" t="str">
        <f t="shared" si="64"/>
        <v>D</v>
      </c>
      <c r="GJ13" s="60">
        <f t="shared" si="65"/>
        <v>1</v>
      </c>
      <c r="GK13" s="53" t="str">
        <f t="shared" si="66"/>
        <v>1.0</v>
      </c>
      <c r="GL13" s="63">
        <v>3</v>
      </c>
      <c r="GM13" s="199">
        <v>3</v>
      </c>
      <c r="GN13" s="203">
        <f t="shared" si="67"/>
        <v>18</v>
      </c>
      <c r="GO13" s="153">
        <f t="shared" si="68"/>
        <v>5.4166666666666679</v>
      </c>
      <c r="GP13" s="155">
        <f t="shared" si="69"/>
        <v>1.6944444444444444</v>
      </c>
      <c r="GQ13" s="154" t="str">
        <f t="shared" si="70"/>
        <v>1.69</v>
      </c>
      <c r="GR13" s="5" t="str">
        <f t="shared" si="71"/>
        <v>Lên lớp</v>
      </c>
      <c r="GS13" s="204">
        <f t="shared" si="72"/>
        <v>18</v>
      </c>
      <c r="GT13" s="205">
        <f t="shared" si="73"/>
        <v>5.4166666666666679</v>
      </c>
      <c r="GU13" s="206">
        <f t="shared" si="74"/>
        <v>1.6944444444444444</v>
      </c>
      <c r="GV13" s="207">
        <f t="shared" si="75"/>
        <v>35</v>
      </c>
      <c r="GW13" s="203">
        <f t="shared" si="76"/>
        <v>35</v>
      </c>
      <c r="GX13" s="154">
        <f t="shared" si="77"/>
        <v>5.8571428571428577</v>
      </c>
      <c r="GY13" s="155">
        <f t="shared" si="78"/>
        <v>2.0285714285714285</v>
      </c>
      <c r="GZ13" s="154" t="str">
        <f t="shared" si="79"/>
        <v>2.03</v>
      </c>
      <c r="HA13" s="5" t="str">
        <f t="shared" si="80"/>
        <v>Lên lớp</v>
      </c>
      <c r="HB13" s="5"/>
      <c r="HC13" s="166">
        <v>5.0999999999999996</v>
      </c>
      <c r="HD13" s="122">
        <v>3</v>
      </c>
      <c r="HE13" s="123">
        <v>6</v>
      </c>
      <c r="HF13" s="166"/>
      <c r="HG13" s="67">
        <f t="shared" si="81"/>
        <v>5.6</v>
      </c>
      <c r="HH13" s="67" t="str">
        <f t="shared" si="82"/>
        <v>5.6</v>
      </c>
      <c r="HI13" s="51" t="str">
        <f t="shared" si="83"/>
        <v>C</v>
      </c>
      <c r="HJ13" s="60">
        <f t="shared" si="84"/>
        <v>2</v>
      </c>
      <c r="HK13" s="53" t="str">
        <f t="shared" si="85"/>
        <v>2.0</v>
      </c>
      <c r="HL13" s="63">
        <v>3</v>
      </c>
      <c r="HM13" s="199">
        <v>3</v>
      </c>
      <c r="HN13" s="166">
        <v>6.3</v>
      </c>
      <c r="HO13" s="122">
        <v>1</v>
      </c>
      <c r="HP13" s="123">
        <v>5</v>
      </c>
      <c r="HQ13" s="166">
        <f t="shared" si="86"/>
        <v>3.1</v>
      </c>
      <c r="HR13" s="110">
        <f t="shared" si="87"/>
        <v>5.5</v>
      </c>
      <c r="HS13" s="67" t="str">
        <f t="shared" si="88"/>
        <v>5.5</v>
      </c>
      <c r="HT13" s="111" t="str">
        <f t="shared" si="89"/>
        <v>C</v>
      </c>
      <c r="HU13" s="112">
        <f t="shared" si="90"/>
        <v>2</v>
      </c>
      <c r="HV13" s="113" t="str">
        <f t="shared" si="91"/>
        <v>2.0</v>
      </c>
      <c r="HW13" s="63">
        <v>1</v>
      </c>
      <c r="HX13" s="199">
        <v>1</v>
      </c>
      <c r="HY13" s="66">
        <f t="shared" si="209"/>
        <v>0.9</v>
      </c>
      <c r="HZ13" s="163">
        <f t="shared" si="210"/>
        <v>5.6</v>
      </c>
      <c r="IA13" s="53" t="str">
        <f t="shared" si="93"/>
        <v>5.6</v>
      </c>
      <c r="IB13" s="51" t="str">
        <f t="shared" si="94"/>
        <v>C</v>
      </c>
      <c r="IC13" s="60">
        <f t="shared" si="95"/>
        <v>2</v>
      </c>
      <c r="ID13" s="53" t="str">
        <f t="shared" si="96"/>
        <v>2.0</v>
      </c>
      <c r="IE13" s="212">
        <v>4</v>
      </c>
      <c r="IF13" s="213">
        <v>4</v>
      </c>
      <c r="IG13" s="166">
        <v>6.7</v>
      </c>
      <c r="IH13" s="122"/>
      <c r="II13" s="123"/>
      <c r="IJ13" s="66">
        <f t="shared" si="97"/>
        <v>2.7</v>
      </c>
      <c r="IK13" s="67">
        <f t="shared" si="98"/>
        <v>2.7</v>
      </c>
      <c r="IL13" s="67" t="str">
        <f t="shared" si="99"/>
        <v>2.7</v>
      </c>
      <c r="IM13" s="51" t="str">
        <f t="shared" si="100"/>
        <v>F</v>
      </c>
      <c r="IN13" s="60">
        <f t="shared" si="101"/>
        <v>0</v>
      </c>
      <c r="IO13" s="53" t="str">
        <f t="shared" si="102"/>
        <v>0.0</v>
      </c>
      <c r="IP13" s="63">
        <v>2</v>
      </c>
      <c r="IQ13" s="199">
        <v>2</v>
      </c>
      <c r="IR13" s="202">
        <v>6.5</v>
      </c>
      <c r="IS13" s="57">
        <v>7</v>
      </c>
      <c r="IT13" s="58"/>
      <c r="IU13" s="66">
        <f t="shared" si="103"/>
        <v>6.8</v>
      </c>
      <c r="IV13" s="67">
        <f t="shared" si="104"/>
        <v>6.8</v>
      </c>
      <c r="IW13" s="67" t="str">
        <f t="shared" si="105"/>
        <v>6.8</v>
      </c>
      <c r="IX13" s="51" t="str">
        <f t="shared" si="106"/>
        <v>C+</v>
      </c>
      <c r="IY13" s="60">
        <f t="shared" si="107"/>
        <v>2.5</v>
      </c>
      <c r="IZ13" s="53" t="str">
        <f t="shared" si="108"/>
        <v>2.5</v>
      </c>
      <c r="JA13" s="63">
        <v>3</v>
      </c>
      <c r="JB13" s="199">
        <v>3</v>
      </c>
      <c r="JC13" s="65">
        <v>7.2</v>
      </c>
      <c r="JD13" s="57">
        <v>5</v>
      </c>
      <c r="JE13" s="58"/>
      <c r="JF13" s="66">
        <f t="shared" si="109"/>
        <v>5.9</v>
      </c>
      <c r="JG13" s="67">
        <f t="shared" si="110"/>
        <v>5.9</v>
      </c>
      <c r="JH13" s="50" t="str">
        <f t="shared" si="111"/>
        <v>5.9</v>
      </c>
      <c r="JI13" s="51" t="str">
        <f t="shared" si="112"/>
        <v>C</v>
      </c>
      <c r="JJ13" s="60">
        <f t="shared" si="113"/>
        <v>2</v>
      </c>
      <c r="JK13" s="53" t="str">
        <f t="shared" si="114"/>
        <v>2.0</v>
      </c>
      <c r="JL13" s="61">
        <v>2</v>
      </c>
      <c r="JM13" s="62">
        <v>2</v>
      </c>
      <c r="JN13" s="65">
        <v>5</v>
      </c>
      <c r="JO13" s="57">
        <v>4</v>
      </c>
      <c r="JP13" s="58"/>
      <c r="JQ13" s="66">
        <f t="shared" si="115"/>
        <v>4.4000000000000004</v>
      </c>
      <c r="JR13" s="67">
        <f t="shared" si="116"/>
        <v>4.4000000000000004</v>
      </c>
      <c r="JS13" s="50" t="str">
        <f t="shared" si="117"/>
        <v>4.4</v>
      </c>
      <c r="JT13" s="51" t="str">
        <f t="shared" si="118"/>
        <v>D</v>
      </c>
      <c r="JU13" s="60">
        <f t="shared" si="119"/>
        <v>1</v>
      </c>
      <c r="JV13" s="53" t="str">
        <f t="shared" si="120"/>
        <v>1.0</v>
      </c>
      <c r="JW13" s="61">
        <v>1</v>
      </c>
      <c r="JX13" s="62">
        <v>1</v>
      </c>
      <c r="JY13" s="65">
        <v>5.3</v>
      </c>
      <c r="JZ13" s="57">
        <v>6</v>
      </c>
      <c r="KA13" s="58"/>
      <c r="KB13" s="66">
        <f t="shared" si="121"/>
        <v>5.7</v>
      </c>
      <c r="KC13" s="67">
        <f t="shared" si="122"/>
        <v>5.7</v>
      </c>
      <c r="KD13" s="50" t="str">
        <f t="shared" si="123"/>
        <v>5.7</v>
      </c>
      <c r="KE13" s="51" t="str">
        <f t="shared" si="124"/>
        <v>C</v>
      </c>
      <c r="KF13" s="60">
        <f t="shared" si="125"/>
        <v>2</v>
      </c>
      <c r="KG13" s="53" t="str">
        <f t="shared" si="126"/>
        <v>2.0</v>
      </c>
      <c r="KH13" s="61">
        <v>2</v>
      </c>
      <c r="KI13" s="62">
        <v>2</v>
      </c>
      <c r="KJ13" s="105">
        <v>5</v>
      </c>
      <c r="KK13" s="135">
        <v>5</v>
      </c>
      <c r="KL13" s="104"/>
      <c r="KM13" s="66">
        <f t="shared" si="127"/>
        <v>5</v>
      </c>
      <c r="KN13" s="110">
        <f t="shared" si="128"/>
        <v>5</v>
      </c>
      <c r="KO13" s="67" t="str">
        <f t="shared" si="129"/>
        <v>5.0</v>
      </c>
      <c r="KP13" s="273" t="str">
        <f t="shared" si="130"/>
        <v>D+</v>
      </c>
      <c r="KQ13" s="112">
        <f t="shared" si="131"/>
        <v>1.5</v>
      </c>
      <c r="KR13" s="113" t="str">
        <f t="shared" si="132"/>
        <v>1.5</v>
      </c>
      <c r="KS13" s="63">
        <v>3</v>
      </c>
      <c r="KT13" s="199">
        <v>3</v>
      </c>
      <c r="KU13" s="146">
        <v>3</v>
      </c>
      <c r="KV13" s="134"/>
      <c r="KW13" s="121"/>
      <c r="KX13" s="146">
        <f t="shared" si="133"/>
        <v>1.2</v>
      </c>
      <c r="KY13" s="110">
        <f t="shared" si="134"/>
        <v>1.2</v>
      </c>
      <c r="KZ13" s="67" t="str">
        <f t="shared" si="135"/>
        <v>1.2</v>
      </c>
      <c r="LA13" s="273" t="str">
        <f t="shared" si="136"/>
        <v>F</v>
      </c>
      <c r="LB13" s="112">
        <f t="shared" si="137"/>
        <v>0</v>
      </c>
      <c r="LC13" s="113" t="str">
        <f t="shared" si="138"/>
        <v>0.0</v>
      </c>
      <c r="LD13" s="63">
        <v>2</v>
      </c>
      <c r="LE13" s="199">
        <v>2</v>
      </c>
      <c r="LF13" s="274">
        <f t="shared" si="184"/>
        <v>3.3</v>
      </c>
      <c r="LG13" s="275">
        <f t="shared" si="185"/>
        <v>3.3</v>
      </c>
      <c r="LH13" s="276" t="str">
        <f t="shared" si="186"/>
        <v>3.3</v>
      </c>
      <c r="LI13" s="277" t="str">
        <f t="shared" si="187"/>
        <v>F</v>
      </c>
      <c r="LJ13" s="278">
        <f t="shared" si="188"/>
        <v>0</v>
      </c>
      <c r="LK13" s="276" t="str">
        <f t="shared" si="189"/>
        <v>0.0</v>
      </c>
      <c r="LL13" s="279">
        <v>5</v>
      </c>
      <c r="LM13" s="280">
        <v>5</v>
      </c>
      <c r="LN13" s="203">
        <f t="shared" si="144"/>
        <v>19</v>
      </c>
      <c r="LO13" s="153">
        <f t="shared" si="145"/>
        <v>4.9000000000000004</v>
      </c>
      <c r="LP13" s="155">
        <f t="shared" si="146"/>
        <v>1.5263157894736843</v>
      </c>
      <c r="LQ13" s="154" t="str">
        <f t="shared" si="190"/>
        <v>1.53</v>
      </c>
      <c r="LR13" s="5" t="str">
        <f t="shared" si="191"/>
        <v>Lên lớp</v>
      </c>
    </row>
    <row r="14" spans="1:360" s="8" customFormat="1" ht="18">
      <c r="A14" s="5">
        <v>13</v>
      </c>
      <c r="B14" s="9" t="s">
        <v>11</v>
      </c>
      <c r="C14" s="10" t="s">
        <v>497</v>
      </c>
      <c r="D14" s="11" t="s">
        <v>415</v>
      </c>
      <c r="E14" s="12" t="s">
        <v>221</v>
      </c>
      <c r="F14" s="6" t="s">
        <v>498</v>
      </c>
      <c r="G14" s="6" t="s">
        <v>499</v>
      </c>
      <c r="H14" s="6" t="s">
        <v>410</v>
      </c>
      <c r="I14" s="48" t="s">
        <v>500</v>
      </c>
      <c r="J14" s="48" t="s">
        <v>501</v>
      </c>
      <c r="K14" s="49">
        <v>5.5</v>
      </c>
      <c r="L14" s="120" t="str">
        <f t="shared" ref="L14:L27" si="211">TEXT(K14,"0.0")</f>
        <v>5.5</v>
      </c>
      <c r="M14" s="51" t="str">
        <f t="shared" ref="M14:M27" si="212">IF(K14&gt;=8.5,"A",IF(K14&gt;=8,"B+",IF(K14&gt;=7,"B",IF(K14&gt;=6.5,"C+",IF(K14&gt;=5.5,"C",IF(K14&gt;=5,"D+",IF(K14&gt;=4,"D","F")))))))</f>
        <v>C</v>
      </c>
      <c r="N14" s="52">
        <f t="shared" ref="N14:N27" si="213">IF(M14="A",4,IF(M14="B+",3.5,IF(M14="B",3,IF(M14="C+",2.5,IF(M14="C",2,IF(M14="D+",1.5,IF(M14="D",1,0)))))))</f>
        <v>2</v>
      </c>
      <c r="O14" s="53" t="str">
        <f t="shared" ref="O14:O27" si="214">TEXT(N14,"0.0")</f>
        <v>2.0</v>
      </c>
      <c r="P14" s="63">
        <v>2</v>
      </c>
      <c r="Q14" s="49">
        <v>6</v>
      </c>
      <c r="R14" s="120" t="str">
        <f t="shared" ref="R14:R27" si="215">TEXT(Q14,"0.0")</f>
        <v>6.0</v>
      </c>
      <c r="S14" s="51" t="str">
        <f t="shared" ref="S14:S27" si="216">IF(Q14&gt;=8.5,"A",IF(Q14&gt;=8,"B+",IF(Q14&gt;=7,"B",IF(Q14&gt;=6.5,"C+",IF(Q14&gt;=5.5,"C",IF(Q14&gt;=5,"D+",IF(Q14&gt;=4,"D","F")))))))</f>
        <v>C</v>
      </c>
      <c r="T14" s="52">
        <f t="shared" ref="T14:T27" si="217">IF(S14="A",4,IF(S14="B+",3.5,IF(S14="B",3,IF(S14="C+",2.5,IF(S14="C",2,IF(S14="D+",1.5,IF(S14="D",1,0)))))))</f>
        <v>2</v>
      </c>
      <c r="U14" s="53" t="str">
        <f t="shared" ref="U14:U27" si="218">TEXT(T14,"0.0")</f>
        <v>2.0</v>
      </c>
      <c r="V14" s="63">
        <v>3</v>
      </c>
      <c r="W14" s="202">
        <v>7</v>
      </c>
      <c r="X14" s="57">
        <v>6</v>
      </c>
      <c r="Y14" s="58"/>
      <c r="Z14" s="66">
        <f t="shared" ref="Z14:Z38" si="219">ROUND((W14*0.4+X14*0.6),1)</f>
        <v>6.4</v>
      </c>
      <c r="AA14" s="67">
        <f t="shared" ref="AA14:AA38" si="220">ROUND(MAX((W14*0.4+X14*0.6),(W14*0.4+Y14*0.6)),1)</f>
        <v>6.4</v>
      </c>
      <c r="AB14" s="67" t="str">
        <f t="shared" ref="AB14:AB27" si="221">TEXT(AA14,"0.0")</f>
        <v>6.4</v>
      </c>
      <c r="AC14" s="51" t="str">
        <f t="shared" ref="AC14:AC38" si="222">IF(AA14&gt;=8.5,"A",IF(AA14&gt;=8,"B+",IF(AA14&gt;=7,"B",IF(AA14&gt;=6.5,"C+",IF(AA14&gt;=5.5,"C",IF(AA14&gt;=5,"D+",IF(AA14&gt;=4,"D","F")))))))</f>
        <v>C</v>
      </c>
      <c r="AD14" s="60">
        <f t="shared" ref="AD14:AD27" si="223">IF(AC14="A",4,IF(AC14="B+",3.5,IF(AC14="B",3,IF(AC14="C+",2.5,IF(AC14="C",2,IF(AC14="D+",1.5,IF(AC14="D",1,0)))))))</f>
        <v>2</v>
      </c>
      <c r="AE14" s="53" t="str">
        <f t="shared" ref="AE14:AE27" si="224">TEXT(AD14,"0.0")</f>
        <v>2.0</v>
      </c>
      <c r="AF14" s="63">
        <v>4</v>
      </c>
      <c r="AG14" s="199">
        <v>4</v>
      </c>
      <c r="AH14" s="202">
        <v>7.7</v>
      </c>
      <c r="AI14" s="57">
        <v>7</v>
      </c>
      <c r="AJ14" s="58"/>
      <c r="AK14" s="66">
        <f t="shared" ref="AK14:AK38" si="225">ROUND((AH14*0.4+AI14*0.6),1)</f>
        <v>7.3</v>
      </c>
      <c r="AL14" s="67">
        <f t="shared" ref="AL14:AL38" si="226">ROUND(MAX((AH14*0.4+AI14*0.6),(AH14*0.4+AJ14*0.6)),1)</f>
        <v>7.3</v>
      </c>
      <c r="AM14" s="67" t="str">
        <f t="shared" ref="AM14:AM27" si="227">TEXT(AL14,"0.0")</f>
        <v>7.3</v>
      </c>
      <c r="AN14" s="51" t="str">
        <f t="shared" ref="AN14:AN27" si="228">IF(AL14&gt;=8.5,"A",IF(AL14&gt;=8,"B+",IF(AL14&gt;=7,"B",IF(AL14&gt;=6.5,"C+",IF(AL14&gt;=5.5,"C",IF(AL14&gt;=5,"D+",IF(AL14&gt;=4,"D","F")))))))</f>
        <v>B</v>
      </c>
      <c r="AO14" s="60">
        <f t="shared" ref="AO14:AO27" si="229">IF(AN14="A",4,IF(AN14="B+",3.5,IF(AN14="B",3,IF(AN14="C+",2.5,IF(AN14="C",2,IF(AN14="D+",1.5,IF(AN14="D",1,0)))))))</f>
        <v>3</v>
      </c>
      <c r="AP14" s="53" t="str">
        <f t="shared" ref="AP14:AP27" si="230">TEXT(AO14,"0.0")</f>
        <v>3.0</v>
      </c>
      <c r="AQ14" s="63">
        <v>2</v>
      </c>
      <c r="AR14" s="199">
        <v>2</v>
      </c>
      <c r="AS14" s="202">
        <v>5.7</v>
      </c>
      <c r="AT14" s="57">
        <v>1</v>
      </c>
      <c r="AU14" s="58">
        <v>0</v>
      </c>
      <c r="AV14" s="66">
        <f t="shared" ref="AV14:AV27" si="231">ROUND((AS14*0.4+AT14*0.6),1)</f>
        <v>2.9</v>
      </c>
      <c r="AW14" s="67">
        <f t="shared" ref="AW14:AW27" si="232">ROUND(MAX((AS14*0.4+AT14*0.6),(AS14*0.4+AU14*0.6)),1)</f>
        <v>2.9</v>
      </c>
      <c r="AX14" s="67" t="str">
        <f t="shared" ref="AX14:AX27" si="233">TEXT(AW14,"0.0")</f>
        <v>2.9</v>
      </c>
      <c r="AY14" s="51" t="str">
        <f t="shared" ref="AY14:AY27" si="234">IF(AW14&gt;=8.5,"A",IF(AW14&gt;=8,"B+",IF(AW14&gt;=7,"B",IF(AW14&gt;=6.5,"C+",IF(AW14&gt;=5.5,"C",IF(AW14&gt;=5,"D+",IF(AW14&gt;=4,"D","F")))))))</f>
        <v>F</v>
      </c>
      <c r="AZ14" s="60">
        <f t="shared" ref="AZ14:AZ27" si="235">IF(AY14="A",4,IF(AY14="B+",3.5,IF(AY14="B",3,IF(AY14="C+",2.5,IF(AY14="C",2,IF(AY14="D+",1.5,IF(AY14="D",1,0)))))))</f>
        <v>0</v>
      </c>
      <c r="BA14" s="53" t="str">
        <f t="shared" ref="BA14:BA27" si="236">TEXT(AZ14,"0.0")</f>
        <v>0.0</v>
      </c>
      <c r="BB14" s="63">
        <v>3</v>
      </c>
      <c r="BC14" s="199"/>
      <c r="BD14" s="202">
        <v>5.3</v>
      </c>
      <c r="BE14" s="57">
        <v>7</v>
      </c>
      <c r="BF14" s="58"/>
      <c r="BG14" s="66">
        <f t="shared" ref="BG14:BG27" si="237">ROUND((BD14*0.4+BE14*0.6),1)</f>
        <v>6.3</v>
      </c>
      <c r="BH14" s="67">
        <f t="shared" ref="BH14:BH27" si="238">ROUND(MAX((BD14*0.4+BE14*0.6),(BD14*0.4+BF14*0.6)),1)</f>
        <v>6.3</v>
      </c>
      <c r="BI14" s="67" t="str">
        <f t="shared" ref="BI14:BI27" si="239">TEXT(BH14,"0.0")</f>
        <v>6.3</v>
      </c>
      <c r="BJ14" s="51" t="str">
        <f t="shared" ref="BJ14:BJ27" si="240">IF(BH14&gt;=8.5,"A",IF(BH14&gt;=8,"B+",IF(BH14&gt;=7,"B",IF(BH14&gt;=6.5,"C+",IF(BH14&gt;=5.5,"C",IF(BH14&gt;=5,"D+",IF(BH14&gt;=4,"D","F")))))))</f>
        <v>C</v>
      </c>
      <c r="BK14" s="60">
        <f t="shared" ref="BK14:BK27" si="241">IF(BJ14="A",4,IF(BJ14="B+",3.5,IF(BJ14="B",3,IF(BJ14="C+",2.5,IF(BJ14="C",2,IF(BJ14="D+",1.5,IF(BJ14="D",1,0)))))))</f>
        <v>2</v>
      </c>
      <c r="BL14" s="53" t="str">
        <f t="shared" ref="BL14:BL27" si="242">TEXT(BK14,"0.0")</f>
        <v>2.0</v>
      </c>
      <c r="BM14" s="63">
        <v>3</v>
      </c>
      <c r="BN14" s="199">
        <v>3</v>
      </c>
      <c r="BO14" s="202">
        <v>5.2</v>
      </c>
      <c r="BP14" s="57">
        <v>6</v>
      </c>
      <c r="BQ14" s="58"/>
      <c r="BR14" s="66">
        <f t="shared" ref="BR14:BR38" si="243">ROUND((BO14*0.4+BP14*0.6),1)</f>
        <v>5.7</v>
      </c>
      <c r="BS14" s="67">
        <f t="shared" ref="BS14:BS38" si="244">ROUND(MAX((BO14*0.4+BP14*0.6),(BO14*0.4+BQ14*0.6)),1)</f>
        <v>5.7</v>
      </c>
      <c r="BT14" s="67" t="str">
        <f t="shared" ref="BT14:BT27" si="245">TEXT(BS14,"0.0")</f>
        <v>5.7</v>
      </c>
      <c r="BU14" s="51" t="str">
        <f t="shared" ref="BU14:BU38" si="246">IF(BS14&gt;=8.5,"A",IF(BS14&gt;=8,"B+",IF(BS14&gt;=7,"B",IF(BS14&gt;=6.5,"C+",IF(BS14&gt;=5.5,"C",IF(BS14&gt;=5,"D+",IF(BS14&gt;=4,"D","F")))))))</f>
        <v>C</v>
      </c>
      <c r="BV14" s="68">
        <f t="shared" ref="BV14:BV38" si="247">IF(BU14="A",4,IF(BU14="B+",3.5,IF(BU14="B",3,IF(BU14="C+",2.5,IF(BU14="C",2,IF(BU14="D+",1.5,IF(BU14="D",1,0)))))))</f>
        <v>2</v>
      </c>
      <c r="BW14" s="53" t="str">
        <f t="shared" ref="BW14:BW27" si="248">TEXT(BV14,"0.0")</f>
        <v>2.0</v>
      </c>
      <c r="BX14" s="63">
        <v>2</v>
      </c>
      <c r="BY14" s="199">
        <v>2</v>
      </c>
      <c r="BZ14" s="202">
        <v>5.8</v>
      </c>
      <c r="CA14" s="57">
        <v>3</v>
      </c>
      <c r="CB14" s="58"/>
      <c r="CC14" s="66">
        <f>ROUND((BZ14*0.4+CA14*0.6),1)</f>
        <v>4.0999999999999996</v>
      </c>
      <c r="CD14" s="67">
        <f t="shared" ref="CD14:CD27" si="249">ROUND(MAX((BZ14*0.4+CA14*0.6),(BZ14*0.4+CB14*0.6)),1)</f>
        <v>4.0999999999999996</v>
      </c>
      <c r="CE14" s="67" t="str">
        <f t="shared" ref="CE14:CE27" si="250">TEXT(CD14,"0.0")</f>
        <v>4.1</v>
      </c>
      <c r="CF14" s="51" t="str">
        <f t="shared" ref="CF14:CF27" si="251">IF(CD14&gt;=8.5,"A",IF(CD14&gt;=8,"B+",IF(CD14&gt;=7,"B",IF(CD14&gt;=6.5,"C+",IF(CD14&gt;=5.5,"C",IF(CD14&gt;=5,"D+",IF(CD14&gt;=4,"D","F")))))))</f>
        <v>D</v>
      </c>
      <c r="CG14" s="60">
        <f t="shared" ref="CG14:CG27" si="252">IF(CF14="A",4,IF(CF14="B+",3.5,IF(CF14="B",3,IF(CF14="C+",2.5,IF(CF14="C",2,IF(CF14="D+",1.5,IF(CF14="D",1,0)))))))</f>
        <v>1</v>
      </c>
      <c r="CH14" s="53" t="str">
        <f t="shared" ref="CH14:CH27" si="253">TEXT(CG14,"0.0")</f>
        <v>1.0</v>
      </c>
      <c r="CI14" s="63">
        <v>3</v>
      </c>
      <c r="CJ14" s="199">
        <v>3</v>
      </c>
      <c r="CK14" s="200">
        <f>AF14+AQ14+BB14+BM14+BX14+CI14</f>
        <v>17</v>
      </c>
      <c r="CL14" s="72">
        <f>(AA14*AF14+AL14*AQ14+AW14*BB14+BH14*BM14+BS14*BX14+CD14*CI14)/CK14</f>
        <v>5.382352941176471</v>
      </c>
      <c r="CM14" s="93" t="str">
        <f t="shared" ref="CM14:CM27" si="254">TEXT(CL14,"0.00")</f>
        <v>5.38</v>
      </c>
      <c r="CN14" s="72">
        <f>(AD14*AF14+AO14*AQ14+AZ14*BB14+BK14*BM14+BV14*BX14+CG14*CI14)/CK14</f>
        <v>1.588235294117647</v>
      </c>
      <c r="CO14" s="93" t="str">
        <f t="shared" ref="CO14:CO27" si="255">TEXT(CN14,"0.00")</f>
        <v>1.59</v>
      </c>
      <c r="CP14" s="290" t="str">
        <f t="shared" ref="CP14:CP27" si="256">IF(AND(CN14&lt;0.8),"Cảnh báo KQHT","Lên lớp")</f>
        <v>Lên lớp</v>
      </c>
      <c r="CQ14" s="290">
        <f>CJ14+BY14+BN14+BC14+AR14+AG14</f>
        <v>14</v>
      </c>
      <c r="CR14" s="72">
        <f>(AA14*AG14+AL14*AR14+AW14*BC14+BH14*BN14+BS14*BY14+CD14*CJ14)/CQ14</f>
        <v>5.9142857142857137</v>
      </c>
      <c r="CS14" s="290" t="str">
        <f t="shared" ref="CS14:CS27" si="257">TEXT(CR14,"0.00")</f>
        <v>5.91</v>
      </c>
      <c r="CT14" s="72">
        <f>(AD14*AG14+AO14*AR14+AZ14*BC14+BK14*BN14+BV14*BY14+CG14*CJ14)/CQ14</f>
        <v>1.9285714285714286</v>
      </c>
      <c r="CU14" s="290" t="str">
        <f t="shared" ref="CU14:CU27" si="258">TEXT(CT14,"0.00")</f>
        <v>1.93</v>
      </c>
      <c r="CV14" s="290" t="str">
        <f t="shared" ref="CV14:CV27" si="259">IF(AND(CT14&lt;1.2),"Cảnh báo KQHT","Lên lớp")</f>
        <v>Lên lớp</v>
      </c>
      <c r="CW14" s="105">
        <v>6.2</v>
      </c>
      <c r="CX14" s="126">
        <v>4</v>
      </c>
      <c r="CY14" s="126"/>
      <c r="CZ14" s="66">
        <f t="shared" ref="CZ14:CZ38" si="260">ROUND((CW14*0.4+CX14*0.6),1)</f>
        <v>4.9000000000000004</v>
      </c>
      <c r="DA14" s="67">
        <f t="shared" ref="DA14:DA38" si="261">ROUND(MAX((CW14*0.4+CX14*0.6),(CW14*0.4+CY14*0.6)),1)</f>
        <v>4.9000000000000004</v>
      </c>
      <c r="DB14" s="60" t="str">
        <f t="shared" ref="DB14:DB38" si="262">TEXT(DA14,"0.0")</f>
        <v>4.9</v>
      </c>
      <c r="DC14" s="51" t="str">
        <f t="shared" ref="DC14:DC38" si="263">IF(DA14&gt;=8.5,"A",IF(DA14&gt;=8,"B+",IF(DA14&gt;=7,"B",IF(DA14&gt;=6.5,"C+",IF(DA14&gt;=5.5,"C",IF(DA14&gt;=5,"D+",IF(DA14&gt;=4,"D","F")))))))</f>
        <v>D</v>
      </c>
      <c r="DD14" s="60">
        <f t="shared" ref="DD14:DD38" si="264">IF(DC14="A",4,IF(DC14="B+",3.5,IF(DC14="B",3,IF(DC14="C+",2.5,IF(DC14="C",2,IF(DC14="D+",1.5,IF(DC14="D",1,0)))))))</f>
        <v>1</v>
      </c>
      <c r="DE14" s="60" t="str">
        <f t="shared" ref="DE14:DE38" si="265">TEXT(DD14,"0.0")</f>
        <v>1.0</v>
      </c>
      <c r="DF14" s="63"/>
      <c r="DG14" s="201"/>
      <c r="DH14" s="105">
        <v>6.6</v>
      </c>
      <c r="DI14" s="126">
        <v>6</v>
      </c>
      <c r="DJ14" s="126"/>
      <c r="DK14" s="66">
        <f t="shared" ref="DK14:DK38" si="266">ROUND((DH14*0.4+DI14*0.6),1)</f>
        <v>6.2</v>
      </c>
      <c r="DL14" s="67">
        <f t="shared" ref="DL14:DL38" si="267">ROUND(MAX((DH14*0.4+DI14*0.6),(DH14*0.4+DJ14*0.6)),1)</f>
        <v>6.2</v>
      </c>
      <c r="DM14" s="60" t="str">
        <f t="shared" ref="DM14:DM38" si="268">TEXT(DL14,"0.0")</f>
        <v>6.2</v>
      </c>
      <c r="DN14" s="51" t="str">
        <f t="shared" ref="DN14:DN38" si="269">IF(DL14&gt;=8.5,"A",IF(DL14&gt;=8,"B+",IF(DL14&gt;=7,"B",IF(DL14&gt;=6.5,"C+",IF(DL14&gt;=5.5,"C",IF(DL14&gt;=5,"D+",IF(DL14&gt;=4,"D","F")))))))</f>
        <v>C</v>
      </c>
      <c r="DO14" s="60">
        <f t="shared" ref="DO14:DO38" si="270">IF(DN14="A",4,IF(DN14="B+",3.5,IF(DN14="B",3,IF(DN14="C+",2.5,IF(DN14="C",2,IF(DN14="D+",1.5,IF(DN14="D",1,0)))))))</f>
        <v>2</v>
      </c>
      <c r="DP14" s="60" t="str">
        <f t="shared" ref="DP14:DP38" si="271">TEXT(DO14,"0.0")</f>
        <v>2.0</v>
      </c>
      <c r="DQ14" s="63"/>
      <c r="DR14" s="201"/>
      <c r="DS14" s="67">
        <f t="shared" ref="DS14:DS38" si="272">(DA14+DL14)/2</f>
        <v>5.5500000000000007</v>
      </c>
      <c r="DT14" s="60" t="str">
        <f t="shared" ref="DT14:DT38" si="273">TEXT(DS14,"0.0")</f>
        <v>5.6</v>
      </c>
      <c r="DU14" s="51" t="str">
        <f t="shared" ref="DU14:DU38" si="274">IF(DS14&gt;=8.5,"A",IF(DS14&gt;=8,"B+",IF(DS14&gt;=7,"B",IF(DS14&gt;=6.5,"C+",IF(DS14&gt;=5.5,"C",IF(DS14&gt;=5,"D+",IF(DS14&gt;=4,"D","F")))))))</f>
        <v>C</v>
      </c>
      <c r="DV14" s="60">
        <f t="shared" ref="DV14:DV38" si="275">IF(DU14="A",4,IF(DU14="B+",3.5,IF(DU14="B",3,IF(DU14="C+",2.5,IF(DU14="C",2,IF(DU14="D+",1.5,IF(DU14="D",1,0)))))))</f>
        <v>2</v>
      </c>
      <c r="DW14" s="60" t="str">
        <f t="shared" ref="DW14:DW38" si="276">TEXT(DV14,"0.0")</f>
        <v>2.0</v>
      </c>
      <c r="DX14" s="63">
        <v>3</v>
      </c>
      <c r="DY14" s="201">
        <v>3</v>
      </c>
      <c r="DZ14" s="146">
        <v>1.1000000000000001</v>
      </c>
      <c r="EA14" s="70"/>
      <c r="EB14" s="121"/>
      <c r="EC14" s="66">
        <f t="shared" ref="EC14:EC42" si="277">ROUND((DZ14*0.4+EA14*0.6),1)</f>
        <v>0.4</v>
      </c>
      <c r="ED14" s="67">
        <f t="shared" ref="ED14:ED42" si="278">ROUND(MAX((DZ14*0.4+EA14*0.6),(DZ14*0.4+EB14*0.6)),1)</f>
        <v>0.4</v>
      </c>
      <c r="EE14" s="67" t="str">
        <f t="shared" ref="EE14:EE42" si="279">TEXT(ED14,"0.0")</f>
        <v>0.4</v>
      </c>
      <c r="EF14" s="51" t="str">
        <f t="shared" ref="EF14:EF42" si="280">IF(ED14&gt;=8.5,"A",IF(ED14&gt;=8,"B+",IF(ED14&gt;=7,"B",IF(ED14&gt;=6.5,"C+",IF(ED14&gt;=5.5,"C",IF(ED14&gt;=5,"D+",IF(ED14&gt;=4,"D","F")))))))</f>
        <v>F</v>
      </c>
      <c r="EG14" s="68">
        <f t="shared" ref="EG14:EG42" si="281">IF(EF14="A",4,IF(EF14="B+",3.5,IF(EF14="B",3,IF(EF14="C+",2.5,IF(EF14="C",2,IF(EF14="D+",1.5,IF(EF14="D",1,0)))))))</f>
        <v>0</v>
      </c>
      <c r="EH14" s="53" t="str">
        <f t="shared" ref="EH14:EH42" si="282">TEXT(EG14,"0.0")</f>
        <v>0.0</v>
      </c>
      <c r="EI14" s="63">
        <v>3</v>
      </c>
      <c r="EJ14" s="199"/>
      <c r="EK14" s="105">
        <v>5.2</v>
      </c>
      <c r="EL14" s="103">
        <v>2</v>
      </c>
      <c r="EM14" s="104">
        <v>4</v>
      </c>
      <c r="EN14" s="66">
        <f t="shared" ref="EN14:EN27" si="283">ROUND((EK14*0.4+EL14*0.6),1)</f>
        <v>3.3</v>
      </c>
      <c r="EO14" s="67">
        <f t="shared" ref="EO14:EO27" si="284">ROUND(MAX((EK14*0.4+EL14*0.6),(EK14*0.4+EM14*0.6)),1)</f>
        <v>4.5</v>
      </c>
      <c r="EP14" s="67" t="str">
        <f t="shared" ref="EP14:EP27" si="285">TEXT(EO14,"0.0")</f>
        <v>4.5</v>
      </c>
      <c r="EQ14" s="51" t="str">
        <f t="shared" ref="EQ14:EQ27" si="286">IF(EO14&gt;=8.5,"A",IF(EO14&gt;=8,"B+",IF(EO14&gt;=7,"B",IF(EO14&gt;=6.5,"C+",IF(EO14&gt;=5.5,"C",IF(EO14&gt;=5,"D+",IF(EO14&gt;=4,"D","F")))))))</f>
        <v>D</v>
      </c>
      <c r="ER14" s="60">
        <f t="shared" ref="ER14:ER27" si="287">IF(EQ14="A",4,IF(EQ14="B+",3.5,IF(EQ14="B",3,IF(EQ14="C+",2.5,IF(EQ14="C",2,IF(EQ14="D+",1.5,IF(EQ14="D",1,0)))))))</f>
        <v>1</v>
      </c>
      <c r="ES14" s="53" t="str">
        <f t="shared" ref="ES14:ES27" si="288">TEXT(ER14,"0.0")</f>
        <v>1.0</v>
      </c>
      <c r="ET14" s="63">
        <v>3</v>
      </c>
      <c r="EU14" s="199">
        <v>3</v>
      </c>
      <c r="EV14" s="208">
        <v>5</v>
      </c>
      <c r="EW14" s="168">
        <v>1</v>
      </c>
      <c r="EX14" s="169">
        <v>5</v>
      </c>
      <c r="EY14" s="66">
        <f t="shared" si="45"/>
        <v>2.6</v>
      </c>
      <c r="EZ14" s="67">
        <f t="shared" si="46"/>
        <v>5</v>
      </c>
      <c r="FA14" s="67" t="str">
        <f t="shared" si="47"/>
        <v>5.0</v>
      </c>
      <c r="FB14" s="51" t="str">
        <f t="shared" si="48"/>
        <v>D+</v>
      </c>
      <c r="FC14" s="60">
        <f t="shared" si="49"/>
        <v>1.5</v>
      </c>
      <c r="FD14" s="53" t="str">
        <f t="shared" si="50"/>
        <v>1.5</v>
      </c>
      <c r="FE14" s="63">
        <v>2</v>
      </c>
      <c r="FF14" s="199">
        <v>2</v>
      </c>
      <c r="FG14" s="105">
        <v>7.3</v>
      </c>
      <c r="FH14" s="103"/>
      <c r="FI14" s="104">
        <v>8</v>
      </c>
      <c r="FJ14" s="66">
        <f t="shared" si="51"/>
        <v>2.9</v>
      </c>
      <c r="FK14" s="67">
        <f t="shared" si="52"/>
        <v>7.7</v>
      </c>
      <c r="FL14" s="67" t="str">
        <f t="shared" si="53"/>
        <v>7.7</v>
      </c>
      <c r="FM14" s="51" t="str">
        <f t="shared" si="54"/>
        <v>B</v>
      </c>
      <c r="FN14" s="60">
        <f t="shared" si="55"/>
        <v>3</v>
      </c>
      <c r="FO14" s="53" t="str">
        <f t="shared" si="56"/>
        <v>3.0</v>
      </c>
      <c r="FP14" s="63">
        <v>2</v>
      </c>
      <c r="FQ14" s="199">
        <v>2</v>
      </c>
      <c r="FR14" s="66">
        <v>5.6</v>
      </c>
      <c r="FS14" s="290">
        <v>7</v>
      </c>
      <c r="FT14" s="104"/>
      <c r="FU14" s="66"/>
      <c r="FV14" s="67">
        <f t="shared" si="57"/>
        <v>6.4</v>
      </c>
      <c r="FW14" s="67" t="str">
        <f t="shared" si="58"/>
        <v>6.4</v>
      </c>
      <c r="FX14" s="51" t="str">
        <f t="shared" si="59"/>
        <v>C</v>
      </c>
      <c r="FY14" s="60">
        <f t="shared" si="60"/>
        <v>2</v>
      </c>
      <c r="FZ14" s="53" t="str">
        <f t="shared" si="61"/>
        <v>2.0</v>
      </c>
      <c r="GA14" s="63">
        <v>2</v>
      </c>
      <c r="GB14" s="199">
        <v>2</v>
      </c>
      <c r="GC14" s="146">
        <v>3.4</v>
      </c>
      <c r="GD14" s="70"/>
      <c r="GE14" s="121"/>
      <c r="GF14" s="146"/>
      <c r="GG14" s="67">
        <f t="shared" si="62"/>
        <v>1.4</v>
      </c>
      <c r="GH14" s="67" t="str">
        <f t="shared" si="63"/>
        <v>1.4</v>
      </c>
      <c r="GI14" s="51" t="str">
        <f t="shared" si="64"/>
        <v>F</v>
      </c>
      <c r="GJ14" s="60">
        <f t="shared" si="65"/>
        <v>0</v>
      </c>
      <c r="GK14" s="53" t="str">
        <f t="shared" si="66"/>
        <v>0.0</v>
      </c>
      <c r="GL14" s="63">
        <v>3</v>
      </c>
      <c r="GM14" s="199"/>
      <c r="GN14" s="203">
        <f t="shared" si="67"/>
        <v>18</v>
      </c>
      <c r="GO14" s="153">
        <f t="shared" si="68"/>
        <v>4.0972222222222223</v>
      </c>
      <c r="GP14" s="155">
        <f t="shared" si="69"/>
        <v>1.2222222222222223</v>
      </c>
      <c r="GQ14" s="154" t="str">
        <f t="shared" si="70"/>
        <v>1.22</v>
      </c>
      <c r="GR14" s="5" t="str">
        <f t="shared" si="71"/>
        <v>Lên lớp</v>
      </c>
      <c r="GS14" s="204">
        <f t="shared" si="72"/>
        <v>12</v>
      </c>
      <c r="GT14" s="205">
        <f t="shared" si="73"/>
        <v>5.6958333333333337</v>
      </c>
      <c r="GU14" s="206">
        <f t="shared" si="74"/>
        <v>1.8333333333333333</v>
      </c>
      <c r="GV14" s="207">
        <f t="shared" si="75"/>
        <v>35</v>
      </c>
      <c r="GW14" s="203">
        <f t="shared" si="76"/>
        <v>26</v>
      </c>
      <c r="GX14" s="154">
        <f t="shared" si="77"/>
        <v>5.8134615384615387</v>
      </c>
      <c r="GY14" s="155">
        <f t="shared" si="78"/>
        <v>1.8846153846153846</v>
      </c>
      <c r="GZ14" s="154" t="str">
        <f t="shared" si="79"/>
        <v>1.88</v>
      </c>
      <c r="HA14" s="5" t="str">
        <f t="shared" si="80"/>
        <v>Lên lớp</v>
      </c>
      <c r="HB14" s="5"/>
      <c r="HC14" s="166">
        <v>5</v>
      </c>
      <c r="HD14" s="229">
        <v>2</v>
      </c>
      <c r="HE14" s="123"/>
      <c r="HF14" s="166"/>
      <c r="HG14" s="67">
        <f t="shared" si="81"/>
        <v>3.2</v>
      </c>
      <c r="HH14" s="67" t="str">
        <f t="shared" si="82"/>
        <v>3.2</v>
      </c>
      <c r="HI14" s="51" t="str">
        <f t="shared" si="83"/>
        <v>F</v>
      </c>
      <c r="HJ14" s="60">
        <f t="shared" si="84"/>
        <v>0</v>
      </c>
      <c r="HK14" s="53" t="str">
        <f t="shared" si="85"/>
        <v>0.0</v>
      </c>
      <c r="HL14" s="63">
        <v>3</v>
      </c>
      <c r="HM14" s="199">
        <v>3</v>
      </c>
      <c r="HN14" s="202">
        <v>5</v>
      </c>
      <c r="HO14" s="57">
        <v>4</v>
      </c>
      <c r="HP14" s="58"/>
      <c r="HQ14" s="66">
        <f t="shared" si="86"/>
        <v>4.4000000000000004</v>
      </c>
      <c r="HR14" s="110">
        <f t="shared" si="87"/>
        <v>4.4000000000000004</v>
      </c>
      <c r="HS14" s="67" t="str">
        <f t="shared" si="88"/>
        <v>4.4</v>
      </c>
      <c r="HT14" s="111" t="str">
        <f t="shared" si="89"/>
        <v>D</v>
      </c>
      <c r="HU14" s="112">
        <f t="shared" si="90"/>
        <v>1</v>
      </c>
      <c r="HV14" s="113" t="str">
        <f t="shared" si="91"/>
        <v>1.0</v>
      </c>
      <c r="HW14" s="63">
        <v>1</v>
      </c>
      <c r="HX14" s="199">
        <v>1</v>
      </c>
      <c r="HY14" s="66">
        <f t="shared" si="209"/>
        <v>1.3</v>
      </c>
      <c r="HZ14" s="163">
        <f t="shared" si="210"/>
        <v>3.6</v>
      </c>
      <c r="IA14" s="53" t="str">
        <f t="shared" si="93"/>
        <v>3.6</v>
      </c>
      <c r="IB14" s="51" t="str">
        <f t="shared" si="94"/>
        <v>F</v>
      </c>
      <c r="IC14" s="60">
        <f t="shared" si="95"/>
        <v>0</v>
      </c>
      <c r="ID14" s="53" t="str">
        <f t="shared" si="96"/>
        <v>0.0</v>
      </c>
      <c r="IE14" s="212">
        <v>4</v>
      </c>
      <c r="IF14" s="213">
        <v>4</v>
      </c>
      <c r="IG14" s="202">
        <v>6</v>
      </c>
      <c r="IH14" s="57">
        <v>7</v>
      </c>
      <c r="II14" s="58"/>
      <c r="IJ14" s="66">
        <f t="shared" si="97"/>
        <v>6.6</v>
      </c>
      <c r="IK14" s="67">
        <f t="shared" si="98"/>
        <v>6.6</v>
      </c>
      <c r="IL14" s="67" t="str">
        <f t="shared" si="99"/>
        <v>6.6</v>
      </c>
      <c r="IM14" s="51" t="str">
        <f t="shared" si="100"/>
        <v>C+</v>
      </c>
      <c r="IN14" s="60">
        <f t="shared" si="101"/>
        <v>2.5</v>
      </c>
      <c r="IO14" s="53" t="str">
        <f t="shared" si="102"/>
        <v>2.5</v>
      </c>
      <c r="IP14" s="63">
        <v>2</v>
      </c>
      <c r="IQ14" s="199">
        <v>2</v>
      </c>
      <c r="IR14" s="202">
        <v>8</v>
      </c>
      <c r="IS14" s="57">
        <v>6</v>
      </c>
      <c r="IT14" s="58"/>
      <c r="IU14" s="66">
        <f t="shared" si="103"/>
        <v>6.8</v>
      </c>
      <c r="IV14" s="67">
        <f t="shared" si="104"/>
        <v>6.8</v>
      </c>
      <c r="IW14" s="67" t="str">
        <f t="shared" si="105"/>
        <v>6.8</v>
      </c>
      <c r="IX14" s="51" t="str">
        <f t="shared" si="106"/>
        <v>C+</v>
      </c>
      <c r="IY14" s="60">
        <f t="shared" si="107"/>
        <v>2.5</v>
      </c>
      <c r="IZ14" s="53" t="str">
        <f t="shared" si="108"/>
        <v>2.5</v>
      </c>
      <c r="JA14" s="63">
        <v>3</v>
      </c>
      <c r="JB14" s="199">
        <v>3</v>
      </c>
      <c r="JC14" s="65">
        <v>5.8</v>
      </c>
      <c r="JD14" s="57">
        <v>6</v>
      </c>
      <c r="JE14" s="58"/>
      <c r="JF14" s="66">
        <f t="shared" si="109"/>
        <v>5.9</v>
      </c>
      <c r="JG14" s="67">
        <f t="shared" si="110"/>
        <v>5.9</v>
      </c>
      <c r="JH14" s="50" t="str">
        <f t="shared" si="111"/>
        <v>5.9</v>
      </c>
      <c r="JI14" s="51" t="str">
        <f t="shared" si="112"/>
        <v>C</v>
      </c>
      <c r="JJ14" s="60">
        <f t="shared" si="113"/>
        <v>2</v>
      </c>
      <c r="JK14" s="53" t="str">
        <f t="shared" si="114"/>
        <v>2.0</v>
      </c>
      <c r="JL14" s="61">
        <v>2</v>
      </c>
      <c r="JM14" s="62">
        <v>2</v>
      </c>
      <c r="JN14" s="65">
        <v>6.6</v>
      </c>
      <c r="JO14" s="57">
        <v>4</v>
      </c>
      <c r="JP14" s="58"/>
      <c r="JQ14" s="66">
        <f t="shared" si="115"/>
        <v>5</v>
      </c>
      <c r="JR14" s="67">
        <f t="shared" si="116"/>
        <v>5</v>
      </c>
      <c r="JS14" s="50" t="str">
        <f t="shared" si="117"/>
        <v>5.0</v>
      </c>
      <c r="JT14" s="51" t="str">
        <f t="shared" si="118"/>
        <v>D+</v>
      </c>
      <c r="JU14" s="60">
        <f t="shared" si="119"/>
        <v>1.5</v>
      </c>
      <c r="JV14" s="53" t="str">
        <f t="shared" si="120"/>
        <v>1.5</v>
      </c>
      <c r="JW14" s="61">
        <v>1</v>
      </c>
      <c r="JX14" s="62">
        <v>1</v>
      </c>
      <c r="JY14" s="245">
        <v>5</v>
      </c>
      <c r="JZ14" s="122"/>
      <c r="KA14" s="123"/>
      <c r="KB14" s="166">
        <f t="shared" si="121"/>
        <v>2</v>
      </c>
      <c r="KC14" s="67">
        <f t="shared" si="122"/>
        <v>2</v>
      </c>
      <c r="KD14" s="50" t="str">
        <f t="shared" si="123"/>
        <v>2.0</v>
      </c>
      <c r="KE14" s="51" t="str">
        <f t="shared" si="124"/>
        <v>F</v>
      </c>
      <c r="KF14" s="60">
        <f t="shared" si="125"/>
        <v>0</v>
      </c>
      <c r="KG14" s="53" t="str">
        <f t="shared" si="126"/>
        <v>0.0</v>
      </c>
      <c r="KH14" s="61">
        <v>2</v>
      </c>
      <c r="KI14" s="62">
        <v>2</v>
      </c>
      <c r="KJ14" s="105"/>
      <c r="KK14" s="135"/>
      <c r="KL14" s="104"/>
      <c r="KM14" s="66">
        <f t="shared" si="127"/>
        <v>0</v>
      </c>
      <c r="KN14" s="110">
        <f t="shared" si="128"/>
        <v>0</v>
      </c>
      <c r="KO14" s="67" t="str">
        <f t="shared" si="129"/>
        <v>0.0</v>
      </c>
      <c r="KP14" s="273" t="str">
        <f t="shared" si="130"/>
        <v>F</v>
      </c>
      <c r="KQ14" s="112">
        <f t="shared" si="131"/>
        <v>0</v>
      </c>
      <c r="KR14" s="113" t="str">
        <f t="shared" si="132"/>
        <v>0.0</v>
      </c>
      <c r="KS14" s="63">
        <v>3</v>
      </c>
      <c r="KT14" s="199">
        <v>3</v>
      </c>
      <c r="KU14" s="105"/>
      <c r="KV14" s="135"/>
      <c r="KW14" s="104"/>
      <c r="KX14" s="66">
        <f t="shared" si="133"/>
        <v>0</v>
      </c>
      <c r="KY14" s="110">
        <f t="shared" si="134"/>
        <v>0</v>
      </c>
      <c r="KZ14" s="67" t="str">
        <f t="shared" si="135"/>
        <v>0.0</v>
      </c>
      <c r="LA14" s="273" t="str">
        <f t="shared" si="136"/>
        <v>F</v>
      </c>
      <c r="LB14" s="112">
        <f t="shared" si="137"/>
        <v>0</v>
      </c>
      <c r="LC14" s="113" t="str">
        <f t="shared" si="138"/>
        <v>0.0</v>
      </c>
      <c r="LD14" s="63">
        <v>2</v>
      </c>
      <c r="LE14" s="199">
        <v>2</v>
      </c>
      <c r="LF14" s="274">
        <f t="shared" si="184"/>
        <v>0</v>
      </c>
      <c r="LG14" s="275">
        <f t="shared" si="185"/>
        <v>0</v>
      </c>
      <c r="LH14" s="276" t="str">
        <f t="shared" si="186"/>
        <v>0.0</v>
      </c>
      <c r="LI14" s="277" t="str">
        <f t="shared" si="187"/>
        <v>F</v>
      </c>
      <c r="LJ14" s="278">
        <f t="shared" si="188"/>
        <v>0</v>
      </c>
      <c r="LK14" s="276" t="str">
        <f t="shared" si="189"/>
        <v>0.0</v>
      </c>
      <c r="LL14" s="279">
        <v>5</v>
      </c>
      <c r="LM14" s="280">
        <v>5</v>
      </c>
      <c r="LN14" s="203">
        <f t="shared" si="144"/>
        <v>19</v>
      </c>
      <c r="LO14" s="153">
        <f t="shared" si="145"/>
        <v>3.6</v>
      </c>
      <c r="LP14" s="155">
        <f t="shared" si="146"/>
        <v>1</v>
      </c>
      <c r="LQ14" s="154" t="str">
        <f t="shared" si="190"/>
        <v>1.00</v>
      </c>
      <c r="LR14" s="5" t="str">
        <f t="shared" si="191"/>
        <v>Lên lớp</v>
      </c>
    </row>
    <row r="15" spans="1:360" s="8" customFormat="1" ht="18">
      <c r="A15" s="5">
        <v>14</v>
      </c>
      <c r="B15" s="9" t="s">
        <v>11</v>
      </c>
      <c r="C15" s="10" t="s">
        <v>713</v>
      </c>
      <c r="D15" s="11" t="s">
        <v>714</v>
      </c>
      <c r="E15" s="287" t="s">
        <v>322</v>
      </c>
      <c r="F15" s="152" t="s">
        <v>710</v>
      </c>
      <c r="G15" s="6" t="s">
        <v>715</v>
      </c>
      <c r="H15" s="6" t="s">
        <v>410</v>
      </c>
      <c r="I15" s="48" t="s">
        <v>716</v>
      </c>
      <c r="J15" s="48" t="s">
        <v>596</v>
      </c>
      <c r="K15" s="198"/>
      <c r="L15" s="67" t="str">
        <f t="shared" si="211"/>
        <v>0.0</v>
      </c>
      <c r="M15" s="51" t="str">
        <f t="shared" si="212"/>
        <v>F</v>
      </c>
      <c r="N15" s="52">
        <f t="shared" si="213"/>
        <v>0</v>
      </c>
      <c r="O15" s="53" t="str">
        <f t="shared" si="214"/>
        <v>0.0</v>
      </c>
      <c r="P15" s="63"/>
      <c r="Q15" s="49">
        <v>6</v>
      </c>
      <c r="R15" s="67" t="str">
        <f t="shared" si="215"/>
        <v>6.0</v>
      </c>
      <c r="S15" s="51" t="str">
        <f t="shared" si="216"/>
        <v>C</v>
      </c>
      <c r="T15" s="52">
        <f t="shared" si="217"/>
        <v>2</v>
      </c>
      <c r="U15" s="53" t="str">
        <f t="shared" si="218"/>
        <v>2.0</v>
      </c>
      <c r="V15" s="63">
        <v>3</v>
      </c>
      <c r="W15" s="105">
        <v>8.1999999999999993</v>
      </c>
      <c r="X15" s="103">
        <v>8</v>
      </c>
      <c r="Y15" s="58"/>
      <c r="Z15" s="66">
        <f t="shared" si="219"/>
        <v>8.1</v>
      </c>
      <c r="AA15" s="67">
        <f t="shared" si="220"/>
        <v>8.1</v>
      </c>
      <c r="AB15" s="67" t="str">
        <f t="shared" si="221"/>
        <v>8.1</v>
      </c>
      <c r="AC15" s="51" t="str">
        <f t="shared" si="222"/>
        <v>B+</v>
      </c>
      <c r="AD15" s="60">
        <f t="shared" si="223"/>
        <v>3.5</v>
      </c>
      <c r="AE15" s="53" t="str">
        <f t="shared" si="224"/>
        <v>3.5</v>
      </c>
      <c r="AF15" s="63">
        <v>4</v>
      </c>
      <c r="AG15" s="199">
        <v>4</v>
      </c>
      <c r="AH15" s="202">
        <v>5</v>
      </c>
      <c r="AI15" s="57">
        <v>5</v>
      </c>
      <c r="AJ15" s="58"/>
      <c r="AK15" s="66">
        <f t="shared" si="225"/>
        <v>5</v>
      </c>
      <c r="AL15" s="67">
        <f t="shared" si="226"/>
        <v>5</v>
      </c>
      <c r="AM15" s="67" t="str">
        <f t="shared" si="227"/>
        <v>5.0</v>
      </c>
      <c r="AN15" s="51" t="str">
        <f t="shared" si="228"/>
        <v>D+</v>
      </c>
      <c r="AO15" s="60">
        <f t="shared" si="229"/>
        <v>1.5</v>
      </c>
      <c r="AP15" s="53" t="str">
        <f t="shared" si="230"/>
        <v>1.5</v>
      </c>
      <c r="AQ15" s="63">
        <v>2</v>
      </c>
      <c r="AR15" s="199">
        <v>2</v>
      </c>
      <c r="AS15" s="66">
        <v>6.6</v>
      </c>
      <c r="AT15" s="258">
        <v>2</v>
      </c>
      <c r="AU15" s="258">
        <v>0</v>
      </c>
      <c r="AV15" s="66">
        <f t="shared" si="231"/>
        <v>3.8</v>
      </c>
      <c r="AW15" s="67">
        <f t="shared" si="232"/>
        <v>3.8</v>
      </c>
      <c r="AX15" s="67" t="str">
        <f t="shared" si="233"/>
        <v>3.8</v>
      </c>
      <c r="AY15" s="51" t="str">
        <f t="shared" si="234"/>
        <v>F</v>
      </c>
      <c r="AZ15" s="60">
        <f t="shared" si="235"/>
        <v>0</v>
      </c>
      <c r="BA15" s="53" t="str">
        <f t="shared" si="236"/>
        <v>0.0</v>
      </c>
      <c r="BB15" s="63">
        <v>3</v>
      </c>
      <c r="BC15" s="199"/>
      <c r="BD15" s="105">
        <v>5.6</v>
      </c>
      <c r="BE15" s="103">
        <v>2</v>
      </c>
      <c r="BF15" s="58">
        <v>4</v>
      </c>
      <c r="BG15" s="66">
        <f t="shared" si="237"/>
        <v>3.4</v>
      </c>
      <c r="BH15" s="67">
        <f t="shared" si="238"/>
        <v>4.5999999999999996</v>
      </c>
      <c r="BI15" s="67" t="str">
        <f t="shared" si="239"/>
        <v>4.6</v>
      </c>
      <c r="BJ15" s="51" t="str">
        <f t="shared" si="240"/>
        <v>D</v>
      </c>
      <c r="BK15" s="60">
        <f t="shared" si="241"/>
        <v>1</v>
      </c>
      <c r="BL15" s="53" t="str">
        <f t="shared" si="242"/>
        <v>1.0</v>
      </c>
      <c r="BM15" s="63">
        <v>3</v>
      </c>
      <c r="BN15" s="199">
        <v>3</v>
      </c>
      <c r="BO15" s="202">
        <v>6.1</v>
      </c>
      <c r="BP15" s="57">
        <v>5</v>
      </c>
      <c r="BQ15" s="58"/>
      <c r="BR15" s="66">
        <f t="shared" si="243"/>
        <v>5.4</v>
      </c>
      <c r="BS15" s="67">
        <f t="shared" si="244"/>
        <v>5.4</v>
      </c>
      <c r="BT15" s="67" t="str">
        <f t="shared" si="245"/>
        <v>5.4</v>
      </c>
      <c r="BU15" s="51" t="str">
        <f t="shared" si="246"/>
        <v>D+</v>
      </c>
      <c r="BV15" s="68">
        <f t="shared" si="247"/>
        <v>1.5</v>
      </c>
      <c r="BW15" s="53" t="str">
        <f t="shared" si="248"/>
        <v>1.5</v>
      </c>
      <c r="BX15" s="63">
        <v>2</v>
      </c>
      <c r="BY15" s="199">
        <v>2</v>
      </c>
      <c r="BZ15" s="202">
        <v>7</v>
      </c>
      <c r="CA15" s="57">
        <v>4</v>
      </c>
      <c r="CB15" s="58"/>
      <c r="CC15" s="66">
        <f>ROUND((BZ15*0.4+CA15*0.6),1)</f>
        <v>5.2</v>
      </c>
      <c r="CD15" s="67">
        <f t="shared" si="249"/>
        <v>5.2</v>
      </c>
      <c r="CE15" s="67" t="str">
        <f t="shared" si="250"/>
        <v>5.2</v>
      </c>
      <c r="CF15" s="51" t="str">
        <f t="shared" si="251"/>
        <v>D+</v>
      </c>
      <c r="CG15" s="60">
        <f t="shared" si="252"/>
        <v>1.5</v>
      </c>
      <c r="CH15" s="53" t="str">
        <f t="shared" si="253"/>
        <v>1.5</v>
      </c>
      <c r="CI15" s="63">
        <v>3</v>
      </c>
      <c r="CJ15" s="199">
        <v>3</v>
      </c>
      <c r="CK15" s="200">
        <f>AF15+AQ15+BB15+BM15+BX15+CI15</f>
        <v>17</v>
      </c>
      <c r="CL15" s="72">
        <f>(AA15*AF15+AL15*AQ15+AW15*BB15+BH15*BM15+BS15*BX15+CD15*CI15)/CK15</f>
        <v>5.5294117647058822</v>
      </c>
      <c r="CM15" s="93" t="str">
        <f t="shared" si="254"/>
        <v>5.53</v>
      </c>
      <c r="CN15" s="72">
        <f>(AD15*AF15+AO15*AQ15+AZ15*BB15+BK15*BM15+BV15*BX15+CG15*CI15)/CK15</f>
        <v>1.6176470588235294</v>
      </c>
      <c r="CO15" s="93" t="str">
        <f t="shared" si="255"/>
        <v>1.62</v>
      </c>
      <c r="CP15" s="258" t="str">
        <f t="shared" si="256"/>
        <v>Lên lớp</v>
      </c>
      <c r="CQ15" s="258">
        <f>CJ15+BY15+BN15+BC15+AR15+AG15</f>
        <v>14</v>
      </c>
      <c r="CR15" s="72">
        <f>(AA15*AG15+AL15*AR15+AW15*BC15+BH15*BN15+BS15*BY15+CD15*CJ15)/CQ15</f>
        <v>5.8999999999999995</v>
      </c>
      <c r="CS15" s="258" t="str">
        <f t="shared" si="257"/>
        <v>5.90</v>
      </c>
      <c r="CT15" s="72">
        <f>(AD15*AG15+AO15*AR15+AZ15*BC15+BK15*BN15+BV15*BY15+CG15*CJ15)/CQ15</f>
        <v>1.9642857142857142</v>
      </c>
      <c r="CU15" s="258" t="str">
        <f t="shared" si="258"/>
        <v>1.96</v>
      </c>
      <c r="CV15" s="258" t="str">
        <f t="shared" si="259"/>
        <v>Lên lớp</v>
      </c>
      <c r="CW15" s="66">
        <v>6.4</v>
      </c>
      <c r="CX15" s="258">
        <v>4</v>
      </c>
      <c r="CY15" s="258"/>
      <c r="CZ15" s="66">
        <f t="shared" si="260"/>
        <v>5</v>
      </c>
      <c r="DA15" s="67">
        <f t="shared" si="261"/>
        <v>5</v>
      </c>
      <c r="DB15" s="60" t="str">
        <f t="shared" si="262"/>
        <v>5.0</v>
      </c>
      <c r="DC15" s="51" t="str">
        <f t="shared" si="263"/>
        <v>D+</v>
      </c>
      <c r="DD15" s="60">
        <f t="shared" si="264"/>
        <v>1.5</v>
      </c>
      <c r="DE15" s="60" t="str">
        <f t="shared" si="265"/>
        <v>1.5</v>
      </c>
      <c r="DF15" s="63"/>
      <c r="DG15" s="201"/>
      <c r="DH15" s="105">
        <v>6</v>
      </c>
      <c r="DI15" s="126">
        <v>4</v>
      </c>
      <c r="DJ15" s="126"/>
      <c r="DK15" s="66">
        <f t="shared" si="266"/>
        <v>4.8</v>
      </c>
      <c r="DL15" s="67">
        <f t="shared" si="267"/>
        <v>4.8</v>
      </c>
      <c r="DM15" s="60" t="str">
        <f t="shared" si="268"/>
        <v>4.8</v>
      </c>
      <c r="DN15" s="51" t="str">
        <f t="shared" si="269"/>
        <v>D</v>
      </c>
      <c r="DO15" s="60">
        <f t="shared" si="270"/>
        <v>1</v>
      </c>
      <c r="DP15" s="60" t="str">
        <f t="shared" si="271"/>
        <v>1.0</v>
      </c>
      <c r="DQ15" s="63"/>
      <c r="DR15" s="201"/>
      <c r="DS15" s="67">
        <f t="shared" si="272"/>
        <v>4.9000000000000004</v>
      </c>
      <c r="DT15" s="60" t="str">
        <f t="shared" si="273"/>
        <v>4.9</v>
      </c>
      <c r="DU15" s="51" t="str">
        <f t="shared" si="274"/>
        <v>D</v>
      </c>
      <c r="DV15" s="60">
        <f t="shared" si="275"/>
        <v>1</v>
      </c>
      <c r="DW15" s="60" t="str">
        <f t="shared" si="276"/>
        <v>1.0</v>
      </c>
      <c r="DX15" s="63">
        <v>3</v>
      </c>
      <c r="DY15" s="201">
        <v>3</v>
      </c>
      <c r="DZ15" s="66">
        <v>6.2</v>
      </c>
      <c r="EA15" s="258">
        <v>2</v>
      </c>
      <c r="EB15" s="258">
        <v>5</v>
      </c>
      <c r="EC15" s="66">
        <f t="shared" si="277"/>
        <v>3.7</v>
      </c>
      <c r="ED15" s="67">
        <f t="shared" si="278"/>
        <v>5.5</v>
      </c>
      <c r="EE15" s="60" t="str">
        <f t="shared" si="279"/>
        <v>5.5</v>
      </c>
      <c r="EF15" s="51" t="str">
        <f t="shared" si="280"/>
        <v>C</v>
      </c>
      <c r="EG15" s="60">
        <f t="shared" si="281"/>
        <v>2</v>
      </c>
      <c r="EH15" s="60" t="str">
        <f t="shared" si="282"/>
        <v>2.0</v>
      </c>
      <c r="EI15" s="63">
        <v>3</v>
      </c>
      <c r="EJ15" s="201">
        <v>3</v>
      </c>
      <c r="EK15" s="202">
        <v>5</v>
      </c>
      <c r="EL15" s="57">
        <v>5</v>
      </c>
      <c r="EM15" s="258"/>
      <c r="EN15" s="66">
        <f t="shared" si="283"/>
        <v>5</v>
      </c>
      <c r="EO15" s="67">
        <f t="shared" si="284"/>
        <v>5</v>
      </c>
      <c r="EP15" s="60" t="str">
        <f t="shared" si="285"/>
        <v>5.0</v>
      </c>
      <c r="EQ15" s="51" t="str">
        <f t="shared" si="286"/>
        <v>D+</v>
      </c>
      <c r="ER15" s="60">
        <f t="shared" si="287"/>
        <v>1.5</v>
      </c>
      <c r="ES15" s="60" t="str">
        <f t="shared" si="288"/>
        <v>1.5</v>
      </c>
      <c r="ET15" s="63">
        <v>3</v>
      </c>
      <c r="EU15" s="199">
        <v>3</v>
      </c>
      <c r="EV15" s="146">
        <v>0.3</v>
      </c>
      <c r="EW15" s="70"/>
      <c r="EX15" s="121"/>
      <c r="EY15" s="66">
        <f t="shared" si="45"/>
        <v>0.1</v>
      </c>
      <c r="EZ15" s="67">
        <f t="shared" si="46"/>
        <v>0.1</v>
      </c>
      <c r="FA15" s="67" t="str">
        <f t="shared" si="47"/>
        <v>0.1</v>
      </c>
      <c r="FB15" s="51" t="str">
        <f t="shared" si="48"/>
        <v>F</v>
      </c>
      <c r="FC15" s="60">
        <f t="shared" si="49"/>
        <v>0</v>
      </c>
      <c r="FD15" s="53" t="str">
        <f t="shared" si="50"/>
        <v>0.0</v>
      </c>
      <c r="FE15" s="63">
        <v>2</v>
      </c>
      <c r="FF15" s="199"/>
      <c r="FG15" s="66">
        <v>6.3</v>
      </c>
      <c r="FH15" s="258">
        <v>8</v>
      </c>
      <c r="FI15" s="104"/>
      <c r="FJ15" s="66">
        <f t="shared" si="51"/>
        <v>7.3</v>
      </c>
      <c r="FK15" s="67">
        <f t="shared" si="52"/>
        <v>7.3</v>
      </c>
      <c r="FL15" s="67" t="str">
        <f t="shared" si="53"/>
        <v>7.3</v>
      </c>
      <c r="FM15" s="51" t="str">
        <f t="shared" si="54"/>
        <v>B</v>
      </c>
      <c r="FN15" s="60">
        <f t="shared" si="55"/>
        <v>3</v>
      </c>
      <c r="FO15" s="53" t="str">
        <f t="shared" si="56"/>
        <v>3.0</v>
      </c>
      <c r="FP15" s="63">
        <v>2</v>
      </c>
      <c r="FQ15" s="199">
        <v>2</v>
      </c>
      <c r="FR15" s="66">
        <v>6</v>
      </c>
      <c r="FS15" s="258"/>
      <c r="FT15" s="258">
        <v>5</v>
      </c>
      <c r="FU15" s="66"/>
      <c r="FV15" s="67">
        <f t="shared" si="57"/>
        <v>5.4</v>
      </c>
      <c r="FW15" s="67" t="str">
        <f t="shared" si="58"/>
        <v>5.4</v>
      </c>
      <c r="FX15" s="51" t="str">
        <f t="shared" si="59"/>
        <v>D+</v>
      </c>
      <c r="FY15" s="60">
        <f t="shared" si="60"/>
        <v>1.5</v>
      </c>
      <c r="FZ15" s="53" t="str">
        <f t="shared" si="61"/>
        <v>1.5</v>
      </c>
      <c r="GA15" s="63">
        <v>2</v>
      </c>
      <c r="GB15" s="199">
        <v>2</v>
      </c>
      <c r="GC15" s="146">
        <v>0.1</v>
      </c>
      <c r="GD15" s="70"/>
      <c r="GE15" s="121"/>
      <c r="GF15" s="146"/>
      <c r="GG15" s="67">
        <f t="shared" si="62"/>
        <v>0</v>
      </c>
      <c r="GH15" s="67" t="str">
        <f t="shared" si="63"/>
        <v>0.0</v>
      </c>
      <c r="GI15" s="51" t="str">
        <f t="shared" si="64"/>
        <v>F</v>
      </c>
      <c r="GJ15" s="60">
        <f t="shared" si="65"/>
        <v>0</v>
      </c>
      <c r="GK15" s="53" t="str">
        <f t="shared" si="66"/>
        <v>0.0</v>
      </c>
      <c r="GL15" s="63">
        <v>3</v>
      </c>
      <c r="GM15" s="199"/>
      <c r="GN15" s="203">
        <f t="shared" si="67"/>
        <v>18</v>
      </c>
      <c r="GO15" s="153">
        <f t="shared" si="68"/>
        <v>3.9888888888888894</v>
      </c>
      <c r="GP15" s="155">
        <f t="shared" si="69"/>
        <v>1.25</v>
      </c>
      <c r="GQ15" s="154" t="str">
        <f t="shared" si="70"/>
        <v>1.25</v>
      </c>
      <c r="GR15" s="5" t="str">
        <f t="shared" si="71"/>
        <v>Lên lớp</v>
      </c>
      <c r="GS15" s="204">
        <f t="shared" si="72"/>
        <v>13</v>
      </c>
      <c r="GT15" s="205">
        <f t="shared" si="73"/>
        <v>5.5076923076923086</v>
      </c>
      <c r="GU15" s="206">
        <f t="shared" si="74"/>
        <v>1.7307692307692308</v>
      </c>
      <c r="GV15" s="207">
        <f t="shared" si="75"/>
        <v>35</v>
      </c>
      <c r="GW15" s="203">
        <f t="shared" si="76"/>
        <v>27</v>
      </c>
      <c r="GX15" s="154">
        <f t="shared" si="77"/>
        <v>5.7111111111111104</v>
      </c>
      <c r="GY15" s="155">
        <f t="shared" si="78"/>
        <v>1.8518518518518519</v>
      </c>
      <c r="GZ15" s="154" t="str">
        <f t="shared" si="79"/>
        <v>1.85</v>
      </c>
      <c r="HA15" s="5" t="str">
        <f t="shared" si="80"/>
        <v>Lên lớp</v>
      </c>
      <c r="HB15" s="5"/>
      <c r="HC15" s="105"/>
      <c r="HD15" s="103"/>
      <c r="HE15" s="104"/>
      <c r="HF15" s="105"/>
      <c r="HG15" s="67">
        <f t="shared" si="81"/>
        <v>0</v>
      </c>
      <c r="HH15" s="67" t="str">
        <f t="shared" si="82"/>
        <v>0.0</v>
      </c>
      <c r="HI15" s="51" t="str">
        <f t="shared" si="83"/>
        <v>F</v>
      </c>
      <c r="HJ15" s="60">
        <f t="shared" si="84"/>
        <v>0</v>
      </c>
      <c r="HK15" s="53" t="str">
        <f t="shared" si="85"/>
        <v>0.0</v>
      </c>
      <c r="HL15" s="63">
        <v>3</v>
      </c>
      <c r="HM15" s="199">
        <v>3</v>
      </c>
      <c r="HN15" s="146"/>
      <c r="HO15" s="70"/>
      <c r="HP15" s="121"/>
      <c r="HQ15" s="146">
        <f t="shared" si="86"/>
        <v>0</v>
      </c>
      <c r="HR15" s="110">
        <f t="shared" si="87"/>
        <v>0</v>
      </c>
      <c r="HS15" s="67" t="str">
        <f t="shared" si="88"/>
        <v>0.0</v>
      </c>
      <c r="HT15" s="111" t="str">
        <f t="shared" si="89"/>
        <v>F</v>
      </c>
      <c r="HU15" s="112">
        <f t="shared" si="90"/>
        <v>0</v>
      </c>
      <c r="HV15" s="113" t="str">
        <f t="shared" si="91"/>
        <v>0.0</v>
      </c>
      <c r="HW15" s="63">
        <v>1</v>
      </c>
      <c r="HX15" s="199">
        <v>1</v>
      </c>
      <c r="HY15" s="66">
        <f t="shared" si="209"/>
        <v>0</v>
      </c>
      <c r="HZ15" s="163">
        <f t="shared" si="210"/>
        <v>0</v>
      </c>
      <c r="IA15" s="53" t="str">
        <f t="shared" si="93"/>
        <v>0.0</v>
      </c>
      <c r="IB15" s="51" t="str">
        <f t="shared" si="94"/>
        <v>F</v>
      </c>
      <c r="IC15" s="60">
        <f t="shared" si="95"/>
        <v>0</v>
      </c>
      <c r="ID15" s="53" t="str">
        <f t="shared" si="96"/>
        <v>0.0</v>
      </c>
      <c r="IE15" s="212">
        <v>4</v>
      </c>
      <c r="IF15" s="213">
        <v>4</v>
      </c>
      <c r="IG15" s="202"/>
      <c r="IH15" s="57"/>
      <c r="II15" s="58"/>
      <c r="IJ15" s="66">
        <f t="shared" si="97"/>
        <v>0</v>
      </c>
      <c r="IK15" s="67">
        <f t="shared" si="98"/>
        <v>0</v>
      </c>
      <c r="IL15" s="67" t="str">
        <f t="shared" si="99"/>
        <v>0.0</v>
      </c>
      <c r="IM15" s="51" t="str">
        <f t="shared" si="100"/>
        <v>F</v>
      </c>
      <c r="IN15" s="60">
        <f t="shared" si="101"/>
        <v>0</v>
      </c>
      <c r="IO15" s="53" t="str">
        <f t="shared" si="102"/>
        <v>0.0</v>
      </c>
      <c r="IP15" s="63">
        <v>2</v>
      </c>
      <c r="IQ15" s="199">
        <v>2</v>
      </c>
      <c r="IR15" s="146"/>
      <c r="IS15" s="70"/>
      <c r="IT15" s="121"/>
      <c r="IU15" s="146">
        <f t="shared" si="103"/>
        <v>0</v>
      </c>
      <c r="IV15" s="67">
        <f t="shared" si="104"/>
        <v>0</v>
      </c>
      <c r="IW15" s="67" t="str">
        <f t="shared" si="105"/>
        <v>0.0</v>
      </c>
      <c r="IX15" s="51" t="str">
        <f t="shared" si="106"/>
        <v>F</v>
      </c>
      <c r="IY15" s="60">
        <f t="shared" si="107"/>
        <v>0</v>
      </c>
      <c r="IZ15" s="53" t="str">
        <f t="shared" si="108"/>
        <v>0.0</v>
      </c>
      <c r="JA15" s="63">
        <v>3</v>
      </c>
      <c r="JB15" s="199">
        <v>3</v>
      </c>
      <c r="JC15" s="65">
        <v>5.2</v>
      </c>
      <c r="JD15" s="57">
        <v>7</v>
      </c>
      <c r="JE15" s="58"/>
      <c r="JF15" s="66">
        <f t="shared" si="109"/>
        <v>6.3</v>
      </c>
      <c r="JG15" s="67">
        <f t="shared" si="110"/>
        <v>6.3</v>
      </c>
      <c r="JH15" s="50" t="str">
        <f t="shared" si="111"/>
        <v>6.3</v>
      </c>
      <c r="JI15" s="51" t="str">
        <f t="shared" si="112"/>
        <v>C</v>
      </c>
      <c r="JJ15" s="60">
        <f t="shared" si="113"/>
        <v>2</v>
      </c>
      <c r="JK15" s="53" t="str">
        <f t="shared" si="114"/>
        <v>2.0</v>
      </c>
      <c r="JL15" s="61">
        <v>2</v>
      </c>
      <c r="JM15" s="62">
        <v>2</v>
      </c>
      <c r="JN15" s="56"/>
      <c r="JO15" s="70"/>
      <c r="JP15" s="121"/>
      <c r="JQ15" s="146">
        <f t="shared" si="115"/>
        <v>0</v>
      </c>
      <c r="JR15" s="67">
        <f t="shared" si="116"/>
        <v>0</v>
      </c>
      <c r="JS15" s="50" t="str">
        <f t="shared" si="117"/>
        <v>0.0</v>
      </c>
      <c r="JT15" s="51" t="str">
        <f t="shared" si="118"/>
        <v>F</v>
      </c>
      <c r="JU15" s="60">
        <f t="shared" si="119"/>
        <v>0</v>
      </c>
      <c r="JV15" s="53" t="str">
        <f t="shared" si="120"/>
        <v>0.0</v>
      </c>
      <c r="JW15" s="61">
        <v>1</v>
      </c>
      <c r="JX15" s="62">
        <v>1</v>
      </c>
      <c r="JY15" s="257"/>
      <c r="JZ15" s="258"/>
      <c r="KA15" s="58"/>
      <c r="KB15" s="66">
        <f t="shared" si="121"/>
        <v>0</v>
      </c>
      <c r="KC15" s="67">
        <f t="shared" si="122"/>
        <v>0</v>
      </c>
      <c r="KD15" s="50" t="str">
        <f t="shared" si="123"/>
        <v>0.0</v>
      </c>
      <c r="KE15" s="51" t="str">
        <f t="shared" si="124"/>
        <v>F</v>
      </c>
      <c r="KF15" s="60">
        <f t="shared" si="125"/>
        <v>0</v>
      </c>
      <c r="KG15" s="53" t="str">
        <f t="shared" si="126"/>
        <v>0.0</v>
      </c>
      <c r="KH15" s="61">
        <v>2</v>
      </c>
      <c r="KI15" s="62">
        <v>2</v>
      </c>
      <c r="KJ15" s="105"/>
      <c r="KK15" s="135"/>
      <c r="KL15" s="104"/>
      <c r="KM15" s="66">
        <f t="shared" si="127"/>
        <v>0</v>
      </c>
      <c r="KN15" s="110">
        <f t="shared" si="128"/>
        <v>0</v>
      </c>
      <c r="KO15" s="67" t="str">
        <f t="shared" si="129"/>
        <v>0.0</v>
      </c>
      <c r="KP15" s="273" t="str">
        <f t="shared" si="130"/>
        <v>F</v>
      </c>
      <c r="KQ15" s="112">
        <f t="shared" si="131"/>
        <v>0</v>
      </c>
      <c r="KR15" s="113" t="str">
        <f t="shared" si="132"/>
        <v>0.0</v>
      </c>
      <c r="KS15" s="63">
        <v>3</v>
      </c>
      <c r="KT15" s="199">
        <v>3</v>
      </c>
      <c r="KU15" s="105"/>
      <c r="KV15" s="135"/>
      <c r="KW15" s="104"/>
      <c r="KX15" s="66">
        <f t="shared" si="133"/>
        <v>0</v>
      </c>
      <c r="KY15" s="110">
        <f t="shared" si="134"/>
        <v>0</v>
      </c>
      <c r="KZ15" s="67" t="str">
        <f t="shared" si="135"/>
        <v>0.0</v>
      </c>
      <c r="LA15" s="273" t="str">
        <f t="shared" si="136"/>
        <v>F</v>
      </c>
      <c r="LB15" s="112">
        <f t="shared" si="137"/>
        <v>0</v>
      </c>
      <c r="LC15" s="113" t="str">
        <f t="shared" si="138"/>
        <v>0.0</v>
      </c>
      <c r="LD15" s="63">
        <v>2</v>
      </c>
      <c r="LE15" s="199">
        <v>2</v>
      </c>
      <c r="LF15" s="274">
        <f t="shared" si="184"/>
        <v>0</v>
      </c>
      <c r="LG15" s="275">
        <f t="shared" si="185"/>
        <v>0</v>
      </c>
      <c r="LH15" s="276" t="str">
        <f t="shared" si="186"/>
        <v>0.0</v>
      </c>
      <c r="LI15" s="277" t="str">
        <f t="shared" si="187"/>
        <v>F</v>
      </c>
      <c r="LJ15" s="278">
        <f t="shared" si="188"/>
        <v>0</v>
      </c>
      <c r="LK15" s="276" t="str">
        <f t="shared" si="189"/>
        <v>0.0</v>
      </c>
      <c r="LL15" s="279">
        <v>5</v>
      </c>
      <c r="LM15" s="280">
        <v>5</v>
      </c>
      <c r="LN15" s="203">
        <f t="shared" si="144"/>
        <v>19</v>
      </c>
      <c r="LO15" s="153">
        <f t="shared" si="145"/>
        <v>0.66315789473684206</v>
      </c>
      <c r="LP15" s="155">
        <f t="shared" si="146"/>
        <v>0.21052631578947367</v>
      </c>
      <c r="LQ15" s="154" t="str">
        <f t="shared" si="190"/>
        <v>0.21</v>
      </c>
      <c r="LR15" s="5" t="str">
        <f t="shared" si="191"/>
        <v>Cảnh báo KQHT</v>
      </c>
      <c r="LS15" s="214"/>
      <c r="LT15" s="156"/>
      <c r="LU15" s="161"/>
      <c r="LV15" s="162"/>
      <c r="LW15" s="157"/>
      <c r="LX15" s="157"/>
      <c r="LY15" s="158"/>
      <c r="LZ15" s="159"/>
      <c r="MA15" s="160"/>
      <c r="MB15" s="215"/>
      <c r="MC15" s="199"/>
      <c r="MD15" s="66"/>
      <c r="ME15" s="163"/>
      <c r="MF15" s="53"/>
      <c r="MG15" s="51"/>
      <c r="MH15" s="60"/>
      <c r="MI15" s="53"/>
      <c r="MJ15" s="212"/>
      <c r="MK15" s="213"/>
      <c r="ML15" s="146"/>
      <c r="MM15" s="134"/>
      <c r="MN15" s="121"/>
      <c r="MO15" s="66"/>
      <c r="MP15" s="67"/>
      <c r="MQ15" s="67"/>
      <c r="MR15" s="51"/>
      <c r="MS15" s="60"/>
      <c r="MT15" s="53"/>
      <c r="MU15" s="63"/>
      <c r="MV15" s="199"/>
    </row>
    <row r="16" spans="1:360" s="8" customFormat="1" ht="18">
      <c r="A16" s="5">
        <v>1</v>
      </c>
      <c r="B16" s="9" t="s">
        <v>347</v>
      </c>
      <c r="C16" s="10" t="s">
        <v>348</v>
      </c>
      <c r="D16" s="11" t="s">
        <v>349</v>
      </c>
      <c r="E16" s="12" t="s">
        <v>350</v>
      </c>
      <c r="F16" s="87"/>
      <c r="G16" s="47" t="s">
        <v>601</v>
      </c>
      <c r="H16" s="6" t="s">
        <v>410</v>
      </c>
      <c r="I16" s="48" t="s">
        <v>632</v>
      </c>
      <c r="J16" s="48" t="s">
        <v>501</v>
      </c>
      <c r="K16" s="98">
        <v>8</v>
      </c>
      <c r="L16" s="67" t="str">
        <f t="shared" si="211"/>
        <v>8.0</v>
      </c>
      <c r="M16" s="51" t="str">
        <f t="shared" si="212"/>
        <v>B+</v>
      </c>
      <c r="N16" s="52">
        <f t="shared" si="213"/>
        <v>3.5</v>
      </c>
      <c r="O16" s="53" t="str">
        <f t="shared" si="214"/>
        <v>3.5</v>
      </c>
      <c r="P16" s="63">
        <v>2</v>
      </c>
      <c r="Q16" s="198">
        <v>7</v>
      </c>
      <c r="R16" s="67" t="str">
        <f t="shared" si="215"/>
        <v>7.0</v>
      </c>
      <c r="S16" s="51" t="str">
        <f t="shared" si="216"/>
        <v>B</v>
      </c>
      <c r="T16" s="52">
        <f t="shared" si="217"/>
        <v>3</v>
      </c>
      <c r="U16" s="53" t="str">
        <f t="shared" si="218"/>
        <v>3.0</v>
      </c>
      <c r="V16" s="63">
        <v>3</v>
      </c>
      <c r="W16" s="105">
        <v>9.3000000000000007</v>
      </c>
      <c r="X16" s="103">
        <v>8</v>
      </c>
      <c r="Y16" s="104"/>
      <c r="Z16" s="66">
        <f t="shared" si="219"/>
        <v>8.5</v>
      </c>
      <c r="AA16" s="67">
        <f t="shared" si="220"/>
        <v>8.5</v>
      </c>
      <c r="AB16" s="67" t="str">
        <f t="shared" si="221"/>
        <v>8.5</v>
      </c>
      <c r="AC16" s="51" t="str">
        <f t="shared" si="222"/>
        <v>A</v>
      </c>
      <c r="AD16" s="60">
        <f t="shared" si="223"/>
        <v>4</v>
      </c>
      <c r="AE16" s="53" t="str">
        <f t="shared" si="224"/>
        <v>4.0</v>
      </c>
      <c r="AF16" s="63">
        <v>4</v>
      </c>
      <c r="AG16" s="199">
        <v>4</v>
      </c>
      <c r="AH16" s="105">
        <v>9</v>
      </c>
      <c r="AI16" s="103">
        <v>9</v>
      </c>
      <c r="AJ16" s="104"/>
      <c r="AK16" s="66">
        <f t="shared" si="225"/>
        <v>9</v>
      </c>
      <c r="AL16" s="67">
        <f t="shared" si="226"/>
        <v>9</v>
      </c>
      <c r="AM16" s="67" t="str">
        <f t="shared" si="227"/>
        <v>9.0</v>
      </c>
      <c r="AN16" s="51" t="str">
        <f t="shared" si="228"/>
        <v>A</v>
      </c>
      <c r="AO16" s="60">
        <f t="shared" si="229"/>
        <v>4</v>
      </c>
      <c r="AP16" s="53" t="str">
        <f t="shared" si="230"/>
        <v>4.0</v>
      </c>
      <c r="AQ16" s="63">
        <v>2</v>
      </c>
      <c r="AR16" s="199">
        <v>2</v>
      </c>
      <c r="AS16" s="105">
        <v>8</v>
      </c>
      <c r="AT16" s="103">
        <v>7</v>
      </c>
      <c r="AU16" s="104"/>
      <c r="AV16" s="66">
        <f t="shared" si="231"/>
        <v>7.4</v>
      </c>
      <c r="AW16" s="67">
        <f t="shared" si="232"/>
        <v>7.4</v>
      </c>
      <c r="AX16" s="67" t="str">
        <f t="shared" si="233"/>
        <v>7.4</v>
      </c>
      <c r="AY16" s="51" t="str">
        <f t="shared" si="234"/>
        <v>B</v>
      </c>
      <c r="AZ16" s="60">
        <f t="shared" si="235"/>
        <v>3</v>
      </c>
      <c r="BA16" s="53" t="str">
        <f t="shared" si="236"/>
        <v>3.0</v>
      </c>
      <c r="BB16" s="63">
        <v>3</v>
      </c>
      <c r="BC16" s="199">
        <v>3</v>
      </c>
      <c r="BD16" s="105">
        <v>9</v>
      </c>
      <c r="BE16" s="103">
        <v>9</v>
      </c>
      <c r="BF16" s="104"/>
      <c r="BG16" s="66">
        <f t="shared" si="237"/>
        <v>9</v>
      </c>
      <c r="BH16" s="67">
        <f t="shared" si="238"/>
        <v>9</v>
      </c>
      <c r="BI16" s="67" t="str">
        <f t="shared" si="239"/>
        <v>9.0</v>
      </c>
      <c r="BJ16" s="51" t="str">
        <f t="shared" si="240"/>
        <v>A</v>
      </c>
      <c r="BK16" s="60">
        <f t="shared" si="241"/>
        <v>4</v>
      </c>
      <c r="BL16" s="53" t="str">
        <f t="shared" si="242"/>
        <v>4.0</v>
      </c>
      <c r="BM16" s="63">
        <v>3</v>
      </c>
      <c r="BN16" s="199">
        <v>3</v>
      </c>
      <c r="BO16" s="105">
        <v>8</v>
      </c>
      <c r="BP16" s="103">
        <v>6</v>
      </c>
      <c r="BQ16" s="104"/>
      <c r="BR16" s="66">
        <f t="shared" si="243"/>
        <v>6.8</v>
      </c>
      <c r="BS16" s="67">
        <f t="shared" si="244"/>
        <v>6.8</v>
      </c>
      <c r="BT16" s="67" t="str">
        <f t="shared" si="245"/>
        <v>6.8</v>
      </c>
      <c r="BU16" s="51" t="str">
        <f t="shared" si="246"/>
        <v>C+</v>
      </c>
      <c r="BV16" s="68">
        <f t="shared" si="247"/>
        <v>2.5</v>
      </c>
      <c r="BW16" s="53" t="str">
        <f t="shared" si="248"/>
        <v>2.5</v>
      </c>
      <c r="BX16" s="63">
        <v>2</v>
      </c>
      <c r="BY16" s="199">
        <v>2</v>
      </c>
      <c r="BZ16" s="105">
        <v>8.3000000000000007</v>
      </c>
      <c r="CA16" s="103">
        <v>9</v>
      </c>
      <c r="CB16" s="104"/>
      <c r="CC16" s="105"/>
      <c r="CD16" s="67">
        <f t="shared" si="249"/>
        <v>8.6999999999999993</v>
      </c>
      <c r="CE16" s="67" t="str">
        <f t="shared" si="250"/>
        <v>8.7</v>
      </c>
      <c r="CF16" s="51" t="str">
        <f t="shared" si="251"/>
        <v>A</v>
      </c>
      <c r="CG16" s="60">
        <f t="shared" si="252"/>
        <v>4</v>
      </c>
      <c r="CH16" s="53" t="str">
        <f t="shared" si="253"/>
        <v>4.0</v>
      </c>
      <c r="CI16" s="63">
        <v>3</v>
      </c>
      <c r="CJ16" s="199">
        <v>3</v>
      </c>
      <c r="CK16" s="200">
        <f>AQ16+AF16+BB16+BM16+BX16+CI16</f>
        <v>17</v>
      </c>
      <c r="CL16" s="72">
        <f t="shared" ref="CL16:CL38" si="289">(AL16*AQ16+AA16*AF16+AW16*BB16+BH16*BM16+BS16*BX16+CD16*CI16)/CK16</f>
        <v>8.2882352941176478</v>
      </c>
      <c r="CM16" s="93" t="str">
        <f t="shared" si="254"/>
        <v>8.29</v>
      </c>
      <c r="CN16" s="72">
        <f t="shared" ref="CN16:CN38" si="290">(AO16*AQ16+AD16*AF16+AZ16*BB16+BK16*BM16+BV16*BX16+CG16*CI16)/CK16</f>
        <v>3.6470588235294117</v>
      </c>
      <c r="CO16" s="93" t="str">
        <f t="shared" si="255"/>
        <v>3.65</v>
      </c>
      <c r="CP16" s="258" t="str">
        <f t="shared" si="256"/>
        <v>Lên lớp</v>
      </c>
      <c r="CQ16" s="258">
        <f t="shared" ref="CQ16:CQ38" si="291">CJ16+BY16+BN16+BC16+AG16+AR16</f>
        <v>17</v>
      </c>
      <c r="CR16" s="72">
        <f t="shared" ref="CR16:CR38" si="292">(AL16*AR16+AA16*AG16+AW16*BC16+BH16*BN16+BS16*BY16+CD16*CJ16)/CQ16</f>
        <v>8.2882352941176478</v>
      </c>
      <c r="CS16" s="258" t="str">
        <f t="shared" si="257"/>
        <v>8.29</v>
      </c>
      <c r="CT16" s="72">
        <f t="shared" ref="CT16:CT38" si="293">(AO16*AR16+AD16*AG16+AZ16*BC16+BK16*BN16+BV16*BY16+CG16*CJ16)/CQ16</f>
        <v>3.6470588235294117</v>
      </c>
      <c r="CU16" s="258" t="str">
        <f t="shared" si="258"/>
        <v>3.65</v>
      </c>
      <c r="CV16" s="258" t="str">
        <f t="shared" si="259"/>
        <v>Lên lớp</v>
      </c>
      <c r="CW16" s="66">
        <v>8</v>
      </c>
      <c r="CX16" s="258">
        <v>6</v>
      </c>
      <c r="CY16" s="258"/>
      <c r="CZ16" s="66">
        <f t="shared" si="260"/>
        <v>6.8</v>
      </c>
      <c r="DA16" s="67">
        <f t="shared" si="261"/>
        <v>6.8</v>
      </c>
      <c r="DB16" s="60" t="str">
        <f t="shared" si="262"/>
        <v>6.8</v>
      </c>
      <c r="DC16" s="51" t="str">
        <f t="shared" si="263"/>
        <v>C+</v>
      </c>
      <c r="DD16" s="60">
        <f t="shared" si="264"/>
        <v>2.5</v>
      </c>
      <c r="DE16" s="60" t="str">
        <f t="shared" si="265"/>
        <v>2.5</v>
      </c>
      <c r="DF16" s="63"/>
      <c r="DG16" s="201"/>
      <c r="DH16" s="105">
        <v>8.6</v>
      </c>
      <c r="DI16" s="126">
        <v>4</v>
      </c>
      <c r="DJ16" s="126"/>
      <c r="DK16" s="66">
        <f t="shared" si="266"/>
        <v>5.8</v>
      </c>
      <c r="DL16" s="67">
        <f t="shared" si="267"/>
        <v>5.8</v>
      </c>
      <c r="DM16" s="60" t="str">
        <f t="shared" si="268"/>
        <v>5.8</v>
      </c>
      <c r="DN16" s="51" t="str">
        <f t="shared" si="269"/>
        <v>C</v>
      </c>
      <c r="DO16" s="60">
        <f t="shared" si="270"/>
        <v>2</v>
      </c>
      <c r="DP16" s="60" t="str">
        <f t="shared" si="271"/>
        <v>2.0</v>
      </c>
      <c r="DQ16" s="63"/>
      <c r="DR16" s="201"/>
      <c r="DS16" s="67">
        <f t="shared" si="272"/>
        <v>6.3</v>
      </c>
      <c r="DT16" s="60" t="str">
        <f t="shared" si="273"/>
        <v>6.3</v>
      </c>
      <c r="DU16" s="51" t="str">
        <f t="shared" si="274"/>
        <v>C</v>
      </c>
      <c r="DV16" s="60">
        <f t="shared" si="275"/>
        <v>2</v>
      </c>
      <c r="DW16" s="60" t="str">
        <f t="shared" si="276"/>
        <v>2.0</v>
      </c>
      <c r="DX16" s="63">
        <v>3</v>
      </c>
      <c r="DY16" s="201">
        <v>3</v>
      </c>
      <c r="DZ16" s="202">
        <v>7.3</v>
      </c>
      <c r="EA16" s="57">
        <v>8</v>
      </c>
      <c r="EB16" s="58"/>
      <c r="EC16" s="66">
        <f t="shared" si="277"/>
        <v>7.7</v>
      </c>
      <c r="ED16" s="67">
        <f t="shared" si="278"/>
        <v>7.7</v>
      </c>
      <c r="EE16" s="67" t="str">
        <f t="shared" si="279"/>
        <v>7.7</v>
      </c>
      <c r="EF16" s="51" t="str">
        <f t="shared" si="280"/>
        <v>B</v>
      </c>
      <c r="EG16" s="68">
        <f t="shared" si="281"/>
        <v>3</v>
      </c>
      <c r="EH16" s="53" t="str">
        <f t="shared" si="282"/>
        <v>3.0</v>
      </c>
      <c r="EI16" s="63">
        <v>3</v>
      </c>
      <c r="EJ16" s="199">
        <v>3</v>
      </c>
      <c r="EK16" s="202">
        <v>8</v>
      </c>
      <c r="EL16" s="57">
        <v>4</v>
      </c>
      <c r="EM16" s="58"/>
      <c r="EN16" s="66">
        <f t="shared" si="283"/>
        <v>5.6</v>
      </c>
      <c r="EO16" s="67">
        <f t="shared" si="284"/>
        <v>5.6</v>
      </c>
      <c r="EP16" s="67" t="str">
        <f t="shared" si="285"/>
        <v>5.6</v>
      </c>
      <c r="EQ16" s="51" t="str">
        <f t="shared" si="286"/>
        <v>C</v>
      </c>
      <c r="ER16" s="60">
        <f t="shared" si="287"/>
        <v>2</v>
      </c>
      <c r="ES16" s="53" t="str">
        <f t="shared" si="288"/>
        <v>2.0</v>
      </c>
      <c r="ET16" s="63">
        <v>3</v>
      </c>
      <c r="EU16" s="199">
        <v>3</v>
      </c>
      <c r="EV16" s="166">
        <v>5</v>
      </c>
      <c r="EW16" s="122">
        <v>1</v>
      </c>
      <c r="EX16" s="123">
        <v>4</v>
      </c>
      <c r="EY16" s="66">
        <f t="shared" si="45"/>
        <v>2.6</v>
      </c>
      <c r="EZ16" s="67">
        <f t="shared" si="46"/>
        <v>4.4000000000000004</v>
      </c>
      <c r="FA16" s="67" t="str">
        <f t="shared" si="47"/>
        <v>4.4</v>
      </c>
      <c r="FB16" s="51" t="str">
        <f t="shared" si="48"/>
        <v>D</v>
      </c>
      <c r="FC16" s="60">
        <f t="shared" si="49"/>
        <v>1</v>
      </c>
      <c r="FD16" s="53" t="str">
        <f t="shared" si="50"/>
        <v>1.0</v>
      </c>
      <c r="FE16" s="63">
        <v>2</v>
      </c>
      <c r="FF16" s="199">
        <v>2</v>
      </c>
      <c r="FG16" s="105">
        <v>8</v>
      </c>
      <c r="FH16" s="103">
        <v>9</v>
      </c>
      <c r="FI16" s="104"/>
      <c r="FJ16" s="66">
        <f t="shared" si="51"/>
        <v>8.6</v>
      </c>
      <c r="FK16" s="67">
        <f t="shared" si="52"/>
        <v>8.6</v>
      </c>
      <c r="FL16" s="67" t="str">
        <f t="shared" si="53"/>
        <v>8.6</v>
      </c>
      <c r="FM16" s="51" t="str">
        <f t="shared" si="54"/>
        <v>A</v>
      </c>
      <c r="FN16" s="60">
        <f t="shared" si="55"/>
        <v>4</v>
      </c>
      <c r="FO16" s="53" t="str">
        <f t="shared" si="56"/>
        <v>4.0</v>
      </c>
      <c r="FP16" s="63">
        <v>2</v>
      </c>
      <c r="FQ16" s="199">
        <v>2</v>
      </c>
      <c r="FR16" s="105">
        <v>6.6</v>
      </c>
      <c r="FS16" s="103">
        <v>5</v>
      </c>
      <c r="FT16" s="104"/>
      <c r="FU16" s="66"/>
      <c r="FV16" s="67">
        <f t="shared" si="57"/>
        <v>5.6</v>
      </c>
      <c r="FW16" s="67" t="str">
        <f t="shared" si="58"/>
        <v>5.6</v>
      </c>
      <c r="FX16" s="51" t="str">
        <f t="shared" si="59"/>
        <v>C</v>
      </c>
      <c r="FY16" s="60">
        <f t="shared" si="60"/>
        <v>2</v>
      </c>
      <c r="FZ16" s="53" t="str">
        <f t="shared" si="61"/>
        <v>2.0</v>
      </c>
      <c r="GA16" s="63">
        <v>2</v>
      </c>
      <c r="GB16" s="199">
        <v>2</v>
      </c>
      <c r="GC16" s="105">
        <v>7.7</v>
      </c>
      <c r="GD16" s="103">
        <v>7</v>
      </c>
      <c r="GE16" s="104"/>
      <c r="GF16" s="105"/>
      <c r="GG16" s="67">
        <f t="shared" si="62"/>
        <v>7.3</v>
      </c>
      <c r="GH16" s="67" t="str">
        <f t="shared" si="63"/>
        <v>7.3</v>
      </c>
      <c r="GI16" s="51" t="str">
        <f t="shared" si="64"/>
        <v>B</v>
      </c>
      <c r="GJ16" s="60">
        <f t="shared" si="65"/>
        <v>3</v>
      </c>
      <c r="GK16" s="53" t="str">
        <f t="shared" si="66"/>
        <v>3.0</v>
      </c>
      <c r="GL16" s="63">
        <v>3</v>
      </c>
      <c r="GM16" s="199">
        <v>3</v>
      </c>
      <c r="GN16" s="203">
        <f t="shared" si="67"/>
        <v>18</v>
      </c>
      <c r="GO16" s="153">
        <f t="shared" si="68"/>
        <v>6.5500000000000007</v>
      </c>
      <c r="GP16" s="155">
        <f t="shared" si="69"/>
        <v>2.4444444444444446</v>
      </c>
      <c r="GQ16" s="154" t="str">
        <f t="shared" si="70"/>
        <v>2.44</v>
      </c>
      <c r="GR16" s="5" t="str">
        <f t="shared" si="71"/>
        <v>Lên lớp</v>
      </c>
      <c r="GS16" s="204">
        <f t="shared" si="72"/>
        <v>18</v>
      </c>
      <c r="GT16" s="205">
        <f t="shared" si="73"/>
        <v>6.5500000000000007</v>
      </c>
      <c r="GU16" s="206">
        <f t="shared" si="74"/>
        <v>2.4444444444444446</v>
      </c>
      <c r="GV16" s="207">
        <f t="shared" si="75"/>
        <v>35</v>
      </c>
      <c r="GW16" s="203">
        <f t="shared" si="76"/>
        <v>35</v>
      </c>
      <c r="GX16" s="154">
        <f t="shared" si="77"/>
        <v>7.394285714285715</v>
      </c>
      <c r="GY16" s="155">
        <f t="shared" si="78"/>
        <v>3.0285714285714285</v>
      </c>
      <c r="GZ16" s="154" t="str">
        <f t="shared" si="79"/>
        <v>3.03</v>
      </c>
      <c r="HA16" s="5" t="str">
        <f t="shared" si="80"/>
        <v>Lên lớp</v>
      </c>
      <c r="HB16" s="5"/>
      <c r="HC16" s="105">
        <v>7.4</v>
      </c>
      <c r="HD16" s="103">
        <v>7</v>
      </c>
      <c r="HE16" s="104"/>
      <c r="HF16" s="105"/>
      <c r="HG16" s="67">
        <f t="shared" si="81"/>
        <v>7.2</v>
      </c>
      <c r="HH16" s="67" t="str">
        <f t="shared" si="82"/>
        <v>7.2</v>
      </c>
      <c r="HI16" s="51" t="str">
        <f t="shared" si="83"/>
        <v>B</v>
      </c>
      <c r="HJ16" s="60">
        <f t="shared" si="84"/>
        <v>3</v>
      </c>
      <c r="HK16" s="53" t="str">
        <f t="shared" si="85"/>
        <v>3.0</v>
      </c>
      <c r="HL16" s="63">
        <v>3</v>
      </c>
      <c r="HM16" s="199">
        <v>3</v>
      </c>
      <c r="HN16" s="202">
        <v>8.3000000000000007</v>
      </c>
      <c r="HO16" s="57">
        <v>6</v>
      </c>
      <c r="HP16" s="58"/>
      <c r="HQ16" s="66">
        <f t="shared" si="86"/>
        <v>6.9</v>
      </c>
      <c r="HR16" s="110">
        <f t="shared" si="87"/>
        <v>6.9</v>
      </c>
      <c r="HS16" s="67" t="str">
        <f t="shared" si="88"/>
        <v>6.9</v>
      </c>
      <c r="HT16" s="111" t="str">
        <f t="shared" si="89"/>
        <v>C+</v>
      </c>
      <c r="HU16" s="112">
        <f t="shared" si="90"/>
        <v>2.5</v>
      </c>
      <c r="HV16" s="113" t="str">
        <f t="shared" si="91"/>
        <v>2.5</v>
      </c>
      <c r="HW16" s="63">
        <v>1</v>
      </c>
      <c r="HX16" s="199">
        <v>1</v>
      </c>
      <c r="HY16" s="66">
        <f t="shared" si="209"/>
        <v>2.1</v>
      </c>
      <c r="HZ16" s="163">
        <f t="shared" si="210"/>
        <v>7.1</v>
      </c>
      <c r="IA16" s="53" t="str">
        <f t="shared" si="93"/>
        <v>7.1</v>
      </c>
      <c r="IB16" s="51" t="str">
        <f t="shared" si="94"/>
        <v>B</v>
      </c>
      <c r="IC16" s="60">
        <f t="shared" si="95"/>
        <v>3</v>
      </c>
      <c r="ID16" s="53" t="str">
        <f t="shared" si="96"/>
        <v>3.0</v>
      </c>
      <c r="IE16" s="212">
        <v>4</v>
      </c>
      <c r="IF16" s="213">
        <v>4</v>
      </c>
      <c r="IG16" s="202">
        <v>7</v>
      </c>
      <c r="IH16" s="57">
        <v>6</v>
      </c>
      <c r="II16" s="58"/>
      <c r="IJ16" s="66">
        <f t="shared" si="97"/>
        <v>6.4</v>
      </c>
      <c r="IK16" s="67">
        <f t="shared" si="98"/>
        <v>6.4</v>
      </c>
      <c r="IL16" s="67" t="str">
        <f t="shared" si="99"/>
        <v>6.4</v>
      </c>
      <c r="IM16" s="51" t="str">
        <f t="shared" si="100"/>
        <v>C</v>
      </c>
      <c r="IN16" s="60">
        <f t="shared" si="101"/>
        <v>2</v>
      </c>
      <c r="IO16" s="53" t="str">
        <f t="shared" si="102"/>
        <v>2.0</v>
      </c>
      <c r="IP16" s="63">
        <v>2</v>
      </c>
      <c r="IQ16" s="199">
        <v>2</v>
      </c>
      <c r="IR16" s="202">
        <v>8.6999999999999993</v>
      </c>
      <c r="IS16" s="57">
        <v>6</v>
      </c>
      <c r="IT16" s="58"/>
      <c r="IU16" s="66">
        <f t="shared" si="103"/>
        <v>7.1</v>
      </c>
      <c r="IV16" s="67">
        <f t="shared" si="104"/>
        <v>7.1</v>
      </c>
      <c r="IW16" s="67" t="str">
        <f t="shared" si="105"/>
        <v>7.1</v>
      </c>
      <c r="IX16" s="51" t="str">
        <f t="shared" si="106"/>
        <v>B</v>
      </c>
      <c r="IY16" s="60">
        <f t="shared" si="107"/>
        <v>3</v>
      </c>
      <c r="IZ16" s="53" t="str">
        <f t="shared" si="108"/>
        <v>3.0</v>
      </c>
      <c r="JA16" s="63">
        <v>3</v>
      </c>
      <c r="JB16" s="199">
        <v>3</v>
      </c>
      <c r="JC16" s="65">
        <v>8</v>
      </c>
      <c r="JD16" s="57">
        <v>8</v>
      </c>
      <c r="JE16" s="58"/>
      <c r="JF16" s="66">
        <f t="shared" si="109"/>
        <v>8</v>
      </c>
      <c r="JG16" s="67">
        <f t="shared" si="110"/>
        <v>8</v>
      </c>
      <c r="JH16" s="50" t="str">
        <f t="shared" si="111"/>
        <v>8.0</v>
      </c>
      <c r="JI16" s="51" t="str">
        <f t="shared" si="112"/>
        <v>B+</v>
      </c>
      <c r="JJ16" s="60">
        <f t="shared" si="113"/>
        <v>3.5</v>
      </c>
      <c r="JK16" s="53" t="str">
        <f t="shared" si="114"/>
        <v>3.5</v>
      </c>
      <c r="JL16" s="61">
        <v>2</v>
      </c>
      <c r="JM16" s="62">
        <v>2</v>
      </c>
      <c r="JN16" s="65">
        <v>7.2</v>
      </c>
      <c r="JO16" s="57">
        <v>6</v>
      </c>
      <c r="JP16" s="58"/>
      <c r="JQ16" s="66">
        <f t="shared" si="115"/>
        <v>6.5</v>
      </c>
      <c r="JR16" s="67">
        <f t="shared" si="116"/>
        <v>6.5</v>
      </c>
      <c r="JS16" s="50" t="str">
        <f t="shared" si="117"/>
        <v>6.5</v>
      </c>
      <c r="JT16" s="51" t="str">
        <f t="shared" si="118"/>
        <v>C+</v>
      </c>
      <c r="JU16" s="60">
        <f t="shared" si="119"/>
        <v>2.5</v>
      </c>
      <c r="JV16" s="53" t="str">
        <f t="shared" si="120"/>
        <v>2.5</v>
      </c>
      <c r="JW16" s="61">
        <v>1</v>
      </c>
      <c r="JX16" s="62">
        <v>1</v>
      </c>
      <c r="JY16" s="65">
        <v>8</v>
      </c>
      <c r="JZ16" s="57">
        <v>7</v>
      </c>
      <c r="KA16" s="58"/>
      <c r="KB16" s="66">
        <f t="shared" si="121"/>
        <v>7.4</v>
      </c>
      <c r="KC16" s="67">
        <f t="shared" si="122"/>
        <v>7.4</v>
      </c>
      <c r="KD16" s="50" t="str">
        <f t="shared" si="123"/>
        <v>7.4</v>
      </c>
      <c r="KE16" s="51" t="str">
        <f t="shared" si="124"/>
        <v>B</v>
      </c>
      <c r="KF16" s="60">
        <f t="shared" si="125"/>
        <v>3</v>
      </c>
      <c r="KG16" s="53" t="str">
        <f t="shared" si="126"/>
        <v>3.0</v>
      </c>
      <c r="KH16" s="61">
        <v>2</v>
      </c>
      <c r="KI16" s="62">
        <v>2</v>
      </c>
      <c r="KJ16" s="105">
        <v>5.6</v>
      </c>
      <c r="KK16" s="135">
        <v>7.5</v>
      </c>
      <c r="KL16" s="104"/>
      <c r="KM16" s="66">
        <f t="shared" si="127"/>
        <v>6.7</v>
      </c>
      <c r="KN16" s="110">
        <f t="shared" si="128"/>
        <v>6.7</v>
      </c>
      <c r="KO16" s="67" t="str">
        <f t="shared" si="129"/>
        <v>6.7</v>
      </c>
      <c r="KP16" s="273" t="str">
        <f t="shared" si="130"/>
        <v>C+</v>
      </c>
      <c r="KQ16" s="112">
        <f t="shared" si="131"/>
        <v>2.5</v>
      </c>
      <c r="KR16" s="113" t="str">
        <f t="shared" si="132"/>
        <v>2.5</v>
      </c>
      <c r="KS16" s="63">
        <v>3</v>
      </c>
      <c r="KT16" s="199">
        <v>3</v>
      </c>
      <c r="KU16" s="166">
        <v>5.7</v>
      </c>
      <c r="KV16" s="282">
        <v>1</v>
      </c>
      <c r="KW16" s="123">
        <v>1</v>
      </c>
      <c r="KX16" s="166">
        <f t="shared" si="133"/>
        <v>2.9</v>
      </c>
      <c r="KY16" s="110">
        <f t="shared" si="134"/>
        <v>2.9</v>
      </c>
      <c r="KZ16" s="67" t="str">
        <f t="shared" si="135"/>
        <v>2.9</v>
      </c>
      <c r="LA16" s="273" t="str">
        <f t="shared" si="136"/>
        <v>F</v>
      </c>
      <c r="LB16" s="112">
        <f t="shared" si="137"/>
        <v>0</v>
      </c>
      <c r="LC16" s="113" t="str">
        <f t="shared" si="138"/>
        <v>0.0</v>
      </c>
      <c r="LD16" s="63">
        <v>2</v>
      </c>
      <c r="LE16" s="199">
        <v>2</v>
      </c>
      <c r="LF16" s="274">
        <f t="shared" si="184"/>
        <v>5</v>
      </c>
      <c r="LG16" s="275">
        <f t="shared" si="185"/>
        <v>5</v>
      </c>
      <c r="LH16" s="276" t="str">
        <f t="shared" si="186"/>
        <v>5.0</v>
      </c>
      <c r="LI16" s="277" t="str">
        <f t="shared" si="187"/>
        <v>D+</v>
      </c>
      <c r="LJ16" s="278">
        <f t="shared" si="188"/>
        <v>1.5</v>
      </c>
      <c r="LK16" s="276" t="str">
        <f t="shared" si="189"/>
        <v>1.5</v>
      </c>
      <c r="LL16" s="279">
        <v>5</v>
      </c>
      <c r="LM16" s="280">
        <v>5</v>
      </c>
      <c r="LN16" s="203">
        <f t="shared" si="144"/>
        <v>19</v>
      </c>
      <c r="LO16" s="153">
        <f t="shared" si="145"/>
        <v>6.6210526315789471</v>
      </c>
      <c r="LP16" s="155">
        <f t="shared" si="146"/>
        <v>2.5</v>
      </c>
      <c r="LQ16" s="154" t="str">
        <f t="shared" si="190"/>
        <v>2.50</v>
      </c>
      <c r="LR16" s="5" t="str">
        <f t="shared" si="191"/>
        <v>Lên lớp</v>
      </c>
    </row>
    <row r="17" spans="1:330" s="8" customFormat="1" ht="18">
      <c r="A17" s="5">
        <v>2</v>
      </c>
      <c r="B17" s="9" t="s">
        <v>347</v>
      </c>
      <c r="C17" s="10" t="s">
        <v>351</v>
      </c>
      <c r="D17" s="11" t="s">
        <v>352</v>
      </c>
      <c r="E17" s="12" t="s">
        <v>206</v>
      </c>
      <c r="F17" s="87"/>
      <c r="G17" s="47" t="s">
        <v>602</v>
      </c>
      <c r="H17" s="6" t="s">
        <v>410</v>
      </c>
      <c r="I17" s="48" t="s">
        <v>633</v>
      </c>
      <c r="J17" s="48" t="s">
        <v>593</v>
      </c>
      <c r="K17" s="98">
        <v>6</v>
      </c>
      <c r="L17" s="67" t="str">
        <f t="shared" si="211"/>
        <v>6.0</v>
      </c>
      <c r="M17" s="51" t="str">
        <f t="shared" si="212"/>
        <v>C</v>
      </c>
      <c r="N17" s="52">
        <f t="shared" si="213"/>
        <v>2</v>
      </c>
      <c r="O17" s="53" t="str">
        <f t="shared" si="214"/>
        <v>2.0</v>
      </c>
      <c r="P17" s="63">
        <v>2</v>
      </c>
      <c r="Q17" s="198">
        <v>6</v>
      </c>
      <c r="R17" s="67" t="str">
        <f t="shared" si="215"/>
        <v>6.0</v>
      </c>
      <c r="S17" s="51" t="str">
        <f t="shared" si="216"/>
        <v>C</v>
      </c>
      <c r="T17" s="52">
        <f t="shared" si="217"/>
        <v>2</v>
      </c>
      <c r="U17" s="53" t="str">
        <f t="shared" si="218"/>
        <v>2.0</v>
      </c>
      <c r="V17" s="63">
        <v>3</v>
      </c>
      <c r="W17" s="105">
        <v>7.2</v>
      </c>
      <c r="X17" s="103">
        <v>7</v>
      </c>
      <c r="Y17" s="104"/>
      <c r="Z17" s="66">
        <f t="shared" si="219"/>
        <v>7.1</v>
      </c>
      <c r="AA17" s="67">
        <f t="shared" si="220"/>
        <v>7.1</v>
      </c>
      <c r="AB17" s="67" t="str">
        <f t="shared" si="221"/>
        <v>7.1</v>
      </c>
      <c r="AC17" s="51" t="str">
        <f t="shared" si="222"/>
        <v>B</v>
      </c>
      <c r="AD17" s="60">
        <f t="shared" si="223"/>
        <v>3</v>
      </c>
      <c r="AE17" s="53" t="str">
        <f t="shared" si="224"/>
        <v>3.0</v>
      </c>
      <c r="AF17" s="63">
        <v>4</v>
      </c>
      <c r="AG17" s="199">
        <v>4</v>
      </c>
      <c r="AH17" s="105">
        <v>8</v>
      </c>
      <c r="AI17" s="103">
        <v>7</v>
      </c>
      <c r="AJ17" s="104"/>
      <c r="AK17" s="66">
        <f t="shared" si="225"/>
        <v>7.4</v>
      </c>
      <c r="AL17" s="67">
        <f t="shared" si="226"/>
        <v>7.4</v>
      </c>
      <c r="AM17" s="67" t="str">
        <f t="shared" si="227"/>
        <v>7.4</v>
      </c>
      <c r="AN17" s="51" t="str">
        <f t="shared" si="228"/>
        <v>B</v>
      </c>
      <c r="AO17" s="60">
        <f t="shared" si="229"/>
        <v>3</v>
      </c>
      <c r="AP17" s="53" t="str">
        <f t="shared" si="230"/>
        <v>3.0</v>
      </c>
      <c r="AQ17" s="63">
        <v>2</v>
      </c>
      <c r="AR17" s="199">
        <v>2</v>
      </c>
      <c r="AS17" s="105">
        <v>7</v>
      </c>
      <c r="AT17" s="103">
        <v>5</v>
      </c>
      <c r="AU17" s="104"/>
      <c r="AV17" s="66">
        <f t="shared" si="231"/>
        <v>5.8</v>
      </c>
      <c r="AW17" s="67">
        <f t="shared" si="232"/>
        <v>5.8</v>
      </c>
      <c r="AX17" s="67" t="str">
        <f t="shared" si="233"/>
        <v>5.8</v>
      </c>
      <c r="AY17" s="51" t="str">
        <f t="shared" si="234"/>
        <v>C</v>
      </c>
      <c r="AZ17" s="60">
        <f t="shared" si="235"/>
        <v>2</v>
      </c>
      <c r="BA17" s="53" t="str">
        <f t="shared" si="236"/>
        <v>2.0</v>
      </c>
      <c r="BB17" s="63">
        <v>3</v>
      </c>
      <c r="BC17" s="199">
        <v>3</v>
      </c>
      <c r="BD17" s="105">
        <v>6.2</v>
      </c>
      <c r="BE17" s="103">
        <v>6</v>
      </c>
      <c r="BF17" s="104"/>
      <c r="BG17" s="66">
        <f t="shared" si="237"/>
        <v>6.1</v>
      </c>
      <c r="BH17" s="67">
        <f t="shared" si="238"/>
        <v>6.1</v>
      </c>
      <c r="BI17" s="67" t="str">
        <f t="shared" si="239"/>
        <v>6.1</v>
      </c>
      <c r="BJ17" s="51" t="str">
        <f t="shared" si="240"/>
        <v>C</v>
      </c>
      <c r="BK17" s="60">
        <f t="shared" si="241"/>
        <v>2</v>
      </c>
      <c r="BL17" s="53" t="str">
        <f t="shared" si="242"/>
        <v>2.0</v>
      </c>
      <c r="BM17" s="63">
        <v>3</v>
      </c>
      <c r="BN17" s="199">
        <v>3</v>
      </c>
      <c r="BO17" s="105">
        <v>5.2</v>
      </c>
      <c r="BP17" s="103">
        <v>5</v>
      </c>
      <c r="BQ17" s="104"/>
      <c r="BR17" s="66">
        <f t="shared" si="243"/>
        <v>5.0999999999999996</v>
      </c>
      <c r="BS17" s="67">
        <f t="shared" si="244"/>
        <v>5.0999999999999996</v>
      </c>
      <c r="BT17" s="67" t="str">
        <f t="shared" si="245"/>
        <v>5.1</v>
      </c>
      <c r="BU17" s="51" t="str">
        <f t="shared" si="246"/>
        <v>D+</v>
      </c>
      <c r="BV17" s="68">
        <f t="shared" si="247"/>
        <v>1.5</v>
      </c>
      <c r="BW17" s="53" t="str">
        <f t="shared" si="248"/>
        <v>1.5</v>
      </c>
      <c r="BX17" s="63">
        <v>2</v>
      </c>
      <c r="BY17" s="199">
        <v>2</v>
      </c>
      <c r="BZ17" s="105">
        <v>5.2</v>
      </c>
      <c r="CA17" s="103">
        <v>6</v>
      </c>
      <c r="CB17" s="104"/>
      <c r="CC17" s="105"/>
      <c r="CD17" s="67">
        <f t="shared" si="249"/>
        <v>5.7</v>
      </c>
      <c r="CE17" s="67" t="str">
        <f t="shared" si="250"/>
        <v>5.7</v>
      </c>
      <c r="CF17" s="51" t="str">
        <f t="shared" si="251"/>
        <v>C</v>
      </c>
      <c r="CG17" s="60">
        <f t="shared" si="252"/>
        <v>2</v>
      </c>
      <c r="CH17" s="53" t="str">
        <f t="shared" si="253"/>
        <v>2.0</v>
      </c>
      <c r="CI17" s="63">
        <v>3</v>
      </c>
      <c r="CJ17" s="199">
        <v>3</v>
      </c>
      <c r="CK17" s="200">
        <f t="shared" ref="CK17:CK27" si="294">AQ17+BB17+BM17+BX17+CI17+AF17</f>
        <v>17</v>
      </c>
      <c r="CL17" s="72">
        <f t="shared" si="289"/>
        <v>6.2470588235294127</v>
      </c>
      <c r="CM17" s="93" t="str">
        <f t="shared" si="254"/>
        <v>6.25</v>
      </c>
      <c r="CN17" s="72">
        <f t="shared" si="290"/>
        <v>2.2941176470588234</v>
      </c>
      <c r="CO17" s="93" t="str">
        <f t="shared" si="255"/>
        <v>2.29</v>
      </c>
      <c r="CP17" s="258" t="str">
        <f t="shared" si="256"/>
        <v>Lên lớp</v>
      </c>
      <c r="CQ17" s="258">
        <f t="shared" si="291"/>
        <v>17</v>
      </c>
      <c r="CR17" s="72">
        <f t="shared" si="292"/>
        <v>6.2470588235294127</v>
      </c>
      <c r="CS17" s="258" t="str">
        <f t="shared" si="257"/>
        <v>6.25</v>
      </c>
      <c r="CT17" s="72">
        <f t="shared" si="293"/>
        <v>2.2941176470588234</v>
      </c>
      <c r="CU17" s="258" t="str">
        <f t="shared" si="258"/>
        <v>2.29</v>
      </c>
      <c r="CV17" s="258" t="str">
        <f t="shared" si="259"/>
        <v>Lên lớp</v>
      </c>
      <c r="CW17" s="66">
        <v>6</v>
      </c>
      <c r="CX17" s="258">
        <v>5</v>
      </c>
      <c r="CY17" s="258"/>
      <c r="CZ17" s="66">
        <f t="shared" si="260"/>
        <v>5.4</v>
      </c>
      <c r="DA17" s="67">
        <f t="shared" si="261"/>
        <v>5.4</v>
      </c>
      <c r="DB17" s="60" t="str">
        <f t="shared" si="262"/>
        <v>5.4</v>
      </c>
      <c r="DC17" s="51" t="str">
        <f t="shared" si="263"/>
        <v>D+</v>
      </c>
      <c r="DD17" s="60">
        <f t="shared" si="264"/>
        <v>1.5</v>
      </c>
      <c r="DE17" s="60" t="str">
        <f t="shared" si="265"/>
        <v>1.5</v>
      </c>
      <c r="DF17" s="63"/>
      <c r="DG17" s="201"/>
      <c r="DH17" s="105">
        <v>5.6</v>
      </c>
      <c r="DI17" s="126">
        <v>6</v>
      </c>
      <c r="DJ17" s="126"/>
      <c r="DK17" s="66">
        <f t="shared" si="266"/>
        <v>5.8</v>
      </c>
      <c r="DL17" s="67">
        <f t="shared" si="267"/>
        <v>5.8</v>
      </c>
      <c r="DM17" s="60" t="str">
        <f t="shared" si="268"/>
        <v>5.8</v>
      </c>
      <c r="DN17" s="51" t="str">
        <f t="shared" si="269"/>
        <v>C</v>
      </c>
      <c r="DO17" s="60">
        <f t="shared" si="270"/>
        <v>2</v>
      </c>
      <c r="DP17" s="60" t="str">
        <f t="shared" si="271"/>
        <v>2.0</v>
      </c>
      <c r="DQ17" s="63"/>
      <c r="DR17" s="201"/>
      <c r="DS17" s="67">
        <f t="shared" si="272"/>
        <v>5.6</v>
      </c>
      <c r="DT17" s="60" t="str">
        <f t="shared" si="273"/>
        <v>5.6</v>
      </c>
      <c r="DU17" s="51" t="str">
        <f t="shared" si="274"/>
        <v>C</v>
      </c>
      <c r="DV17" s="60">
        <f t="shared" si="275"/>
        <v>2</v>
      </c>
      <c r="DW17" s="60" t="str">
        <f t="shared" si="276"/>
        <v>2.0</v>
      </c>
      <c r="DX17" s="63">
        <v>3</v>
      </c>
      <c r="DY17" s="201">
        <v>3</v>
      </c>
      <c r="DZ17" s="202">
        <v>5</v>
      </c>
      <c r="EA17" s="57">
        <v>4</v>
      </c>
      <c r="EB17" s="58"/>
      <c r="EC17" s="66">
        <f t="shared" si="277"/>
        <v>4.4000000000000004</v>
      </c>
      <c r="ED17" s="67">
        <f t="shared" si="278"/>
        <v>4.4000000000000004</v>
      </c>
      <c r="EE17" s="67" t="str">
        <f t="shared" si="279"/>
        <v>4.4</v>
      </c>
      <c r="EF17" s="51" t="str">
        <f t="shared" si="280"/>
        <v>D</v>
      </c>
      <c r="EG17" s="68">
        <f t="shared" si="281"/>
        <v>1</v>
      </c>
      <c r="EH17" s="53" t="str">
        <f t="shared" si="282"/>
        <v>1.0</v>
      </c>
      <c r="EI17" s="63">
        <v>3</v>
      </c>
      <c r="EJ17" s="199">
        <v>3</v>
      </c>
      <c r="EK17" s="202">
        <v>5.5</v>
      </c>
      <c r="EL17" s="57">
        <v>3</v>
      </c>
      <c r="EM17" s="58"/>
      <c r="EN17" s="66">
        <f t="shared" si="283"/>
        <v>4</v>
      </c>
      <c r="EO17" s="67">
        <f t="shared" si="284"/>
        <v>4</v>
      </c>
      <c r="EP17" s="67" t="str">
        <f t="shared" si="285"/>
        <v>4.0</v>
      </c>
      <c r="EQ17" s="51" t="str">
        <f t="shared" si="286"/>
        <v>D</v>
      </c>
      <c r="ER17" s="60">
        <f t="shared" si="287"/>
        <v>1</v>
      </c>
      <c r="ES17" s="53" t="str">
        <f t="shared" si="288"/>
        <v>1.0</v>
      </c>
      <c r="ET17" s="63">
        <v>3</v>
      </c>
      <c r="EU17" s="199">
        <v>3</v>
      </c>
      <c r="EV17" s="166">
        <v>5</v>
      </c>
      <c r="EW17" s="122">
        <v>0</v>
      </c>
      <c r="EX17" s="123">
        <v>4</v>
      </c>
      <c r="EY17" s="66">
        <f t="shared" si="45"/>
        <v>2</v>
      </c>
      <c r="EZ17" s="67">
        <f t="shared" si="46"/>
        <v>4.4000000000000004</v>
      </c>
      <c r="FA17" s="67" t="str">
        <f t="shared" si="47"/>
        <v>4.4</v>
      </c>
      <c r="FB17" s="51" t="str">
        <f t="shared" si="48"/>
        <v>D</v>
      </c>
      <c r="FC17" s="60">
        <f t="shared" si="49"/>
        <v>1</v>
      </c>
      <c r="FD17" s="53" t="str">
        <f t="shared" si="50"/>
        <v>1.0</v>
      </c>
      <c r="FE17" s="63">
        <v>2</v>
      </c>
      <c r="FF17" s="199">
        <v>2</v>
      </c>
      <c r="FG17" s="105">
        <v>6.3</v>
      </c>
      <c r="FH17" s="103">
        <v>7</v>
      </c>
      <c r="FI17" s="104"/>
      <c r="FJ17" s="66">
        <f t="shared" si="51"/>
        <v>6.7</v>
      </c>
      <c r="FK17" s="67">
        <f t="shared" si="52"/>
        <v>6.7</v>
      </c>
      <c r="FL17" s="67" t="str">
        <f t="shared" si="53"/>
        <v>6.7</v>
      </c>
      <c r="FM17" s="51" t="str">
        <f t="shared" si="54"/>
        <v>C+</v>
      </c>
      <c r="FN17" s="60">
        <f t="shared" si="55"/>
        <v>2.5</v>
      </c>
      <c r="FO17" s="53" t="str">
        <f t="shared" si="56"/>
        <v>2.5</v>
      </c>
      <c r="FP17" s="63">
        <v>2</v>
      </c>
      <c r="FQ17" s="199">
        <v>2</v>
      </c>
      <c r="FR17" s="105">
        <v>6.6</v>
      </c>
      <c r="FS17" s="103">
        <v>5</v>
      </c>
      <c r="FT17" s="104"/>
      <c r="FU17" s="66"/>
      <c r="FV17" s="67">
        <f t="shared" si="57"/>
        <v>5.6</v>
      </c>
      <c r="FW17" s="67" t="str">
        <f t="shared" si="58"/>
        <v>5.6</v>
      </c>
      <c r="FX17" s="51" t="str">
        <f t="shared" si="59"/>
        <v>C</v>
      </c>
      <c r="FY17" s="60">
        <f t="shared" si="60"/>
        <v>2</v>
      </c>
      <c r="FZ17" s="53" t="str">
        <f t="shared" si="61"/>
        <v>2.0</v>
      </c>
      <c r="GA17" s="63">
        <v>2</v>
      </c>
      <c r="GB17" s="199">
        <v>2</v>
      </c>
      <c r="GC17" s="105">
        <v>6.1</v>
      </c>
      <c r="GD17" s="103">
        <v>5</v>
      </c>
      <c r="GE17" s="104"/>
      <c r="GF17" s="105"/>
      <c r="GG17" s="67">
        <f t="shared" si="62"/>
        <v>5.4</v>
      </c>
      <c r="GH17" s="67" t="str">
        <f t="shared" si="63"/>
        <v>5.4</v>
      </c>
      <c r="GI17" s="51" t="str">
        <f t="shared" si="64"/>
        <v>D+</v>
      </c>
      <c r="GJ17" s="60">
        <f t="shared" si="65"/>
        <v>1.5</v>
      </c>
      <c r="GK17" s="53" t="str">
        <f t="shared" si="66"/>
        <v>1.5</v>
      </c>
      <c r="GL17" s="63">
        <v>3</v>
      </c>
      <c r="GM17" s="199">
        <v>3</v>
      </c>
      <c r="GN17" s="203">
        <f t="shared" si="67"/>
        <v>18</v>
      </c>
      <c r="GO17" s="153">
        <f t="shared" si="68"/>
        <v>5.0888888888888895</v>
      </c>
      <c r="GP17" s="155">
        <f t="shared" si="69"/>
        <v>1.5277777777777777</v>
      </c>
      <c r="GQ17" s="154" t="str">
        <f t="shared" si="70"/>
        <v>1.53</v>
      </c>
      <c r="GR17" s="5" t="str">
        <f t="shared" si="71"/>
        <v>Lên lớp</v>
      </c>
      <c r="GS17" s="204">
        <f t="shared" si="72"/>
        <v>18</v>
      </c>
      <c r="GT17" s="205">
        <f t="shared" si="73"/>
        <v>5.0888888888888895</v>
      </c>
      <c r="GU17" s="206">
        <f t="shared" si="74"/>
        <v>1.5277777777777777</v>
      </c>
      <c r="GV17" s="207">
        <f t="shared" si="75"/>
        <v>35</v>
      </c>
      <c r="GW17" s="203">
        <f t="shared" si="76"/>
        <v>35</v>
      </c>
      <c r="GX17" s="154">
        <f t="shared" si="77"/>
        <v>5.6514285714285721</v>
      </c>
      <c r="GY17" s="155">
        <f t="shared" si="78"/>
        <v>1.9</v>
      </c>
      <c r="GZ17" s="154" t="str">
        <f t="shared" si="79"/>
        <v>1.90</v>
      </c>
      <c r="HA17" s="5" t="str">
        <f t="shared" si="80"/>
        <v>Lên lớp</v>
      </c>
      <c r="HB17" s="5"/>
      <c r="HC17" s="105">
        <v>8</v>
      </c>
      <c r="HD17" s="103">
        <v>6</v>
      </c>
      <c r="HE17" s="104"/>
      <c r="HF17" s="105"/>
      <c r="HG17" s="67">
        <f t="shared" si="81"/>
        <v>6.8</v>
      </c>
      <c r="HH17" s="67" t="str">
        <f t="shared" si="82"/>
        <v>6.8</v>
      </c>
      <c r="HI17" s="51" t="str">
        <f t="shared" si="83"/>
        <v>C+</v>
      </c>
      <c r="HJ17" s="60">
        <f t="shared" si="84"/>
        <v>2.5</v>
      </c>
      <c r="HK17" s="53" t="str">
        <f t="shared" si="85"/>
        <v>2.5</v>
      </c>
      <c r="HL17" s="63">
        <v>3</v>
      </c>
      <c r="HM17" s="199">
        <v>3</v>
      </c>
      <c r="HN17" s="202">
        <v>8.3000000000000007</v>
      </c>
      <c r="HO17" s="57">
        <v>6</v>
      </c>
      <c r="HP17" s="58"/>
      <c r="HQ17" s="66">
        <f t="shared" si="86"/>
        <v>6.9</v>
      </c>
      <c r="HR17" s="110">
        <f t="shared" si="87"/>
        <v>6.9</v>
      </c>
      <c r="HS17" s="67" t="str">
        <f t="shared" si="88"/>
        <v>6.9</v>
      </c>
      <c r="HT17" s="111" t="str">
        <f t="shared" si="89"/>
        <v>C+</v>
      </c>
      <c r="HU17" s="112">
        <f t="shared" si="90"/>
        <v>2.5</v>
      </c>
      <c r="HV17" s="113" t="str">
        <f t="shared" si="91"/>
        <v>2.5</v>
      </c>
      <c r="HW17" s="63">
        <v>1</v>
      </c>
      <c r="HX17" s="199">
        <v>1</v>
      </c>
      <c r="HY17" s="66">
        <f t="shared" si="209"/>
        <v>2.1</v>
      </c>
      <c r="HZ17" s="163">
        <f t="shared" si="210"/>
        <v>6.8</v>
      </c>
      <c r="IA17" s="53" t="str">
        <f t="shared" si="93"/>
        <v>6.8</v>
      </c>
      <c r="IB17" s="51" t="str">
        <f t="shared" si="94"/>
        <v>C+</v>
      </c>
      <c r="IC17" s="60">
        <f t="shared" si="95"/>
        <v>2.5</v>
      </c>
      <c r="ID17" s="53" t="str">
        <f t="shared" si="96"/>
        <v>2.5</v>
      </c>
      <c r="IE17" s="212">
        <v>4</v>
      </c>
      <c r="IF17" s="213">
        <v>4</v>
      </c>
      <c r="IG17" s="202">
        <v>5</v>
      </c>
      <c r="IH17" s="57">
        <v>4</v>
      </c>
      <c r="II17" s="58"/>
      <c r="IJ17" s="66">
        <f t="shared" si="97"/>
        <v>4.4000000000000004</v>
      </c>
      <c r="IK17" s="67">
        <f t="shared" si="98"/>
        <v>4.4000000000000004</v>
      </c>
      <c r="IL17" s="67" t="str">
        <f t="shared" si="99"/>
        <v>4.4</v>
      </c>
      <c r="IM17" s="51" t="str">
        <f t="shared" si="100"/>
        <v>D</v>
      </c>
      <c r="IN17" s="60">
        <f t="shared" si="101"/>
        <v>1</v>
      </c>
      <c r="IO17" s="53" t="str">
        <f t="shared" si="102"/>
        <v>1.0</v>
      </c>
      <c r="IP17" s="63">
        <v>2</v>
      </c>
      <c r="IQ17" s="199">
        <v>2</v>
      </c>
      <c r="IR17" s="202">
        <v>7.3</v>
      </c>
      <c r="IS17" s="57">
        <v>4</v>
      </c>
      <c r="IT17" s="58"/>
      <c r="IU17" s="66">
        <f t="shared" si="103"/>
        <v>5.3</v>
      </c>
      <c r="IV17" s="67">
        <f t="shared" si="104"/>
        <v>5.3</v>
      </c>
      <c r="IW17" s="67" t="str">
        <f t="shared" si="105"/>
        <v>5.3</v>
      </c>
      <c r="IX17" s="51" t="str">
        <f t="shared" si="106"/>
        <v>D+</v>
      </c>
      <c r="IY17" s="60">
        <f t="shared" si="107"/>
        <v>1.5</v>
      </c>
      <c r="IZ17" s="53" t="str">
        <f t="shared" si="108"/>
        <v>1.5</v>
      </c>
      <c r="JA17" s="63">
        <v>3</v>
      </c>
      <c r="JB17" s="199">
        <v>3</v>
      </c>
      <c r="JC17" s="65">
        <v>6.8</v>
      </c>
      <c r="JD17" s="57">
        <v>3</v>
      </c>
      <c r="JE17" s="58"/>
      <c r="JF17" s="66">
        <f t="shared" si="109"/>
        <v>4.5</v>
      </c>
      <c r="JG17" s="67">
        <f t="shared" si="110"/>
        <v>4.5</v>
      </c>
      <c r="JH17" s="50" t="str">
        <f t="shared" si="111"/>
        <v>4.5</v>
      </c>
      <c r="JI17" s="51" t="str">
        <f t="shared" si="112"/>
        <v>D</v>
      </c>
      <c r="JJ17" s="60">
        <f t="shared" si="113"/>
        <v>1</v>
      </c>
      <c r="JK17" s="53" t="str">
        <f t="shared" si="114"/>
        <v>1.0</v>
      </c>
      <c r="JL17" s="61">
        <v>2</v>
      </c>
      <c r="JM17" s="62">
        <v>2</v>
      </c>
      <c r="JN17" s="65">
        <v>6.4</v>
      </c>
      <c r="JO17" s="57">
        <v>6</v>
      </c>
      <c r="JP17" s="58"/>
      <c r="JQ17" s="66">
        <f t="shared" si="115"/>
        <v>6.2</v>
      </c>
      <c r="JR17" s="67">
        <f t="shared" si="116"/>
        <v>6.2</v>
      </c>
      <c r="JS17" s="50" t="str">
        <f t="shared" si="117"/>
        <v>6.2</v>
      </c>
      <c r="JT17" s="51" t="str">
        <f t="shared" si="118"/>
        <v>C</v>
      </c>
      <c r="JU17" s="60">
        <f t="shared" si="119"/>
        <v>2</v>
      </c>
      <c r="JV17" s="53" t="str">
        <f t="shared" si="120"/>
        <v>2.0</v>
      </c>
      <c r="JW17" s="61">
        <v>1</v>
      </c>
      <c r="JX17" s="62">
        <v>1</v>
      </c>
      <c r="JY17" s="245">
        <v>5</v>
      </c>
      <c r="JZ17" s="122">
        <v>2</v>
      </c>
      <c r="KA17" s="123">
        <v>5</v>
      </c>
      <c r="KB17" s="166">
        <f t="shared" si="121"/>
        <v>3.2</v>
      </c>
      <c r="KC17" s="67">
        <f t="shared" si="122"/>
        <v>5</v>
      </c>
      <c r="KD17" s="50" t="str">
        <f t="shared" si="123"/>
        <v>5.0</v>
      </c>
      <c r="KE17" s="51" t="str">
        <f t="shared" si="124"/>
        <v>D+</v>
      </c>
      <c r="KF17" s="60">
        <f t="shared" si="125"/>
        <v>1.5</v>
      </c>
      <c r="KG17" s="53" t="str">
        <f t="shared" si="126"/>
        <v>1.5</v>
      </c>
      <c r="KH17" s="61">
        <v>2</v>
      </c>
      <c r="KI17" s="62">
        <v>2</v>
      </c>
      <c r="KJ17" s="105">
        <v>5.4</v>
      </c>
      <c r="KK17" s="135">
        <v>1</v>
      </c>
      <c r="KL17" s="105">
        <v>5.5</v>
      </c>
      <c r="KM17" s="66">
        <f t="shared" si="127"/>
        <v>2.8</v>
      </c>
      <c r="KN17" s="110">
        <f t="shared" si="128"/>
        <v>5.5</v>
      </c>
      <c r="KO17" s="67" t="str">
        <f t="shared" si="129"/>
        <v>5.5</v>
      </c>
      <c r="KP17" s="273" t="str">
        <f t="shared" si="130"/>
        <v>C</v>
      </c>
      <c r="KQ17" s="112">
        <f t="shared" si="131"/>
        <v>2</v>
      </c>
      <c r="KR17" s="113" t="str">
        <f t="shared" si="132"/>
        <v>2.0</v>
      </c>
      <c r="KS17" s="63">
        <v>3</v>
      </c>
      <c r="KT17" s="199">
        <v>3</v>
      </c>
      <c r="KU17" s="105">
        <v>7</v>
      </c>
      <c r="KV17" s="135">
        <v>8</v>
      </c>
      <c r="KW17" s="104"/>
      <c r="KX17" s="66">
        <f t="shared" si="133"/>
        <v>7.6</v>
      </c>
      <c r="KY17" s="110">
        <f t="shared" si="134"/>
        <v>7.6</v>
      </c>
      <c r="KZ17" s="67" t="str">
        <f t="shared" si="135"/>
        <v>7.6</v>
      </c>
      <c r="LA17" s="273" t="str">
        <f t="shared" si="136"/>
        <v>B</v>
      </c>
      <c r="LB17" s="112">
        <f t="shared" si="137"/>
        <v>3</v>
      </c>
      <c r="LC17" s="113" t="str">
        <f t="shared" si="138"/>
        <v>3.0</v>
      </c>
      <c r="LD17" s="63">
        <v>2</v>
      </c>
      <c r="LE17" s="199">
        <v>2</v>
      </c>
      <c r="LF17" s="274">
        <f t="shared" si="184"/>
        <v>5</v>
      </c>
      <c r="LG17" s="275">
        <f t="shared" si="185"/>
        <v>6.4</v>
      </c>
      <c r="LH17" s="276" t="str">
        <f t="shared" si="186"/>
        <v>6.4</v>
      </c>
      <c r="LI17" s="277" t="str">
        <f t="shared" si="187"/>
        <v>C</v>
      </c>
      <c r="LJ17" s="278">
        <f t="shared" si="188"/>
        <v>2</v>
      </c>
      <c r="LK17" s="276" t="str">
        <f t="shared" si="189"/>
        <v>2.0</v>
      </c>
      <c r="LL17" s="279">
        <v>5</v>
      </c>
      <c r="LM17" s="280">
        <v>5</v>
      </c>
      <c r="LN17" s="203">
        <f t="shared" si="144"/>
        <v>19</v>
      </c>
      <c r="LO17" s="153">
        <f t="shared" si="145"/>
        <v>5.7315789473684209</v>
      </c>
      <c r="LP17" s="155">
        <f t="shared" si="146"/>
        <v>1.868421052631579</v>
      </c>
      <c r="LQ17" s="154" t="str">
        <f t="shared" si="190"/>
        <v>1.87</v>
      </c>
      <c r="LR17" s="5" t="str">
        <f t="shared" si="191"/>
        <v>Lên lớp</v>
      </c>
    </row>
    <row r="18" spans="1:330" s="8" customFormat="1" ht="18">
      <c r="A18" s="5">
        <v>3</v>
      </c>
      <c r="B18" s="9" t="s">
        <v>347</v>
      </c>
      <c r="C18" s="10" t="s">
        <v>374</v>
      </c>
      <c r="D18" s="11" t="s">
        <v>375</v>
      </c>
      <c r="E18" s="287" t="s">
        <v>376</v>
      </c>
      <c r="G18" s="47" t="s">
        <v>610</v>
      </c>
      <c r="H18" s="6" t="s">
        <v>410</v>
      </c>
      <c r="I18" s="48" t="s">
        <v>590</v>
      </c>
      <c r="J18" s="48" t="s">
        <v>501</v>
      </c>
      <c r="K18" s="98">
        <v>6.3</v>
      </c>
      <c r="L18" s="67" t="str">
        <f t="shared" si="211"/>
        <v>6.3</v>
      </c>
      <c r="M18" s="51" t="str">
        <f t="shared" si="212"/>
        <v>C</v>
      </c>
      <c r="N18" s="52">
        <f t="shared" si="213"/>
        <v>2</v>
      </c>
      <c r="O18" s="53" t="str">
        <f t="shared" si="214"/>
        <v>2.0</v>
      </c>
      <c r="P18" s="63">
        <v>2</v>
      </c>
      <c r="Q18" s="49"/>
      <c r="R18" s="67" t="str">
        <f t="shared" si="215"/>
        <v>0.0</v>
      </c>
      <c r="S18" s="51" t="str">
        <f t="shared" si="216"/>
        <v>F</v>
      </c>
      <c r="T18" s="52">
        <f t="shared" si="217"/>
        <v>0</v>
      </c>
      <c r="U18" s="53" t="str">
        <f t="shared" si="218"/>
        <v>0.0</v>
      </c>
      <c r="V18" s="63"/>
      <c r="W18" s="105">
        <v>7.2</v>
      </c>
      <c r="X18" s="103">
        <v>6</v>
      </c>
      <c r="Y18" s="104"/>
      <c r="Z18" s="66">
        <f t="shared" si="219"/>
        <v>6.5</v>
      </c>
      <c r="AA18" s="67">
        <f t="shared" si="220"/>
        <v>6.5</v>
      </c>
      <c r="AB18" s="67" t="str">
        <f t="shared" si="221"/>
        <v>6.5</v>
      </c>
      <c r="AC18" s="51" t="str">
        <f t="shared" si="222"/>
        <v>C+</v>
      </c>
      <c r="AD18" s="60">
        <f t="shared" si="223"/>
        <v>2.5</v>
      </c>
      <c r="AE18" s="53" t="str">
        <f t="shared" si="224"/>
        <v>2.5</v>
      </c>
      <c r="AF18" s="63">
        <v>4</v>
      </c>
      <c r="AG18" s="199">
        <v>4</v>
      </c>
      <c r="AH18" s="105">
        <v>9</v>
      </c>
      <c r="AI18" s="103">
        <v>8</v>
      </c>
      <c r="AJ18" s="104"/>
      <c r="AK18" s="66">
        <f t="shared" si="225"/>
        <v>8.4</v>
      </c>
      <c r="AL18" s="67">
        <f t="shared" si="226"/>
        <v>8.4</v>
      </c>
      <c r="AM18" s="67" t="str">
        <f t="shared" si="227"/>
        <v>8.4</v>
      </c>
      <c r="AN18" s="51" t="str">
        <f t="shared" si="228"/>
        <v>B+</v>
      </c>
      <c r="AO18" s="60">
        <f t="shared" si="229"/>
        <v>3.5</v>
      </c>
      <c r="AP18" s="53" t="str">
        <f t="shared" si="230"/>
        <v>3.5</v>
      </c>
      <c r="AQ18" s="63">
        <v>2</v>
      </c>
      <c r="AR18" s="199">
        <v>2</v>
      </c>
      <c r="AS18" s="105">
        <v>7.4</v>
      </c>
      <c r="AT18" s="103">
        <v>6</v>
      </c>
      <c r="AU18" s="104"/>
      <c r="AV18" s="66">
        <f t="shared" si="231"/>
        <v>6.6</v>
      </c>
      <c r="AW18" s="67">
        <f t="shared" si="232"/>
        <v>6.6</v>
      </c>
      <c r="AX18" s="67" t="str">
        <f t="shared" si="233"/>
        <v>6.6</v>
      </c>
      <c r="AY18" s="51" t="str">
        <f t="shared" si="234"/>
        <v>C+</v>
      </c>
      <c r="AZ18" s="60">
        <f t="shared" si="235"/>
        <v>2.5</v>
      </c>
      <c r="BA18" s="53" t="str">
        <f t="shared" si="236"/>
        <v>2.5</v>
      </c>
      <c r="BB18" s="63">
        <v>3</v>
      </c>
      <c r="BC18" s="199">
        <v>3</v>
      </c>
      <c r="BD18" s="105">
        <v>5.4</v>
      </c>
      <c r="BE18" s="103">
        <v>5</v>
      </c>
      <c r="BF18" s="104"/>
      <c r="BG18" s="66">
        <f t="shared" si="237"/>
        <v>5.2</v>
      </c>
      <c r="BH18" s="67">
        <f t="shared" si="238"/>
        <v>5.2</v>
      </c>
      <c r="BI18" s="67" t="str">
        <f t="shared" si="239"/>
        <v>5.2</v>
      </c>
      <c r="BJ18" s="51" t="str">
        <f t="shared" si="240"/>
        <v>D+</v>
      </c>
      <c r="BK18" s="60">
        <f t="shared" si="241"/>
        <v>1.5</v>
      </c>
      <c r="BL18" s="53" t="str">
        <f t="shared" si="242"/>
        <v>1.5</v>
      </c>
      <c r="BM18" s="63">
        <v>3</v>
      </c>
      <c r="BN18" s="199">
        <v>3</v>
      </c>
      <c r="BO18" s="105">
        <v>5.6</v>
      </c>
      <c r="BP18" s="103">
        <v>4</v>
      </c>
      <c r="BQ18" s="104"/>
      <c r="BR18" s="66">
        <f t="shared" si="243"/>
        <v>4.5999999999999996</v>
      </c>
      <c r="BS18" s="67">
        <f t="shared" si="244"/>
        <v>4.5999999999999996</v>
      </c>
      <c r="BT18" s="67" t="str">
        <f t="shared" si="245"/>
        <v>4.6</v>
      </c>
      <c r="BU18" s="51" t="str">
        <f t="shared" si="246"/>
        <v>D</v>
      </c>
      <c r="BV18" s="68">
        <f t="shared" si="247"/>
        <v>1</v>
      </c>
      <c r="BW18" s="53" t="str">
        <f t="shared" si="248"/>
        <v>1.0</v>
      </c>
      <c r="BX18" s="63">
        <v>2</v>
      </c>
      <c r="BY18" s="199">
        <v>2</v>
      </c>
      <c r="BZ18" s="105">
        <v>6.5</v>
      </c>
      <c r="CA18" s="103">
        <v>9</v>
      </c>
      <c r="CB18" s="104"/>
      <c r="CC18" s="105"/>
      <c r="CD18" s="67">
        <f t="shared" si="249"/>
        <v>8</v>
      </c>
      <c r="CE18" s="67" t="str">
        <f t="shared" si="250"/>
        <v>8.0</v>
      </c>
      <c r="CF18" s="51" t="str">
        <f t="shared" si="251"/>
        <v>B+</v>
      </c>
      <c r="CG18" s="60">
        <f t="shared" si="252"/>
        <v>3.5</v>
      </c>
      <c r="CH18" s="53" t="str">
        <f t="shared" si="253"/>
        <v>3.5</v>
      </c>
      <c r="CI18" s="63">
        <v>3</v>
      </c>
      <c r="CJ18" s="199">
        <v>3</v>
      </c>
      <c r="CK18" s="200">
        <f t="shared" si="294"/>
        <v>17</v>
      </c>
      <c r="CL18" s="72">
        <f t="shared" si="289"/>
        <v>6.552941176470588</v>
      </c>
      <c r="CM18" s="93" t="str">
        <f t="shared" si="254"/>
        <v>6.55</v>
      </c>
      <c r="CN18" s="72">
        <f t="shared" si="290"/>
        <v>2.4411764705882355</v>
      </c>
      <c r="CO18" s="93" t="str">
        <f t="shared" si="255"/>
        <v>2.44</v>
      </c>
      <c r="CP18" s="258" t="str">
        <f t="shared" si="256"/>
        <v>Lên lớp</v>
      </c>
      <c r="CQ18" s="258">
        <f t="shared" si="291"/>
        <v>17</v>
      </c>
      <c r="CR18" s="72">
        <f t="shared" si="292"/>
        <v>6.552941176470588</v>
      </c>
      <c r="CS18" s="258" t="str">
        <f t="shared" si="257"/>
        <v>6.55</v>
      </c>
      <c r="CT18" s="72">
        <f t="shared" si="293"/>
        <v>2.4411764705882355</v>
      </c>
      <c r="CU18" s="258" t="str">
        <f t="shared" si="258"/>
        <v>2.44</v>
      </c>
      <c r="CV18" s="258" t="str">
        <f t="shared" si="259"/>
        <v>Lên lớp</v>
      </c>
      <c r="CW18" s="66">
        <v>7</v>
      </c>
      <c r="CX18" s="258">
        <v>5</v>
      </c>
      <c r="CY18" s="258"/>
      <c r="CZ18" s="66">
        <f t="shared" si="260"/>
        <v>5.8</v>
      </c>
      <c r="DA18" s="67">
        <f t="shared" si="261"/>
        <v>5.8</v>
      </c>
      <c r="DB18" s="60" t="str">
        <f t="shared" si="262"/>
        <v>5.8</v>
      </c>
      <c r="DC18" s="51" t="str">
        <f t="shared" si="263"/>
        <v>C</v>
      </c>
      <c r="DD18" s="60">
        <f t="shared" si="264"/>
        <v>2</v>
      </c>
      <c r="DE18" s="60" t="str">
        <f t="shared" si="265"/>
        <v>2.0</v>
      </c>
      <c r="DF18" s="63"/>
      <c r="DG18" s="201"/>
      <c r="DH18" s="105">
        <v>6</v>
      </c>
      <c r="DI18" s="126">
        <v>5</v>
      </c>
      <c r="DJ18" s="126"/>
      <c r="DK18" s="66">
        <f t="shared" si="266"/>
        <v>5.4</v>
      </c>
      <c r="DL18" s="67">
        <f t="shared" si="267"/>
        <v>5.4</v>
      </c>
      <c r="DM18" s="60" t="str">
        <f t="shared" si="268"/>
        <v>5.4</v>
      </c>
      <c r="DN18" s="51" t="str">
        <f t="shared" si="269"/>
        <v>D+</v>
      </c>
      <c r="DO18" s="60">
        <f t="shared" si="270"/>
        <v>1.5</v>
      </c>
      <c r="DP18" s="60" t="str">
        <f t="shared" si="271"/>
        <v>1.5</v>
      </c>
      <c r="DQ18" s="63"/>
      <c r="DR18" s="201"/>
      <c r="DS18" s="67">
        <f t="shared" si="272"/>
        <v>5.6</v>
      </c>
      <c r="DT18" s="60" t="str">
        <f t="shared" si="273"/>
        <v>5.6</v>
      </c>
      <c r="DU18" s="51" t="str">
        <f t="shared" si="274"/>
        <v>C</v>
      </c>
      <c r="DV18" s="60">
        <f t="shared" si="275"/>
        <v>2</v>
      </c>
      <c r="DW18" s="60" t="str">
        <f t="shared" si="276"/>
        <v>2.0</v>
      </c>
      <c r="DX18" s="63">
        <v>3</v>
      </c>
      <c r="DY18" s="201">
        <v>3</v>
      </c>
      <c r="DZ18" s="202">
        <v>5.3</v>
      </c>
      <c r="EA18" s="57">
        <v>3</v>
      </c>
      <c r="EB18" s="58">
        <v>3</v>
      </c>
      <c r="EC18" s="66">
        <f t="shared" si="277"/>
        <v>3.9</v>
      </c>
      <c r="ED18" s="67">
        <f t="shared" si="278"/>
        <v>3.9</v>
      </c>
      <c r="EE18" s="67" t="str">
        <f t="shared" si="279"/>
        <v>3.9</v>
      </c>
      <c r="EF18" s="51" t="str">
        <f t="shared" si="280"/>
        <v>F</v>
      </c>
      <c r="EG18" s="68">
        <f t="shared" si="281"/>
        <v>0</v>
      </c>
      <c r="EH18" s="53" t="str">
        <f t="shared" si="282"/>
        <v>0.0</v>
      </c>
      <c r="EI18" s="63">
        <v>3</v>
      </c>
      <c r="EJ18" s="199"/>
      <c r="EK18" s="202">
        <v>6.5</v>
      </c>
      <c r="EL18" s="57">
        <v>4</v>
      </c>
      <c r="EM18" s="58"/>
      <c r="EN18" s="66">
        <f t="shared" si="283"/>
        <v>5</v>
      </c>
      <c r="EO18" s="67">
        <f t="shared" si="284"/>
        <v>5</v>
      </c>
      <c r="EP18" s="67" t="str">
        <f t="shared" si="285"/>
        <v>5.0</v>
      </c>
      <c r="EQ18" s="51" t="str">
        <f t="shared" si="286"/>
        <v>D+</v>
      </c>
      <c r="ER18" s="60">
        <f t="shared" si="287"/>
        <v>1.5</v>
      </c>
      <c r="ES18" s="53" t="str">
        <f t="shared" si="288"/>
        <v>1.5</v>
      </c>
      <c r="ET18" s="63">
        <v>3</v>
      </c>
      <c r="EU18" s="199">
        <v>3</v>
      </c>
      <c r="EV18" s="166">
        <v>5</v>
      </c>
      <c r="EW18" s="122">
        <v>0</v>
      </c>
      <c r="EX18" s="123"/>
      <c r="EY18" s="66">
        <f t="shared" si="45"/>
        <v>2</v>
      </c>
      <c r="EZ18" s="67">
        <f t="shared" si="46"/>
        <v>2</v>
      </c>
      <c r="FA18" s="67" t="str">
        <f t="shared" si="47"/>
        <v>2.0</v>
      </c>
      <c r="FB18" s="51" t="str">
        <f t="shared" si="48"/>
        <v>F</v>
      </c>
      <c r="FC18" s="60">
        <f t="shared" si="49"/>
        <v>0</v>
      </c>
      <c r="FD18" s="53" t="str">
        <f t="shared" si="50"/>
        <v>0.0</v>
      </c>
      <c r="FE18" s="63">
        <v>2</v>
      </c>
      <c r="FF18" s="199"/>
      <c r="FG18" s="105">
        <v>7</v>
      </c>
      <c r="FH18" s="103">
        <v>5</v>
      </c>
      <c r="FI18" s="104"/>
      <c r="FJ18" s="66">
        <f t="shared" si="51"/>
        <v>5.8</v>
      </c>
      <c r="FK18" s="67">
        <f t="shared" si="52"/>
        <v>5.8</v>
      </c>
      <c r="FL18" s="67" t="str">
        <f t="shared" si="53"/>
        <v>5.8</v>
      </c>
      <c r="FM18" s="51" t="str">
        <f t="shared" si="54"/>
        <v>C</v>
      </c>
      <c r="FN18" s="60">
        <f t="shared" si="55"/>
        <v>2</v>
      </c>
      <c r="FO18" s="53" t="str">
        <f t="shared" si="56"/>
        <v>2.0</v>
      </c>
      <c r="FP18" s="63">
        <v>2</v>
      </c>
      <c r="FQ18" s="199">
        <v>2</v>
      </c>
      <c r="FR18" s="146">
        <v>0</v>
      </c>
      <c r="FS18" s="70"/>
      <c r="FT18" s="121"/>
      <c r="FU18" s="146"/>
      <c r="FV18" s="67">
        <f t="shared" si="57"/>
        <v>0</v>
      </c>
      <c r="FW18" s="67" t="str">
        <f t="shared" si="58"/>
        <v>0.0</v>
      </c>
      <c r="FX18" s="51" t="str">
        <f t="shared" si="59"/>
        <v>F</v>
      </c>
      <c r="FY18" s="60">
        <f t="shared" si="60"/>
        <v>0</v>
      </c>
      <c r="FZ18" s="53" t="str">
        <f t="shared" si="61"/>
        <v>0.0</v>
      </c>
      <c r="GA18" s="63">
        <v>2</v>
      </c>
      <c r="GB18" s="199"/>
      <c r="GC18" s="166">
        <v>6.9</v>
      </c>
      <c r="GD18" s="122">
        <v>0</v>
      </c>
      <c r="GE18" s="123"/>
      <c r="GF18" s="166"/>
      <c r="GG18" s="67">
        <f t="shared" si="62"/>
        <v>2.8</v>
      </c>
      <c r="GH18" s="67" t="str">
        <f t="shared" si="63"/>
        <v>2.8</v>
      </c>
      <c r="GI18" s="51" t="str">
        <f t="shared" si="64"/>
        <v>F</v>
      </c>
      <c r="GJ18" s="60">
        <f t="shared" si="65"/>
        <v>0</v>
      </c>
      <c r="GK18" s="53" t="str">
        <f t="shared" si="66"/>
        <v>0.0</v>
      </c>
      <c r="GL18" s="63">
        <v>3</v>
      </c>
      <c r="GM18" s="199"/>
      <c r="GN18" s="203">
        <f t="shared" si="67"/>
        <v>18</v>
      </c>
      <c r="GO18" s="153">
        <f t="shared" si="68"/>
        <v>3.75</v>
      </c>
      <c r="GP18" s="155">
        <f t="shared" si="69"/>
        <v>0.80555555555555558</v>
      </c>
      <c r="GQ18" s="154" t="str">
        <f t="shared" si="70"/>
        <v>0.81</v>
      </c>
      <c r="GR18" s="5" t="str">
        <f t="shared" si="71"/>
        <v>Cảnh báo KQHT</v>
      </c>
      <c r="GS18" s="204">
        <f t="shared" si="72"/>
        <v>8</v>
      </c>
      <c r="GT18" s="205">
        <f t="shared" si="73"/>
        <v>5.4249999999999998</v>
      </c>
      <c r="GU18" s="206">
        <f t="shared" si="74"/>
        <v>1.8125</v>
      </c>
      <c r="GV18" s="207">
        <f t="shared" si="75"/>
        <v>35</v>
      </c>
      <c r="GW18" s="203">
        <f t="shared" si="76"/>
        <v>25</v>
      </c>
      <c r="GX18" s="154">
        <f t="shared" si="77"/>
        <v>6.1919999999999993</v>
      </c>
      <c r="GY18" s="155">
        <f t="shared" si="78"/>
        <v>2.2400000000000002</v>
      </c>
      <c r="GZ18" s="154" t="str">
        <f t="shared" si="79"/>
        <v>2.24</v>
      </c>
      <c r="HA18" s="5" t="str">
        <f t="shared" si="80"/>
        <v>Lên lớp</v>
      </c>
      <c r="HB18" s="5" t="s">
        <v>898</v>
      </c>
      <c r="HC18" s="146"/>
      <c r="HD18" s="70"/>
      <c r="HE18" s="121"/>
      <c r="HF18" s="146"/>
      <c r="HG18" s="67">
        <f t="shared" si="81"/>
        <v>0</v>
      </c>
      <c r="HH18" s="67" t="str">
        <f t="shared" si="82"/>
        <v>0.0</v>
      </c>
      <c r="HI18" s="51" t="str">
        <f t="shared" si="83"/>
        <v>F</v>
      </c>
      <c r="HJ18" s="60">
        <f t="shared" si="84"/>
        <v>0</v>
      </c>
      <c r="HK18" s="53" t="str">
        <f t="shared" si="85"/>
        <v>0.0</v>
      </c>
      <c r="HL18" s="63">
        <v>3</v>
      </c>
      <c r="HM18" s="199">
        <v>3</v>
      </c>
      <c r="HN18" s="146"/>
      <c r="HO18" s="70"/>
      <c r="HP18" s="121"/>
      <c r="HQ18" s="146">
        <f t="shared" si="86"/>
        <v>0</v>
      </c>
      <c r="HR18" s="110">
        <f t="shared" si="87"/>
        <v>0</v>
      </c>
      <c r="HS18" s="67" t="str">
        <f t="shared" si="88"/>
        <v>0.0</v>
      </c>
      <c r="HT18" s="111" t="str">
        <f t="shared" si="89"/>
        <v>F</v>
      </c>
      <c r="HU18" s="112">
        <f t="shared" si="90"/>
        <v>0</v>
      </c>
      <c r="HV18" s="113" t="str">
        <f t="shared" si="91"/>
        <v>0.0</v>
      </c>
      <c r="HW18" s="63">
        <v>1</v>
      </c>
      <c r="HX18" s="199">
        <v>1</v>
      </c>
      <c r="HY18" s="66">
        <f t="shared" si="209"/>
        <v>0</v>
      </c>
      <c r="HZ18" s="163">
        <f t="shared" si="210"/>
        <v>0</v>
      </c>
      <c r="IA18" s="53" t="str">
        <f t="shared" si="93"/>
        <v>0.0</v>
      </c>
      <c r="IB18" s="51" t="str">
        <f t="shared" si="94"/>
        <v>F</v>
      </c>
      <c r="IC18" s="60">
        <f t="shared" si="95"/>
        <v>0</v>
      </c>
      <c r="ID18" s="53" t="str">
        <f t="shared" si="96"/>
        <v>0.0</v>
      </c>
      <c r="IE18" s="212">
        <v>4</v>
      </c>
      <c r="IF18" s="213">
        <v>4</v>
      </c>
      <c r="IG18" s="202"/>
      <c r="IH18" s="57"/>
      <c r="II18" s="58"/>
      <c r="IJ18" s="66">
        <f t="shared" si="97"/>
        <v>0</v>
      </c>
      <c r="IK18" s="67">
        <f t="shared" si="98"/>
        <v>0</v>
      </c>
      <c r="IL18" s="67" t="str">
        <f t="shared" si="99"/>
        <v>0.0</v>
      </c>
      <c r="IM18" s="51" t="str">
        <f t="shared" si="100"/>
        <v>F</v>
      </c>
      <c r="IN18" s="60">
        <f t="shared" si="101"/>
        <v>0</v>
      </c>
      <c r="IO18" s="53" t="str">
        <f t="shared" si="102"/>
        <v>0.0</v>
      </c>
      <c r="IP18" s="63">
        <v>2</v>
      </c>
      <c r="IQ18" s="199">
        <v>2</v>
      </c>
      <c r="IR18" s="146"/>
      <c r="IS18" s="70"/>
      <c r="IT18" s="121"/>
      <c r="IU18" s="146">
        <f t="shared" si="103"/>
        <v>0</v>
      </c>
      <c r="IV18" s="67">
        <f t="shared" si="104"/>
        <v>0</v>
      </c>
      <c r="IW18" s="67" t="str">
        <f t="shared" si="105"/>
        <v>0.0</v>
      </c>
      <c r="IX18" s="51" t="str">
        <f t="shared" si="106"/>
        <v>F</v>
      </c>
      <c r="IY18" s="60">
        <f t="shared" si="107"/>
        <v>0</v>
      </c>
      <c r="IZ18" s="53" t="str">
        <f t="shared" si="108"/>
        <v>0.0</v>
      </c>
      <c r="JA18" s="63">
        <v>3</v>
      </c>
      <c r="JB18" s="199">
        <v>3</v>
      </c>
      <c r="JC18" s="246"/>
      <c r="JD18" s="247"/>
      <c r="JE18" s="248"/>
      <c r="JF18" s="249">
        <f t="shared" si="109"/>
        <v>0</v>
      </c>
      <c r="JG18" s="67">
        <f t="shared" si="110"/>
        <v>0</v>
      </c>
      <c r="JH18" s="50" t="str">
        <f t="shared" si="111"/>
        <v>0.0</v>
      </c>
      <c r="JI18" s="51" t="str">
        <f t="shared" si="112"/>
        <v>F</v>
      </c>
      <c r="JJ18" s="60">
        <f t="shared" si="113"/>
        <v>0</v>
      </c>
      <c r="JK18" s="53" t="str">
        <f t="shared" si="114"/>
        <v>0.0</v>
      </c>
      <c r="JL18" s="61">
        <v>2</v>
      </c>
      <c r="JM18" s="62">
        <v>2</v>
      </c>
      <c r="JN18" s="56"/>
      <c r="JO18" s="70"/>
      <c r="JP18" s="121"/>
      <c r="JQ18" s="146">
        <f t="shared" si="115"/>
        <v>0</v>
      </c>
      <c r="JR18" s="67">
        <f t="shared" si="116"/>
        <v>0</v>
      </c>
      <c r="JS18" s="50" t="str">
        <f t="shared" si="117"/>
        <v>0.0</v>
      </c>
      <c r="JT18" s="51" t="str">
        <f t="shared" si="118"/>
        <v>F</v>
      </c>
      <c r="JU18" s="60">
        <f t="shared" si="119"/>
        <v>0</v>
      </c>
      <c r="JV18" s="53" t="str">
        <f t="shared" si="120"/>
        <v>0.0</v>
      </c>
      <c r="JW18" s="61">
        <v>1</v>
      </c>
      <c r="JX18" s="62">
        <v>1</v>
      </c>
      <c r="JY18" s="56"/>
      <c r="JZ18" s="70"/>
      <c r="KA18" s="121"/>
      <c r="KB18" s="146">
        <f t="shared" si="121"/>
        <v>0</v>
      </c>
      <c r="KC18" s="67">
        <f t="shared" si="122"/>
        <v>0</v>
      </c>
      <c r="KD18" s="50" t="str">
        <f t="shared" si="123"/>
        <v>0.0</v>
      </c>
      <c r="KE18" s="51" t="str">
        <f t="shared" si="124"/>
        <v>F</v>
      </c>
      <c r="KF18" s="60">
        <f t="shared" si="125"/>
        <v>0</v>
      </c>
      <c r="KG18" s="53" t="str">
        <f t="shared" si="126"/>
        <v>0.0</v>
      </c>
      <c r="KH18" s="61">
        <v>2</v>
      </c>
      <c r="KI18" s="62">
        <v>2</v>
      </c>
      <c r="KJ18" s="105"/>
      <c r="KK18" s="135"/>
      <c r="KL18" s="104"/>
      <c r="KM18" s="66">
        <f t="shared" si="127"/>
        <v>0</v>
      </c>
      <c r="KN18" s="110">
        <f t="shared" si="128"/>
        <v>0</v>
      </c>
      <c r="KO18" s="67" t="str">
        <f t="shared" si="129"/>
        <v>0.0</v>
      </c>
      <c r="KP18" s="273" t="str">
        <f t="shared" si="130"/>
        <v>F</v>
      </c>
      <c r="KQ18" s="112">
        <f t="shared" si="131"/>
        <v>0</v>
      </c>
      <c r="KR18" s="113" t="str">
        <f t="shared" si="132"/>
        <v>0.0</v>
      </c>
      <c r="KS18" s="63">
        <v>3</v>
      </c>
      <c r="KT18" s="199">
        <v>3</v>
      </c>
      <c r="KU18" s="105"/>
      <c r="KV18" s="135"/>
      <c r="KW18" s="104"/>
      <c r="KX18" s="66">
        <f t="shared" si="133"/>
        <v>0</v>
      </c>
      <c r="KY18" s="110">
        <f t="shared" si="134"/>
        <v>0</v>
      </c>
      <c r="KZ18" s="67" t="str">
        <f t="shared" si="135"/>
        <v>0.0</v>
      </c>
      <c r="LA18" s="273" t="str">
        <f t="shared" si="136"/>
        <v>F</v>
      </c>
      <c r="LB18" s="112">
        <f t="shared" si="137"/>
        <v>0</v>
      </c>
      <c r="LC18" s="113" t="str">
        <f t="shared" si="138"/>
        <v>0.0</v>
      </c>
      <c r="LD18" s="63">
        <v>2</v>
      </c>
      <c r="LE18" s="199">
        <v>2</v>
      </c>
      <c r="LF18" s="274">
        <f t="shared" si="184"/>
        <v>0</v>
      </c>
      <c r="LG18" s="275">
        <f t="shared" si="185"/>
        <v>0</v>
      </c>
      <c r="LH18" s="276" t="str">
        <f t="shared" si="186"/>
        <v>0.0</v>
      </c>
      <c r="LI18" s="277" t="str">
        <f t="shared" si="187"/>
        <v>F</v>
      </c>
      <c r="LJ18" s="278">
        <f t="shared" si="188"/>
        <v>0</v>
      </c>
      <c r="LK18" s="276" t="str">
        <f t="shared" si="189"/>
        <v>0.0</v>
      </c>
      <c r="LL18" s="279">
        <v>5</v>
      </c>
      <c r="LM18" s="280">
        <v>5</v>
      </c>
      <c r="LN18" s="203">
        <f t="shared" si="144"/>
        <v>19</v>
      </c>
      <c r="LO18" s="153">
        <f t="shared" si="145"/>
        <v>0</v>
      </c>
      <c r="LP18" s="155">
        <f t="shared" si="146"/>
        <v>0</v>
      </c>
      <c r="LQ18" s="154" t="str">
        <f t="shared" si="190"/>
        <v>0.00</v>
      </c>
      <c r="LR18" s="5" t="str">
        <f t="shared" si="191"/>
        <v>Cảnh báo KQHT</v>
      </c>
    </row>
    <row r="19" spans="1:330" s="8" customFormat="1" ht="18">
      <c r="A19" s="5">
        <v>4</v>
      </c>
      <c r="B19" s="9" t="s">
        <v>347</v>
      </c>
      <c r="C19" s="10" t="s">
        <v>379</v>
      </c>
      <c r="D19" s="11" t="s">
        <v>380</v>
      </c>
      <c r="E19" s="12" t="s">
        <v>381</v>
      </c>
      <c r="G19" s="47" t="s">
        <v>612</v>
      </c>
      <c r="H19" s="6" t="s">
        <v>410</v>
      </c>
      <c r="I19" s="48" t="s">
        <v>641</v>
      </c>
      <c r="J19" s="48" t="s">
        <v>656</v>
      </c>
      <c r="K19" s="98">
        <v>5.3</v>
      </c>
      <c r="L19" s="67" t="str">
        <f t="shared" si="211"/>
        <v>5.3</v>
      </c>
      <c r="M19" s="51" t="str">
        <f t="shared" si="212"/>
        <v>D+</v>
      </c>
      <c r="N19" s="52">
        <f t="shared" si="213"/>
        <v>1.5</v>
      </c>
      <c r="O19" s="53" t="str">
        <f t="shared" si="214"/>
        <v>1.5</v>
      </c>
      <c r="P19" s="63">
        <v>2</v>
      </c>
      <c r="Q19" s="49">
        <v>6</v>
      </c>
      <c r="R19" s="67" t="str">
        <f t="shared" si="215"/>
        <v>6.0</v>
      </c>
      <c r="S19" s="51" t="str">
        <f t="shared" si="216"/>
        <v>C</v>
      </c>
      <c r="T19" s="52">
        <f t="shared" si="217"/>
        <v>2</v>
      </c>
      <c r="U19" s="53" t="str">
        <f t="shared" si="218"/>
        <v>2.0</v>
      </c>
      <c r="V19" s="63">
        <v>3</v>
      </c>
      <c r="W19" s="105">
        <v>6.5</v>
      </c>
      <c r="X19" s="103">
        <v>9</v>
      </c>
      <c r="Y19" s="104"/>
      <c r="Z19" s="66">
        <f t="shared" si="219"/>
        <v>8</v>
      </c>
      <c r="AA19" s="67">
        <f t="shared" si="220"/>
        <v>8</v>
      </c>
      <c r="AB19" s="67" t="str">
        <f t="shared" si="221"/>
        <v>8.0</v>
      </c>
      <c r="AC19" s="51" t="str">
        <f t="shared" si="222"/>
        <v>B+</v>
      </c>
      <c r="AD19" s="60">
        <f t="shared" si="223"/>
        <v>3.5</v>
      </c>
      <c r="AE19" s="53" t="str">
        <f t="shared" si="224"/>
        <v>3.5</v>
      </c>
      <c r="AF19" s="63">
        <v>4</v>
      </c>
      <c r="AG19" s="199">
        <v>4</v>
      </c>
      <c r="AH19" s="105">
        <v>8.3000000000000007</v>
      </c>
      <c r="AI19" s="103">
        <v>8</v>
      </c>
      <c r="AJ19" s="104"/>
      <c r="AK19" s="66">
        <f t="shared" si="225"/>
        <v>8.1</v>
      </c>
      <c r="AL19" s="67">
        <f t="shared" si="226"/>
        <v>8.1</v>
      </c>
      <c r="AM19" s="67" t="str">
        <f t="shared" si="227"/>
        <v>8.1</v>
      </c>
      <c r="AN19" s="51" t="str">
        <f t="shared" si="228"/>
        <v>B+</v>
      </c>
      <c r="AO19" s="60">
        <f t="shared" si="229"/>
        <v>3.5</v>
      </c>
      <c r="AP19" s="53" t="str">
        <f t="shared" si="230"/>
        <v>3.5</v>
      </c>
      <c r="AQ19" s="63">
        <v>2</v>
      </c>
      <c r="AR19" s="199">
        <v>2</v>
      </c>
      <c r="AS19" s="105">
        <v>7</v>
      </c>
      <c r="AT19" s="103">
        <v>2</v>
      </c>
      <c r="AU19" s="104"/>
      <c r="AV19" s="66">
        <f t="shared" si="231"/>
        <v>4</v>
      </c>
      <c r="AW19" s="67">
        <f t="shared" si="232"/>
        <v>4</v>
      </c>
      <c r="AX19" s="67" t="str">
        <f t="shared" si="233"/>
        <v>4.0</v>
      </c>
      <c r="AY19" s="51" t="str">
        <f t="shared" si="234"/>
        <v>D</v>
      </c>
      <c r="AZ19" s="60">
        <f t="shared" si="235"/>
        <v>1</v>
      </c>
      <c r="BA19" s="53" t="str">
        <f t="shared" si="236"/>
        <v>1.0</v>
      </c>
      <c r="BB19" s="63">
        <v>3</v>
      </c>
      <c r="BC19" s="199">
        <v>3</v>
      </c>
      <c r="BD19" s="105">
        <v>6.8</v>
      </c>
      <c r="BE19" s="103">
        <v>7</v>
      </c>
      <c r="BF19" s="104"/>
      <c r="BG19" s="66">
        <f t="shared" si="237"/>
        <v>6.9</v>
      </c>
      <c r="BH19" s="67">
        <f t="shared" si="238"/>
        <v>6.9</v>
      </c>
      <c r="BI19" s="67" t="str">
        <f t="shared" si="239"/>
        <v>6.9</v>
      </c>
      <c r="BJ19" s="51" t="str">
        <f t="shared" si="240"/>
        <v>C+</v>
      </c>
      <c r="BK19" s="60">
        <f t="shared" si="241"/>
        <v>2.5</v>
      </c>
      <c r="BL19" s="53" t="str">
        <f t="shared" si="242"/>
        <v>2.5</v>
      </c>
      <c r="BM19" s="63">
        <v>3</v>
      </c>
      <c r="BN19" s="199">
        <v>3</v>
      </c>
      <c r="BO19" s="105">
        <v>7.5</v>
      </c>
      <c r="BP19" s="103">
        <v>6</v>
      </c>
      <c r="BQ19" s="104"/>
      <c r="BR19" s="66">
        <f t="shared" si="243"/>
        <v>6.6</v>
      </c>
      <c r="BS19" s="67">
        <f t="shared" si="244"/>
        <v>6.6</v>
      </c>
      <c r="BT19" s="67" t="str">
        <f t="shared" si="245"/>
        <v>6.6</v>
      </c>
      <c r="BU19" s="51" t="str">
        <f t="shared" si="246"/>
        <v>C+</v>
      </c>
      <c r="BV19" s="68">
        <f t="shared" si="247"/>
        <v>2.5</v>
      </c>
      <c r="BW19" s="53" t="str">
        <f t="shared" si="248"/>
        <v>2.5</v>
      </c>
      <c r="BX19" s="63">
        <v>2</v>
      </c>
      <c r="BY19" s="199">
        <v>2</v>
      </c>
      <c r="BZ19" s="105">
        <v>5.7</v>
      </c>
      <c r="CA19" s="103">
        <v>8</v>
      </c>
      <c r="CB19" s="104"/>
      <c r="CC19" s="105"/>
      <c r="CD19" s="67">
        <f t="shared" si="249"/>
        <v>7.1</v>
      </c>
      <c r="CE19" s="67" t="str">
        <f t="shared" si="250"/>
        <v>7.1</v>
      </c>
      <c r="CF19" s="51" t="str">
        <f t="shared" si="251"/>
        <v>B</v>
      </c>
      <c r="CG19" s="60">
        <f t="shared" si="252"/>
        <v>3</v>
      </c>
      <c r="CH19" s="53" t="str">
        <f t="shared" si="253"/>
        <v>3.0</v>
      </c>
      <c r="CI19" s="63">
        <v>3</v>
      </c>
      <c r="CJ19" s="199">
        <v>3</v>
      </c>
      <c r="CK19" s="200">
        <f t="shared" si="294"/>
        <v>17</v>
      </c>
      <c r="CL19" s="72">
        <f t="shared" si="289"/>
        <v>6.7882352941176478</v>
      </c>
      <c r="CM19" s="93" t="str">
        <f t="shared" si="254"/>
        <v>6.79</v>
      </c>
      <c r="CN19" s="72">
        <f t="shared" si="290"/>
        <v>2.6764705882352939</v>
      </c>
      <c r="CO19" s="93" t="str">
        <f t="shared" si="255"/>
        <v>2.68</v>
      </c>
      <c r="CP19" s="258" t="str">
        <f t="shared" si="256"/>
        <v>Lên lớp</v>
      </c>
      <c r="CQ19" s="258">
        <f t="shared" si="291"/>
        <v>17</v>
      </c>
      <c r="CR19" s="72">
        <f t="shared" si="292"/>
        <v>6.7882352941176478</v>
      </c>
      <c r="CS19" s="258" t="str">
        <f t="shared" si="257"/>
        <v>6.79</v>
      </c>
      <c r="CT19" s="72">
        <f t="shared" si="293"/>
        <v>2.6764705882352939</v>
      </c>
      <c r="CU19" s="258" t="str">
        <f t="shared" si="258"/>
        <v>2.68</v>
      </c>
      <c r="CV19" s="258" t="str">
        <f t="shared" si="259"/>
        <v>Lên lớp</v>
      </c>
      <c r="CW19" s="66">
        <v>7</v>
      </c>
      <c r="CX19" s="258">
        <v>4</v>
      </c>
      <c r="CY19" s="258"/>
      <c r="CZ19" s="66">
        <f t="shared" si="260"/>
        <v>5.2</v>
      </c>
      <c r="DA19" s="67">
        <f t="shared" si="261"/>
        <v>5.2</v>
      </c>
      <c r="DB19" s="60" t="str">
        <f t="shared" si="262"/>
        <v>5.2</v>
      </c>
      <c r="DC19" s="51" t="str">
        <f t="shared" si="263"/>
        <v>D+</v>
      </c>
      <c r="DD19" s="60">
        <f t="shared" si="264"/>
        <v>1.5</v>
      </c>
      <c r="DE19" s="60" t="str">
        <f t="shared" si="265"/>
        <v>1.5</v>
      </c>
      <c r="DF19" s="63"/>
      <c r="DG19" s="201"/>
      <c r="DH19" s="105">
        <v>7.6</v>
      </c>
      <c r="DI19" s="126">
        <v>4</v>
      </c>
      <c r="DJ19" s="126"/>
      <c r="DK19" s="66">
        <f t="shared" si="266"/>
        <v>5.4</v>
      </c>
      <c r="DL19" s="67">
        <f t="shared" si="267"/>
        <v>5.4</v>
      </c>
      <c r="DM19" s="60" t="str">
        <f t="shared" si="268"/>
        <v>5.4</v>
      </c>
      <c r="DN19" s="51" t="str">
        <f t="shared" si="269"/>
        <v>D+</v>
      </c>
      <c r="DO19" s="60">
        <f t="shared" si="270"/>
        <v>1.5</v>
      </c>
      <c r="DP19" s="60" t="str">
        <f t="shared" si="271"/>
        <v>1.5</v>
      </c>
      <c r="DQ19" s="63"/>
      <c r="DR19" s="201"/>
      <c r="DS19" s="67">
        <f t="shared" si="272"/>
        <v>5.3000000000000007</v>
      </c>
      <c r="DT19" s="60" t="str">
        <f t="shared" si="273"/>
        <v>5.3</v>
      </c>
      <c r="DU19" s="51" t="str">
        <f t="shared" si="274"/>
        <v>D+</v>
      </c>
      <c r="DV19" s="60">
        <f t="shared" si="275"/>
        <v>1.5</v>
      </c>
      <c r="DW19" s="60" t="str">
        <f t="shared" si="276"/>
        <v>1.5</v>
      </c>
      <c r="DX19" s="63">
        <v>3</v>
      </c>
      <c r="DY19" s="201">
        <v>3</v>
      </c>
      <c r="DZ19" s="202">
        <v>5.6</v>
      </c>
      <c r="EA19" s="57">
        <v>6</v>
      </c>
      <c r="EB19" s="58"/>
      <c r="EC19" s="66">
        <f t="shared" si="277"/>
        <v>5.8</v>
      </c>
      <c r="ED19" s="67">
        <f t="shared" si="278"/>
        <v>5.8</v>
      </c>
      <c r="EE19" s="67" t="str">
        <f t="shared" si="279"/>
        <v>5.8</v>
      </c>
      <c r="EF19" s="51" t="str">
        <f t="shared" si="280"/>
        <v>C</v>
      </c>
      <c r="EG19" s="68">
        <f t="shared" si="281"/>
        <v>2</v>
      </c>
      <c r="EH19" s="53" t="str">
        <f t="shared" si="282"/>
        <v>2.0</v>
      </c>
      <c r="EI19" s="63">
        <v>3</v>
      </c>
      <c r="EJ19" s="199">
        <v>3</v>
      </c>
      <c r="EK19" s="147">
        <v>5.3</v>
      </c>
      <c r="EL19" s="124">
        <v>3</v>
      </c>
      <c r="EM19" s="125">
        <v>4</v>
      </c>
      <c r="EN19" s="66">
        <f t="shared" si="283"/>
        <v>3.9</v>
      </c>
      <c r="EO19" s="67">
        <f t="shared" si="284"/>
        <v>4.5</v>
      </c>
      <c r="EP19" s="67" t="str">
        <f t="shared" si="285"/>
        <v>4.5</v>
      </c>
      <c r="EQ19" s="51" t="str">
        <f t="shared" si="286"/>
        <v>D</v>
      </c>
      <c r="ER19" s="60">
        <f t="shared" si="287"/>
        <v>1</v>
      </c>
      <c r="ES19" s="53" t="str">
        <f t="shared" si="288"/>
        <v>1.0</v>
      </c>
      <c r="ET19" s="63">
        <v>3</v>
      </c>
      <c r="EU19" s="199">
        <v>3</v>
      </c>
      <c r="EV19" s="202">
        <v>5</v>
      </c>
      <c r="EW19" s="57">
        <v>5</v>
      </c>
      <c r="EX19" s="58"/>
      <c r="EY19" s="66">
        <f t="shared" si="45"/>
        <v>5</v>
      </c>
      <c r="EZ19" s="67">
        <f t="shared" si="46"/>
        <v>5</v>
      </c>
      <c r="FA19" s="67" t="str">
        <f t="shared" si="47"/>
        <v>5.0</v>
      </c>
      <c r="FB19" s="51" t="str">
        <f t="shared" si="48"/>
        <v>D+</v>
      </c>
      <c r="FC19" s="60">
        <f t="shared" si="49"/>
        <v>1.5</v>
      </c>
      <c r="FD19" s="53" t="str">
        <f t="shared" si="50"/>
        <v>1.5</v>
      </c>
      <c r="FE19" s="63">
        <v>2</v>
      </c>
      <c r="FF19" s="199">
        <v>2</v>
      </c>
      <c r="FG19" s="105">
        <v>6.7</v>
      </c>
      <c r="FH19" s="103">
        <v>7</v>
      </c>
      <c r="FI19" s="104"/>
      <c r="FJ19" s="66">
        <f t="shared" si="51"/>
        <v>6.9</v>
      </c>
      <c r="FK19" s="67">
        <f t="shared" si="52"/>
        <v>6.9</v>
      </c>
      <c r="FL19" s="67" t="str">
        <f t="shared" si="53"/>
        <v>6.9</v>
      </c>
      <c r="FM19" s="51" t="str">
        <f t="shared" si="54"/>
        <v>C+</v>
      </c>
      <c r="FN19" s="60">
        <f t="shared" si="55"/>
        <v>2.5</v>
      </c>
      <c r="FO19" s="53" t="str">
        <f t="shared" si="56"/>
        <v>2.5</v>
      </c>
      <c r="FP19" s="63">
        <v>2</v>
      </c>
      <c r="FQ19" s="199">
        <v>2</v>
      </c>
      <c r="FR19" s="105">
        <v>5.4</v>
      </c>
      <c r="FS19" s="103">
        <v>5</v>
      </c>
      <c r="FT19" s="104"/>
      <c r="FU19" s="66"/>
      <c r="FV19" s="67">
        <f t="shared" si="57"/>
        <v>5.2</v>
      </c>
      <c r="FW19" s="67" t="str">
        <f t="shared" si="58"/>
        <v>5.2</v>
      </c>
      <c r="FX19" s="51" t="str">
        <f t="shared" si="59"/>
        <v>D+</v>
      </c>
      <c r="FY19" s="60">
        <f t="shared" si="60"/>
        <v>1.5</v>
      </c>
      <c r="FZ19" s="53" t="str">
        <f t="shared" si="61"/>
        <v>1.5</v>
      </c>
      <c r="GA19" s="63">
        <v>2</v>
      </c>
      <c r="GB19" s="199">
        <v>2</v>
      </c>
      <c r="GC19" s="105">
        <v>7.9</v>
      </c>
      <c r="GD19" s="103">
        <v>8</v>
      </c>
      <c r="GE19" s="104"/>
      <c r="GF19" s="105"/>
      <c r="GG19" s="67">
        <f t="shared" si="62"/>
        <v>8</v>
      </c>
      <c r="GH19" s="67" t="str">
        <f t="shared" si="63"/>
        <v>8.0</v>
      </c>
      <c r="GI19" s="51" t="str">
        <f t="shared" si="64"/>
        <v>B+</v>
      </c>
      <c r="GJ19" s="60">
        <f t="shared" si="65"/>
        <v>3.5</v>
      </c>
      <c r="GK19" s="53" t="str">
        <f t="shared" si="66"/>
        <v>3.5</v>
      </c>
      <c r="GL19" s="63">
        <v>3</v>
      </c>
      <c r="GM19" s="199">
        <v>3</v>
      </c>
      <c r="GN19" s="203">
        <f t="shared" si="67"/>
        <v>18</v>
      </c>
      <c r="GO19" s="153">
        <f t="shared" si="68"/>
        <v>5.833333333333333</v>
      </c>
      <c r="GP19" s="155">
        <f t="shared" si="69"/>
        <v>1.9444444444444444</v>
      </c>
      <c r="GQ19" s="154" t="str">
        <f t="shared" si="70"/>
        <v>1.94</v>
      </c>
      <c r="GR19" s="5" t="str">
        <f t="shared" si="71"/>
        <v>Lên lớp</v>
      </c>
      <c r="GS19" s="204">
        <f t="shared" si="72"/>
        <v>18</v>
      </c>
      <c r="GT19" s="205">
        <f t="shared" si="73"/>
        <v>5.833333333333333</v>
      </c>
      <c r="GU19" s="206">
        <f t="shared" si="74"/>
        <v>1.9444444444444444</v>
      </c>
      <c r="GV19" s="207">
        <f t="shared" si="75"/>
        <v>35</v>
      </c>
      <c r="GW19" s="203">
        <f t="shared" si="76"/>
        <v>35</v>
      </c>
      <c r="GX19" s="154">
        <f t="shared" si="77"/>
        <v>6.2971428571428572</v>
      </c>
      <c r="GY19" s="155">
        <f t="shared" si="78"/>
        <v>2.2999999999999998</v>
      </c>
      <c r="GZ19" s="154" t="str">
        <f t="shared" si="79"/>
        <v>2.30</v>
      </c>
      <c r="HA19" s="5" t="str">
        <f t="shared" si="80"/>
        <v>Lên lớp</v>
      </c>
      <c r="HB19" s="5"/>
      <c r="HC19" s="105">
        <v>7.6</v>
      </c>
      <c r="HD19" s="103">
        <v>7</v>
      </c>
      <c r="HE19" s="104"/>
      <c r="HF19" s="105"/>
      <c r="HG19" s="67">
        <f t="shared" si="81"/>
        <v>7.2</v>
      </c>
      <c r="HH19" s="67" t="str">
        <f t="shared" si="82"/>
        <v>7.2</v>
      </c>
      <c r="HI19" s="51" t="str">
        <f t="shared" si="83"/>
        <v>B</v>
      </c>
      <c r="HJ19" s="60">
        <f t="shared" si="84"/>
        <v>3</v>
      </c>
      <c r="HK19" s="53" t="str">
        <f t="shared" si="85"/>
        <v>3.0</v>
      </c>
      <c r="HL19" s="63">
        <v>3</v>
      </c>
      <c r="HM19" s="199">
        <v>3</v>
      </c>
      <c r="HN19" s="202">
        <v>7.7</v>
      </c>
      <c r="HO19" s="57">
        <v>4</v>
      </c>
      <c r="HP19" s="58"/>
      <c r="HQ19" s="66">
        <f t="shared" si="86"/>
        <v>5.5</v>
      </c>
      <c r="HR19" s="110">
        <f t="shared" si="87"/>
        <v>5.5</v>
      </c>
      <c r="HS19" s="67" t="str">
        <f t="shared" si="88"/>
        <v>5.5</v>
      </c>
      <c r="HT19" s="111" t="str">
        <f t="shared" si="89"/>
        <v>C</v>
      </c>
      <c r="HU19" s="112">
        <f t="shared" si="90"/>
        <v>2</v>
      </c>
      <c r="HV19" s="113" t="str">
        <f t="shared" si="91"/>
        <v>2.0</v>
      </c>
      <c r="HW19" s="63">
        <v>1</v>
      </c>
      <c r="HX19" s="199">
        <v>1</v>
      </c>
      <c r="HY19" s="66">
        <f t="shared" si="209"/>
        <v>1.7</v>
      </c>
      <c r="HZ19" s="163">
        <f t="shared" si="210"/>
        <v>6.7</v>
      </c>
      <c r="IA19" s="53" t="str">
        <f t="shared" si="93"/>
        <v>6.7</v>
      </c>
      <c r="IB19" s="51" t="str">
        <f t="shared" si="94"/>
        <v>C+</v>
      </c>
      <c r="IC19" s="60">
        <f t="shared" si="95"/>
        <v>2.5</v>
      </c>
      <c r="ID19" s="53" t="str">
        <f t="shared" si="96"/>
        <v>2.5</v>
      </c>
      <c r="IE19" s="212">
        <v>4</v>
      </c>
      <c r="IF19" s="213">
        <v>4</v>
      </c>
      <c r="IG19" s="202">
        <v>6</v>
      </c>
      <c r="IH19" s="57">
        <v>7</v>
      </c>
      <c r="II19" s="58"/>
      <c r="IJ19" s="66">
        <f t="shared" si="97"/>
        <v>6.6</v>
      </c>
      <c r="IK19" s="67">
        <f t="shared" si="98"/>
        <v>6.6</v>
      </c>
      <c r="IL19" s="67" t="str">
        <f t="shared" si="99"/>
        <v>6.6</v>
      </c>
      <c r="IM19" s="51" t="str">
        <f t="shared" si="100"/>
        <v>C+</v>
      </c>
      <c r="IN19" s="60">
        <f t="shared" si="101"/>
        <v>2.5</v>
      </c>
      <c r="IO19" s="53" t="str">
        <f t="shared" si="102"/>
        <v>2.5</v>
      </c>
      <c r="IP19" s="63">
        <v>2</v>
      </c>
      <c r="IQ19" s="199">
        <v>2</v>
      </c>
      <c r="IR19" s="202">
        <v>6.2</v>
      </c>
      <c r="IS19" s="57">
        <v>3</v>
      </c>
      <c r="IT19" s="58"/>
      <c r="IU19" s="66">
        <f t="shared" si="103"/>
        <v>4.3</v>
      </c>
      <c r="IV19" s="67">
        <f t="shared" si="104"/>
        <v>4.3</v>
      </c>
      <c r="IW19" s="67" t="str">
        <f t="shared" si="105"/>
        <v>4.3</v>
      </c>
      <c r="IX19" s="51" t="str">
        <f t="shared" si="106"/>
        <v>D</v>
      </c>
      <c r="IY19" s="60">
        <f t="shared" si="107"/>
        <v>1</v>
      </c>
      <c r="IZ19" s="53" t="str">
        <f t="shared" si="108"/>
        <v>1.0</v>
      </c>
      <c r="JA19" s="63">
        <v>3</v>
      </c>
      <c r="JB19" s="199">
        <v>3</v>
      </c>
      <c r="JC19" s="65">
        <v>7.8</v>
      </c>
      <c r="JD19" s="57">
        <v>9</v>
      </c>
      <c r="JE19" s="58"/>
      <c r="JF19" s="66">
        <f t="shared" si="109"/>
        <v>8.5</v>
      </c>
      <c r="JG19" s="67">
        <f t="shared" si="110"/>
        <v>8.5</v>
      </c>
      <c r="JH19" s="50" t="str">
        <f t="shared" si="111"/>
        <v>8.5</v>
      </c>
      <c r="JI19" s="51" t="str">
        <f t="shared" si="112"/>
        <v>A</v>
      </c>
      <c r="JJ19" s="60">
        <f t="shared" si="113"/>
        <v>4</v>
      </c>
      <c r="JK19" s="53" t="str">
        <f t="shared" si="114"/>
        <v>4.0</v>
      </c>
      <c r="JL19" s="61">
        <v>2</v>
      </c>
      <c r="JM19" s="62">
        <v>2</v>
      </c>
      <c r="JN19" s="65">
        <v>5.4</v>
      </c>
      <c r="JO19" s="57">
        <v>5</v>
      </c>
      <c r="JP19" s="58"/>
      <c r="JQ19" s="66">
        <f t="shared" si="115"/>
        <v>5.2</v>
      </c>
      <c r="JR19" s="67">
        <f t="shared" si="116"/>
        <v>5.2</v>
      </c>
      <c r="JS19" s="50" t="str">
        <f t="shared" si="117"/>
        <v>5.2</v>
      </c>
      <c r="JT19" s="51" t="str">
        <f t="shared" si="118"/>
        <v>D+</v>
      </c>
      <c r="JU19" s="60">
        <f t="shared" si="119"/>
        <v>1.5</v>
      </c>
      <c r="JV19" s="53" t="str">
        <f t="shared" si="120"/>
        <v>1.5</v>
      </c>
      <c r="JW19" s="61">
        <v>1</v>
      </c>
      <c r="JX19" s="62">
        <v>1</v>
      </c>
      <c r="JY19" s="245">
        <v>5</v>
      </c>
      <c r="JZ19" s="122">
        <v>3</v>
      </c>
      <c r="KA19" s="123">
        <v>5</v>
      </c>
      <c r="KB19" s="166">
        <f t="shared" si="121"/>
        <v>3.8</v>
      </c>
      <c r="KC19" s="67">
        <f t="shared" si="122"/>
        <v>5</v>
      </c>
      <c r="KD19" s="50" t="str">
        <f t="shared" si="123"/>
        <v>5.0</v>
      </c>
      <c r="KE19" s="51" t="str">
        <f t="shared" si="124"/>
        <v>D+</v>
      </c>
      <c r="KF19" s="60">
        <f t="shared" si="125"/>
        <v>1.5</v>
      </c>
      <c r="KG19" s="53" t="str">
        <f t="shared" si="126"/>
        <v>1.5</v>
      </c>
      <c r="KH19" s="61">
        <v>2</v>
      </c>
      <c r="KI19" s="62">
        <v>2</v>
      </c>
      <c r="KJ19" s="105">
        <v>5</v>
      </c>
      <c r="KK19" s="135">
        <v>1</v>
      </c>
      <c r="KL19" s="105">
        <v>5</v>
      </c>
      <c r="KM19" s="66">
        <f t="shared" si="127"/>
        <v>2.6</v>
      </c>
      <c r="KN19" s="110">
        <f t="shared" si="128"/>
        <v>5</v>
      </c>
      <c r="KO19" s="67" t="str">
        <f t="shared" si="129"/>
        <v>5.0</v>
      </c>
      <c r="KP19" s="273" t="str">
        <f t="shared" si="130"/>
        <v>D+</v>
      </c>
      <c r="KQ19" s="112">
        <f t="shared" si="131"/>
        <v>1.5</v>
      </c>
      <c r="KR19" s="113" t="str">
        <f t="shared" si="132"/>
        <v>1.5</v>
      </c>
      <c r="KS19" s="63">
        <v>3</v>
      </c>
      <c r="KT19" s="199">
        <v>3</v>
      </c>
      <c r="KU19" s="105">
        <v>6.3</v>
      </c>
      <c r="KV19" s="135">
        <v>6</v>
      </c>
      <c r="KW19" s="104"/>
      <c r="KX19" s="66">
        <f t="shared" si="133"/>
        <v>6.1</v>
      </c>
      <c r="KY19" s="110">
        <f t="shared" si="134"/>
        <v>6.1</v>
      </c>
      <c r="KZ19" s="67" t="str">
        <f t="shared" si="135"/>
        <v>6.1</v>
      </c>
      <c r="LA19" s="273" t="str">
        <f t="shared" si="136"/>
        <v>C</v>
      </c>
      <c r="LB19" s="112">
        <f t="shared" si="137"/>
        <v>2</v>
      </c>
      <c r="LC19" s="113" t="str">
        <f t="shared" si="138"/>
        <v>2.0</v>
      </c>
      <c r="LD19" s="63">
        <v>2</v>
      </c>
      <c r="LE19" s="199">
        <v>2</v>
      </c>
      <c r="LF19" s="274">
        <f t="shared" si="184"/>
        <v>4.2</v>
      </c>
      <c r="LG19" s="275">
        <f t="shared" si="185"/>
        <v>5.5</v>
      </c>
      <c r="LH19" s="276" t="str">
        <f t="shared" si="186"/>
        <v>5.5</v>
      </c>
      <c r="LI19" s="277" t="str">
        <f t="shared" si="187"/>
        <v>C</v>
      </c>
      <c r="LJ19" s="278">
        <f t="shared" si="188"/>
        <v>2</v>
      </c>
      <c r="LK19" s="276" t="str">
        <f t="shared" si="189"/>
        <v>2.0</v>
      </c>
      <c r="LL19" s="279">
        <v>5</v>
      </c>
      <c r="LM19" s="280">
        <v>5</v>
      </c>
      <c r="LN19" s="203">
        <f t="shared" si="144"/>
        <v>19</v>
      </c>
      <c r="LO19" s="153">
        <f t="shared" si="145"/>
        <v>5.9263157894736835</v>
      </c>
      <c r="LP19" s="155">
        <f t="shared" si="146"/>
        <v>2.1052631578947367</v>
      </c>
      <c r="LQ19" s="154" t="str">
        <f t="shared" si="190"/>
        <v>2.11</v>
      </c>
      <c r="LR19" s="5" t="str">
        <f t="shared" si="191"/>
        <v>Lên lớp</v>
      </c>
    </row>
    <row r="20" spans="1:330" s="8" customFormat="1" ht="18">
      <c r="A20" s="5">
        <v>5</v>
      </c>
      <c r="B20" s="9" t="s">
        <v>347</v>
      </c>
      <c r="C20" s="10" t="s">
        <v>382</v>
      </c>
      <c r="D20" s="11" t="s">
        <v>383</v>
      </c>
      <c r="E20" s="12" t="s">
        <v>218</v>
      </c>
      <c r="G20" s="47" t="s">
        <v>613</v>
      </c>
      <c r="H20" s="6" t="s">
        <v>410</v>
      </c>
      <c r="I20" s="48" t="s">
        <v>642</v>
      </c>
      <c r="J20" s="48" t="s">
        <v>595</v>
      </c>
      <c r="K20" s="98">
        <v>7.3</v>
      </c>
      <c r="L20" s="67" t="str">
        <f t="shared" si="211"/>
        <v>7.3</v>
      </c>
      <c r="M20" s="51" t="str">
        <f t="shared" si="212"/>
        <v>B</v>
      </c>
      <c r="N20" s="52">
        <f t="shared" si="213"/>
        <v>3</v>
      </c>
      <c r="O20" s="53" t="str">
        <f t="shared" si="214"/>
        <v>3.0</v>
      </c>
      <c r="P20" s="63">
        <v>2</v>
      </c>
      <c r="Q20" s="49">
        <v>6</v>
      </c>
      <c r="R20" s="67" t="str">
        <f t="shared" si="215"/>
        <v>6.0</v>
      </c>
      <c r="S20" s="51" t="str">
        <f t="shared" si="216"/>
        <v>C</v>
      </c>
      <c r="T20" s="52">
        <f t="shared" si="217"/>
        <v>2</v>
      </c>
      <c r="U20" s="53" t="str">
        <f t="shared" si="218"/>
        <v>2.0</v>
      </c>
      <c r="V20" s="63">
        <v>3</v>
      </c>
      <c r="W20" s="105">
        <v>9</v>
      </c>
      <c r="X20" s="103">
        <v>7</v>
      </c>
      <c r="Y20" s="104"/>
      <c r="Z20" s="66">
        <f t="shared" si="219"/>
        <v>7.8</v>
      </c>
      <c r="AA20" s="67">
        <f t="shared" si="220"/>
        <v>7.8</v>
      </c>
      <c r="AB20" s="67" t="str">
        <f t="shared" si="221"/>
        <v>7.8</v>
      </c>
      <c r="AC20" s="51" t="str">
        <f t="shared" si="222"/>
        <v>B</v>
      </c>
      <c r="AD20" s="60">
        <f t="shared" si="223"/>
        <v>3</v>
      </c>
      <c r="AE20" s="53" t="str">
        <f t="shared" si="224"/>
        <v>3.0</v>
      </c>
      <c r="AF20" s="63">
        <v>4</v>
      </c>
      <c r="AG20" s="199">
        <v>4</v>
      </c>
      <c r="AH20" s="105">
        <v>8.3000000000000007</v>
      </c>
      <c r="AI20" s="103">
        <v>8</v>
      </c>
      <c r="AJ20" s="104"/>
      <c r="AK20" s="66">
        <f t="shared" si="225"/>
        <v>8.1</v>
      </c>
      <c r="AL20" s="67">
        <f t="shared" si="226"/>
        <v>8.1</v>
      </c>
      <c r="AM20" s="67" t="str">
        <f t="shared" si="227"/>
        <v>8.1</v>
      </c>
      <c r="AN20" s="51" t="str">
        <f t="shared" si="228"/>
        <v>B+</v>
      </c>
      <c r="AO20" s="60">
        <f t="shared" si="229"/>
        <v>3.5</v>
      </c>
      <c r="AP20" s="53" t="str">
        <f t="shared" si="230"/>
        <v>3.5</v>
      </c>
      <c r="AQ20" s="63">
        <v>2</v>
      </c>
      <c r="AR20" s="199">
        <v>2</v>
      </c>
      <c r="AS20" s="105">
        <v>7.3</v>
      </c>
      <c r="AT20" s="103">
        <v>6</v>
      </c>
      <c r="AU20" s="104"/>
      <c r="AV20" s="66">
        <f t="shared" si="231"/>
        <v>6.5</v>
      </c>
      <c r="AW20" s="67">
        <f t="shared" si="232"/>
        <v>6.5</v>
      </c>
      <c r="AX20" s="67" t="str">
        <f t="shared" si="233"/>
        <v>6.5</v>
      </c>
      <c r="AY20" s="51" t="str">
        <f t="shared" si="234"/>
        <v>C+</v>
      </c>
      <c r="AZ20" s="60">
        <f t="shared" si="235"/>
        <v>2.5</v>
      </c>
      <c r="BA20" s="53" t="str">
        <f t="shared" si="236"/>
        <v>2.5</v>
      </c>
      <c r="BB20" s="63">
        <v>3</v>
      </c>
      <c r="BC20" s="199">
        <v>3</v>
      </c>
      <c r="BD20" s="105">
        <v>7.6</v>
      </c>
      <c r="BE20" s="103">
        <v>8</v>
      </c>
      <c r="BF20" s="104"/>
      <c r="BG20" s="66">
        <f t="shared" si="237"/>
        <v>7.8</v>
      </c>
      <c r="BH20" s="67">
        <f t="shared" si="238"/>
        <v>7.8</v>
      </c>
      <c r="BI20" s="67" t="str">
        <f t="shared" si="239"/>
        <v>7.8</v>
      </c>
      <c r="BJ20" s="51" t="str">
        <f t="shared" si="240"/>
        <v>B</v>
      </c>
      <c r="BK20" s="60">
        <f t="shared" si="241"/>
        <v>3</v>
      </c>
      <c r="BL20" s="53" t="str">
        <f t="shared" si="242"/>
        <v>3.0</v>
      </c>
      <c r="BM20" s="63">
        <v>3</v>
      </c>
      <c r="BN20" s="199">
        <v>3</v>
      </c>
      <c r="BO20" s="105">
        <v>7.8</v>
      </c>
      <c r="BP20" s="103">
        <v>9</v>
      </c>
      <c r="BQ20" s="104"/>
      <c r="BR20" s="66">
        <f t="shared" si="243"/>
        <v>8.5</v>
      </c>
      <c r="BS20" s="67">
        <f t="shared" si="244"/>
        <v>8.5</v>
      </c>
      <c r="BT20" s="67" t="str">
        <f t="shared" si="245"/>
        <v>8.5</v>
      </c>
      <c r="BU20" s="51" t="str">
        <f t="shared" si="246"/>
        <v>A</v>
      </c>
      <c r="BV20" s="68">
        <f t="shared" si="247"/>
        <v>4</v>
      </c>
      <c r="BW20" s="53" t="str">
        <f t="shared" si="248"/>
        <v>4.0</v>
      </c>
      <c r="BX20" s="63">
        <v>2</v>
      </c>
      <c r="BY20" s="199">
        <v>2</v>
      </c>
      <c r="BZ20" s="105">
        <v>7</v>
      </c>
      <c r="CA20" s="103">
        <v>8</v>
      </c>
      <c r="CB20" s="104"/>
      <c r="CC20" s="105"/>
      <c r="CD20" s="67">
        <f t="shared" si="249"/>
        <v>7.6</v>
      </c>
      <c r="CE20" s="67" t="str">
        <f t="shared" si="250"/>
        <v>7.6</v>
      </c>
      <c r="CF20" s="51" t="str">
        <f t="shared" si="251"/>
        <v>B</v>
      </c>
      <c r="CG20" s="60">
        <f t="shared" si="252"/>
        <v>3</v>
      </c>
      <c r="CH20" s="53" t="str">
        <f t="shared" si="253"/>
        <v>3.0</v>
      </c>
      <c r="CI20" s="63">
        <v>3</v>
      </c>
      <c r="CJ20" s="199">
        <v>3</v>
      </c>
      <c r="CK20" s="200">
        <f t="shared" si="294"/>
        <v>17</v>
      </c>
      <c r="CL20" s="72">
        <f t="shared" si="289"/>
        <v>7.6529411764705895</v>
      </c>
      <c r="CM20" s="93" t="str">
        <f t="shared" si="254"/>
        <v>7.65</v>
      </c>
      <c r="CN20" s="72">
        <f t="shared" si="290"/>
        <v>3.0882352941176472</v>
      </c>
      <c r="CO20" s="93" t="str">
        <f t="shared" si="255"/>
        <v>3.09</v>
      </c>
      <c r="CP20" s="258" t="str">
        <f t="shared" si="256"/>
        <v>Lên lớp</v>
      </c>
      <c r="CQ20" s="258">
        <f t="shared" si="291"/>
        <v>17</v>
      </c>
      <c r="CR20" s="72">
        <f t="shared" si="292"/>
        <v>7.6529411764705895</v>
      </c>
      <c r="CS20" s="258" t="str">
        <f t="shared" si="257"/>
        <v>7.65</v>
      </c>
      <c r="CT20" s="72">
        <f t="shared" si="293"/>
        <v>3.0882352941176472</v>
      </c>
      <c r="CU20" s="258" t="str">
        <f t="shared" si="258"/>
        <v>3.09</v>
      </c>
      <c r="CV20" s="258" t="str">
        <f t="shared" si="259"/>
        <v>Lên lớp</v>
      </c>
      <c r="CW20" s="66">
        <v>6.6</v>
      </c>
      <c r="CX20" s="258">
        <v>6</v>
      </c>
      <c r="CY20" s="258"/>
      <c r="CZ20" s="66">
        <f t="shared" si="260"/>
        <v>6.2</v>
      </c>
      <c r="DA20" s="67">
        <f t="shared" si="261"/>
        <v>6.2</v>
      </c>
      <c r="DB20" s="60" t="str">
        <f t="shared" si="262"/>
        <v>6.2</v>
      </c>
      <c r="DC20" s="51" t="str">
        <f t="shared" si="263"/>
        <v>C</v>
      </c>
      <c r="DD20" s="60">
        <f t="shared" si="264"/>
        <v>2</v>
      </c>
      <c r="DE20" s="60" t="str">
        <f t="shared" si="265"/>
        <v>2.0</v>
      </c>
      <c r="DF20" s="63"/>
      <c r="DG20" s="201"/>
      <c r="DH20" s="105">
        <v>8</v>
      </c>
      <c r="DI20" s="126">
        <v>6</v>
      </c>
      <c r="DJ20" s="126"/>
      <c r="DK20" s="66">
        <f t="shared" si="266"/>
        <v>6.8</v>
      </c>
      <c r="DL20" s="67">
        <f t="shared" si="267"/>
        <v>6.8</v>
      </c>
      <c r="DM20" s="60" t="str">
        <f t="shared" si="268"/>
        <v>6.8</v>
      </c>
      <c r="DN20" s="51" t="str">
        <f t="shared" si="269"/>
        <v>C+</v>
      </c>
      <c r="DO20" s="60">
        <f t="shared" si="270"/>
        <v>2.5</v>
      </c>
      <c r="DP20" s="60" t="str">
        <f t="shared" si="271"/>
        <v>2.5</v>
      </c>
      <c r="DQ20" s="63"/>
      <c r="DR20" s="201"/>
      <c r="DS20" s="67">
        <f t="shared" si="272"/>
        <v>6.5</v>
      </c>
      <c r="DT20" s="60" t="str">
        <f t="shared" si="273"/>
        <v>6.5</v>
      </c>
      <c r="DU20" s="51" t="str">
        <f t="shared" si="274"/>
        <v>C+</v>
      </c>
      <c r="DV20" s="60">
        <f t="shared" si="275"/>
        <v>2.5</v>
      </c>
      <c r="DW20" s="60" t="str">
        <f t="shared" si="276"/>
        <v>2.5</v>
      </c>
      <c r="DX20" s="63">
        <v>3</v>
      </c>
      <c r="DY20" s="201">
        <v>3</v>
      </c>
      <c r="DZ20" s="202">
        <v>6.9</v>
      </c>
      <c r="EA20" s="57">
        <v>7</v>
      </c>
      <c r="EB20" s="58"/>
      <c r="EC20" s="66">
        <f t="shared" si="277"/>
        <v>7</v>
      </c>
      <c r="ED20" s="67">
        <f t="shared" si="278"/>
        <v>7</v>
      </c>
      <c r="EE20" s="67" t="str">
        <f t="shared" si="279"/>
        <v>7.0</v>
      </c>
      <c r="EF20" s="51" t="str">
        <f t="shared" si="280"/>
        <v>B</v>
      </c>
      <c r="EG20" s="68">
        <f t="shared" si="281"/>
        <v>3</v>
      </c>
      <c r="EH20" s="53" t="str">
        <f t="shared" si="282"/>
        <v>3.0</v>
      </c>
      <c r="EI20" s="63">
        <v>3</v>
      </c>
      <c r="EJ20" s="199">
        <v>3</v>
      </c>
      <c r="EK20" s="202">
        <v>6.7</v>
      </c>
      <c r="EL20" s="57">
        <v>9</v>
      </c>
      <c r="EM20" s="58"/>
      <c r="EN20" s="66">
        <f t="shared" si="283"/>
        <v>8.1</v>
      </c>
      <c r="EO20" s="67">
        <f t="shared" si="284"/>
        <v>8.1</v>
      </c>
      <c r="EP20" s="67" t="str">
        <f t="shared" si="285"/>
        <v>8.1</v>
      </c>
      <c r="EQ20" s="51" t="str">
        <f t="shared" si="286"/>
        <v>B+</v>
      </c>
      <c r="ER20" s="60">
        <f t="shared" si="287"/>
        <v>3.5</v>
      </c>
      <c r="ES20" s="53" t="str">
        <f t="shared" si="288"/>
        <v>3.5</v>
      </c>
      <c r="ET20" s="63">
        <v>3</v>
      </c>
      <c r="EU20" s="199">
        <v>3</v>
      </c>
      <c r="EV20" s="166">
        <v>5</v>
      </c>
      <c r="EW20" s="122">
        <v>0</v>
      </c>
      <c r="EX20" s="123">
        <v>7</v>
      </c>
      <c r="EY20" s="66">
        <f t="shared" si="45"/>
        <v>2</v>
      </c>
      <c r="EZ20" s="67">
        <f t="shared" si="46"/>
        <v>6.2</v>
      </c>
      <c r="FA20" s="67" t="str">
        <f t="shared" si="47"/>
        <v>6.2</v>
      </c>
      <c r="FB20" s="51" t="str">
        <f t="shared" si="48"/>
        <v>C</v>
      </c>
      <c r="FC20" s="60">
        <f t="shared" si="49"/>
        <v>2</v>
      </c>
      <c r="FD20" s="53" t="str">
        <f t="shared" si="50"/>
        <v>2.0</v>
      </c>
      <c r="FE20" s="63">
        <v>2</v>
      </c>
      <c r="FF20" s="199">
        <v>2</v>
      </c>
      <c r="FG20" s="105">
        <v>7</v>
      </c>
      <c r="FH20" s="103">
        <v>8</v>
      </c>
      <c r="FI20" s="104"/>
      <c r="FJ20" s="66">
        <f t="shared" si="51"/>
        <v>7.6</v>
      </c>
      <c r="FK20" s="67">
        <f t="shared" si="52"/>
        <v>7.6</v>
      </c>
      <c r="FL20" s="67" t="str">
        <f t="shared" si="53"/>
        <v>7.6</v>
      </c>
      <c r="FM20" s="51" t="str">
        <f t="shared" si="54"/>
        <v>B</v>
      </c>
      <c r="FN20" s="60">
        <f t="shared" si="55"/>
        <v>3</v>
      </c>
      <c r="FO20" s="53" t="str">
        <f t="shared" si="56"/>
        <v>3.0</v>
      </c>
      <c r="FP20" s="63">
        <v>2</v>
      </c>
      <c r="FQ20" s="199">
        <v>2</v>
      </c>
      <c r="FR20" s="105">
        <v>8.4</v>
      </c>
      <c r="FS20" s="103">
        <v>8</v>
      </c>
      <c r="FT20" s="104"/>
      <c r="FU20" s="66"/>
      <c r="FV20" s="67">
        <f t="shared" si="57"/>
        <v>8.1999999999999993</v>
      </c>
      <c r="FW20" s="67" t="str">
        <f t="shared" si="58"/>
        <v>8.2</v>
      </c>
      <c r="FX20" s="51" t="str">
        <f t="shared" si="59"/>
        <v>B+</v>
      </c>
      <c r="FY20" s="60">
        <f t="shared" si="60"/>
        <v>3.5</v>
      </c>
      <c r="FZ20" s="53" t="str">
        <f t="shared" si="61"/>
        <v>3.5</v>
      </c>
      <c r="GA20" s="63">
        <v>2</v>
      </c>
      <c r="GB20" s="199">
        <v>2</v>
      </c>
      <c r="GC20" s="105">
        <v>6.9</v>
      </c>
      <c r="GD20" s="103">
        <v>7</v>
      </c>
      <c r="GE20" s="104"/>
      <c r="GF20" s="105"/>
      <c r="GG20" s="67">
        <f t="shared" si="62"/>
        <v>7</v>
      </c>
      <c r="GH20" s="67" t="str">
        <f t="shared" si="63"/>
        <v>7.0</v>
      </c>
      <c r="GI20" s="51" t="str">
        <f t="shared" si="64"/>
        <v>B</v>
      </c>
      <c r="GJ20" s="60">
        <f t="shared" si="65"/>
        <v>3</v>
      </c>
      <c r="GK20" s="53" t="str">
        <f t="shared" si="66"/>
        <v>3.0</v>
      </c>
      <c r="GL20" s="63">
        <v>3</v>
      </c>
      <c r="GM20" s="199">
        <v>3</v>
      </c>
      <c r="GN20" s="203">
        <f t="shared" si="67"/>
        <v>18</v>
      </c>
      <c r="GO20" s="153">
        <f t="shared" si="68"/>
        <v>7.2111111111111121</v>
      </c>
      <c r="GP20" s="155">
        <f t="shared" si="69"/>
        <v>2.9444444444444446</v>
      </c>
      <c r="GQ20" s="154" t="str">
        <f t="shared" si="70"/>
        <v>2.94</v>
      </c>
      <c r="GR20" s="5" t="str">
        <f t="shared" si="71"/>
        <v>Lên lớp</v>
      </c>
      <c r="GS20" s="204">
        <f t="shared" si="72"/>
        <v>18</v>
      </c>
      <c r="GT20" s="205">
        <f t="shared" si="73"/>
        <v>7.2111111111111121</v>
      </c>
      <c r="GU20" s="206">
        <f t="shared" si="74"/>
        <v>2.9444444444444446</v>
      </c>
      <c r="GV20" s="207">
        <f t="shared" si="75"/>
        <v>35</v>
      </c>
      <c r="GW20" s="203">
        <f t="shared" si="76"/>
        <v>35</v>
      </c>
      <c r="GX20" s="154">
        <f t="shared" si="77"/>
        <v>7.425714285714287</v>
      </c>
      <c r="GY20" s="155">
        <f t="shared" si="78"/>
        <v>3.0142857142857142</v>
      </c>
      <c r="GZ20" s="154" t="str">
        <f t="shared" si="79"/>
        <v>3.01</v>
      </c>
      <c r="HA20" s="5" t="str">
        <f t="shared" si="80"/>
        <v>Lên lớp</v>
      </c>
      <c r="HB20" s="5"/>
      <c r="HC20" s="105">
        <v>8.3000000000000007</v>
      </c>
      <c r="HD20" s="103">
        <v>8</v>
      </c>
      <c r="HE20" s="104"/>
      <c r="HF20" s="105"/>
      <c r="HG20" s="67">
        <f t="shared" si="81"/>
        <v>8.1</v>
      </c>
      <c r="HH20" s="67" t="str">
        <f t="shared" si="82"/>
        <v>8.1</v>
      </c>
      <c r="HI20" s="51" t="str">
        <f t="shared" si="83"/>
        <v>B+</v>
      </c>
      <c r="HJ20" s="60">
        <f t="shared" si="84"/>
        <v>3.5</v>
      </c>
      <c r="HK20" s="53" t="str">
        <f t="shared" si="85"/>
        <v>3.5</v>
      </c>
      <c r="HL20" s="63">
        <v>3</v>
      </c>
      <c r="HM20" s="199">
        <v>3</v>
      </c>
      <c r="HN20" s="202">
        <v>8.6999999999999993</v>
      </c>
      <c r="HO20" s="57">
        <v>6</v>
      </c>
      <c r="HP20" s="58"/>
      <c r="HQ20" s="66">
        <f t="shared" si="86"/>
        <v>7.1</v>
      </c>
      <c r="HR20" s="110">
        <f t="shared" si="87"/>
        <v>7.1</v>
      </c>
      <c r="HS20" s="67" t="str">
        <f t="shared" si="88"/>
        <v>7.1</v>
      </c>
      <c r="HT20" s="111" t="str">
        <f t="shared" si="89"/>
        <v>B</v>
      </c>
      <c r="HU20" s="112">
        <f t="shared" si="90"/>
        <v>3</v>
      </c>
      <c r="HV20" s="113" t="str">
        <f t="shared" si="91"/>
        <v>3.0</v>
      </c>
      <c r="HW20" s="63">
        <v>1</v>
      </c>
      <c r="HX20" s="199">
        <v>1</v>
      </c>
      <c r="HY20" s="66">
        <f t="shared" si="209"/>
        <v>2.1</v>
      </c>
      <c r="HZ20" s="163">
        <f t="shared" si="210"/>
        <v>7.8</v>
      </c>
      <c r="IA20" s="53" t="str">
        <f t="shared" si="93"/>
        <v>7.8</v>
      </c>
      <c r="IB20" s="51" t="str">
        <f t="shared" si="94"/>
        <v>B</v>
      </c>
      <c r="IC20" s="60">
        <f t="shared" si="95"/>
        <v>3</v>
      </c>
      <c r="ID20" s="53" t="str">
        <f t="shared" si="96"/>
        <v>3.0</v>
      </c>
      <c r="IE20" s="212">
        <v>4</v>
      </c>
      <c r="IF20" s="213">
        <v>4</v>
      </c>
      <c r="IG20" s="202">
        <v>7.7</v>
      </c>
      <c r="IH20" s="57">
        <v>7</v>
      </c>
      <c r="II20" s="58"/>
      <c r="IJ20" s="66">
        <f t="shared" si="97"/>
        <v>7.3</v>
      </c>
      <c r="IK20" s="67">
        <f t="shared" si="98"/>
        <v>7.3</v>
      </c>
      <c r="IL20" s="67" t="str">
        <f t="shared" si="99"/>
        <v>7.3</v>
      </c>
      <c r="IM20" s="51" t="str">
        <f t="shared" si="100"/>
        <v>B</v>
      </c>
      <c r="IN20" s="60">
        <f t="shared" si="101"/>
        <v>3</v>
      </c>
      <c r="IO20" s="53" t="str">
        <f t="shared" si="102"/>
        <v>3.0</v>
      </c>
      <c r="IP20" s="63">
        <v>2</v>
      </c>
      <c r="IQ20" s="199">
        <v>2</v>
      </c>
      <c r="IR20" s="202">
        <v>5.8</v>
      </c>
      <c r="IS20" s="57">
        <v>4</v>
      </c>
      <c r="IT20" s="58"/>
      <c r="IU20" s="66">
        <f t="shared" si="103"/>
        <v>4.7</v>
      </c>
      <c r="IV20" s="67">
        <f t="shared" si="104"/>
        <v>4.7</v>
      </c>
      <c r="IW20" s="67" t="str">
        <f t="shared" si="105"/>
        <v>4.7</v>
      </c>
      <c r="IX20" s="51" t="str">
        <f t="shared" si="106"/>
        <v>D</v>
      </c>
      <c r="IY20" s="60">
        <f t="shared" si="107"/>
        <v>1</v>
      </c>
      <c r="IZ20" s="53" t="str">
        <f t="shared" si="108"/>
        <v>1.0</v>
      </c>
      <c r="JA20" s="63">
        <v>3</v>
      </c>
      <c r="JB20" s="199">
        <v>3</v>
      </c>
      <c r="JC20" s="65">
        <v>7.4</v>
      </c>
      <c r="JD20" s="57">
        <v>7</v>
      </c>
      <c r="JE20" s="58"/>
      <c r="JF20" s="66">
        <f t="shared" si="109"/>
        <v>7.2</v>
      </c>
      <c r="JG20" s="67">
        <f t="shared" si="110"/>
        <v>7.2</v>
      </c>
      <c r="JH20" s="50" t="str">
        <f t="shared" si="111"/>
        <v>7.2</v>
      </c>
      <c r="JI20" s="51" t="str">
        <f t="shared" si="112"/>
        <v>B</v>
      </c>
      <c r="JJ20" s="60">
        <f t="shared" si="113"/>
        <v>3</v>
      </c>
      <c r="JK20" s="53" t="str">
        <f t="shared" si="114"/>
        <v>3.0</v>
      </c>
      <c r="JL20" s="61">
        <v>2</v>
      </c>
      <c r="JM20" s="62">
        <v>2</v>
      </c>
      <c r="JN20" s="65">
        <v>7.2</v>
      </c>
      <c r="JO20" s="57">
        <v>5</v>
      </c>
      <c r="JP20" s="58"/>
      <c r="JQ20" s="66">
        <f t="shared" si="115"/>
        <v>5.9</v>
      </c>
      <c r="JR20" s="67">
        <f t="shared" si="116"/>
        <v>5.9</v>
      </c>
      <c r="JS20" s="50" t="str">
        <f t="shared" si="117"/>
        <v>5.9</v>
      </c>
      <c r="JT20" s="51" t="str">
        <f t="shared" si="118"/>
        <v>C</v>
      </c>
      <c r="JU20" s="60">
        <f t="shared" si="119"/>
        <v>2</v>
      </c>
      <c r="JV20" s="53" t="str">
        <f t="shared" si="120"/>
        <v>2.0</v>
      </c>
      <c r="JW20" s="61">
        <v>1</v>
      </c>
      <c r="JX20" s="62">
        <v>1</v>
      </c>
      <c r="JY20" s="65">
        <v>7</v>
      </c>
      <c r="JZ20" s="57">
        <v>6</v>
      </c>
      <c r="KA20" s="58"/>
      <c r="KB20" s="66">
        <f t="shared" si="121"/>
        <v>6.4</v>
      </c>
      <c r="KC20" s="67">
        <f t="shared" si="122"/>
        <v>6.4</v>
      </c>
      <c r="KD20" s="50" t="str">
        <f t="shared" si="123"/>
        <v>6.4</v>
      </c>
      <c r="KE20" s="51" t="str">
        <f t="shared" si="124"/>
        <v>C</v>
      </c>
      <c r="KF20" s="60">
        <f t="shared" si="125"/>
        <v>2</v>
      </c>
      <c r="KG20" s="53" t="str">
        <f t="shared" si="126"/>
        <v>2.0</v>
      </c>
      <c r="KH20" s="61">
        <v>2</v>
      </c>
      <c r="KI20" s="62">
        <v>2</v>
      </c>
      <c r="KJ20" s="105">
        <v>8</v>
      </c>
      <c r="KK20" s="135">
        <v>8.5</v>
      </c>
      <c r="KL20" s="104"/>
      <c r="KM20" s="66">
        <f t="shared" si="127"/>
        <v>8.3000000000000007</v>
      </c>
      <c r="KN20" s="110">
        <f t="shared" si="128"/>
        <v>8.3000000000000007</v>
      </c>
      <c r="KO20" s="67" t="str">
        <f t="shared" si="129"/>
        <v>8.3</v>
      </c>
      <c r="KP20" s="273" t="str">
        <f t="shared" si="130"/>
        <v>B+</v>
      </c>
      <c r="KQ20" s="112">
        <f t="shared" si="131"/>
        <v>3.5</v>
      </c>
      <c r="KR20" s="113" t="str">
        <f t="shared" si="132"/>
        <v>3.5</v>
      </c>
      <c r="KS20" s="63">
        <v>3</v>
      </c>
      <c r="KT20" s="199">
        <v>3</v>
      </c>
      <c r="KU20" s="105">
        <v>8.3000000000000007</v>
      </c>
      <c r="KV20" s="135">
        <v>8</v>
      </c>
      <c r="KW20" s="104"/>
      <c r="KX20" s="66">
        <f t="shared" si="133"/>
        <v>8.1</v>
      </c>
      <c r="KY20" s="110">
        <f t="shared" si="134"/>
        <v>8.1</v>
      </c>
      <c r="KZ20" s="67" t="str">
        <f t="shared" si="135"/>
        <v>8.1</v>
      </c>
      <c r="LA20" s="273" t="str">
        <f t="shared" si="136"/>
        <v>B+</v>
      </c>
      <c r="LB20" s="112">
        <f t="shared" si="137"/>
        <v>3.5</v>
      </c>
      <c r="LC20" s="113" t="str">
        <f t="shared" si="138"/>
        <v>3.5</v>
      </c>
      <c r="LD20" s="63">
        <v>2</v>
      </c>
      <c r="LE20" s="199">
        <v>2</v>
      </c>
      <c r="LF20" s="274">
        <f t="shared" si="184"/>
        <v>8.1999999999999993</v>
      </c>
      <c r="LG20" s="275">
        <f t="shared" si="185"/>
        <v>8.1999999999999993</v>
      </c>
      <c r="LH20" s="276" t="str">
        <f t="shared" si="186"/>
        <v>8.2</v>
      </c>
      <c r="LI20" s="277" t="str">
        <f t="shared" si="187"/>
        <v>B+</v>
      </c>
      <c r="LJ20" s="278">
        <f t="shared" si="188"/>
        <v>3.5</v>
      </c>
      <c r="LK20" s="276" t="str">
        <f t="shared" si="189"/>
        <v>3.5</v>
      </c>
      <c r="LL20" s="279">
        <v>5</v>
      </c>
      <c r="LM20" s="280">
        <v>5</v>
      </c>
      <c r="LN20" s="203">
        <f t="shared" si="144"/>
        <v>19</v>
      </c>
      <c r="LO20" s="153">
        <f t="shared" si="145"/>
        <v>7.0684210526315798</v>
      </c>
      <c r="LP20" s="155">
        <f t="shared" si="146"/>
        <v>2.736842105263158</v>
      </c>
      <c r="LQ20" s="154" t="str">
        <f t="shared" si="190"/>
        <v>2.74</v>
      </c>
      <c r="LR20" s="5" t="str">
        <f t="shared" si="191"/>
        <v>Lên lớp</v>
      </c>
    </row>
    <row r="21" spans="1:330" s="8" customFormat="1" ht="18">
      <c r="A21" s="5">
        <v>6</v>
      </c>
      <c r="B21" s="9" t="s">
        <v>347</v>
      </c>
      <c r="C21" s="10" t="s">
        <v>392</v>
      </c>
      <c r="D21" s="11" t="s">
        <v>393</v>
      </c>
      <c r="E21" s="12" t="s">
        <v>394</v>
      </c>
      <c r="G21" s="47" t="s">
        <v>617</v>
      </c>
      <c r="H21" s="6" t="s">
        <v>410</v>
      </c>
      <c r="I21" s="48" t="s">
        <v>647</v>
      </c>
      <c r="J21" s="48" t="s">
        <v>655</v>
      </c>
      <c r="K21" s="98">
        <v>8</v>
      </c>
      <c r="L21" s="67" t="str">
        <f t="shared" si="211"/>
        <v>8.0</v>
      </c>
      <c r="M21" s="51" t="str">
        <f t="shared" si="212"/>
        <v>B+</v>
      </c>
      <c r="N21" s="52">
        <f t="shared" si="213"/>
        <v>3.5</v>
      </c>
      <c r="O21" s="53" t="str">
        <f t="shared" si="214"/>
        <v>3.5</v>
      </c>
      <c r="P21" s="63">
        <v>2</v>
      </c>
      <c r="Q21" s="49">
        <v>6</v>
      </c>
      <c r="R21" s="67" t="str">
        <f t="shared" si="215"/>
        <v>6.0</v>
      </c>
      <c r="S21" s="51" t="str">
        <f t="shared" si="216"/>
        <v>C</v>
      </c>
      <c r="T21" s="52">
        <f t="shared" si="217"/>
        <v>2</v>
      </c>
      <c r="U21" s="53" t="str">
        <f t="shared" si="218"/>
        <v>2.0</v>
      </c>
      <c r="V21" s="63">
        <v>3</v>
      </c>
      <c r="W21" s="105">
        <v>8</v>
      </c>
      <c r="X21" s="103">
        <v>8</v>
      </c>
      <c r="Y21" s="104"/>
      <c r="Z21" s="66">
        <f t="shared" si="219"/>
        <v>8</v>
      </c>
      <c r="AA21" s="67">
        <f t="shared" si="220"/>
        <v>8</v>
      </c>
      <c r="AB21" s="67" t="str">
        <f t="shared" si="221"/>
        <v>8.0</v>
      </c>
      <c r="AC21" s="51" t="str">
        <f t="shared" si="222"/>
        <v>B+</v>
      </c>
      <c r="AD21" s="60">
        <f t="shared" si="223"/>
        <v>3.5</v>
      </c>
      <c r="AE21" s="53" t="str">
        <f t="shared" si="224"/>
        <v>3.5</v>
      </c>
      <c r="AF21" s="63">
        <v>4</v>
      </c>
      <c r="AG21" s="199">
        <v>4</v>
      </c>
      <c r="AH21" s="105">
        <v>8.3000000000000007</v>
      </c>
      <c r="AI21" s="103">
        <v>8</v>
      </c>
      <c r="AJ21" s="104"/>
      <c r="AK21" s="66">
        <f t="shared" si="225"/>
        <v>8.1</v>
      </c>
      <c r="AL21" s="67">
        <f t="shared" si="226"/>
        <v>8.1</v>
      </c>
      <c r="AM21" s="67" t="str">
        <f t="shared" si="227"/>
        <v>8.1</v>
      </c>
      <c r="AN21" s="51" t="str">
        <f t="shared" si="228"/>
        <v>B+</v>
      </c>
      <c r="AO21" s="60">
        <f t="shared" si="229"/>
        <v>3.5</v>
      </c>
      <c r="AP21" s="53" t="str">
        <f t="shared" si="230"/>
        <v>3.5</v>
      </c>
      <c r="AQ21" s="63">
        <v>2</v>
      </c>
      <c r="AR21" s="199">
        <v>2</v>
      </c>
      <c r="AS21" s="105">
        <v>6.7</v>
      </c>
      <c r="AT21" s="103">
        <v>5</v>
      </c>
      <c r="AU21" s="104"/>
      <c r="AV21" s="66">
        <f t="shared" si="231"/>
        <v>5.7</v>
      </c>
      <c r="AW21" s="67">
        <f t="shared" si="232"/>
        <v>5.7</v>
      </c>
      <c r="AX21" s="67" t="str">
        <f t="shared" si="233"/>
        <v>5.7</v>
      </c>
      <c r="AY21" s="51" t="str">
        <f t="shared" si="234"/>
        <v>C</v>
      </c>
      <c r="AZ21" s="60">
        <f t="shared" si="235"/>
        <v>2</v>
      </c>
      <c r="BA21" s="53" t="str">
        <f t="shared" si="236"/>
        <v>2.0</v>
      </c>
      <c r="BB21" s="63">
        <v>3</v>
      </c>
      <c r="BC21" s="199">
        <v>3</v>
      </c>
      <c r="BD21" s="105">
        <v>6.4</v>
      </c>
      <c r="BE21" s="103">
        <v>7</v>
      </c>
      <c r="BF21" s="104"/>
      <c r="BG21" s="66">
        <f t="shared" si="237"/>
        <v>6.8</v>
      </c>
      <c r="BH21" s="67">
        <f t="shared" si="238"/>
        <v>6.8</v>
      </c>
      <c r="BI21" s="67" t="str">
        <f t="shared" si="239"/>
        <v>6.8</v>
      </c>
      <c r="BJ21" s="51" t="str">
        <f t="shared" si="240"/>
        <v>C+</v>
      </c>
      <c r="BK21" s="60">
        <f t="shared" si="241"/>
        <v>2.5</v>
      </c>
      <c r="BL21" s="53" t="str">
        <f t="shared" si="242"/>
        <v>2.5</v>
      </c>
      <c r="BM21" s="63">
        <v>3</v>
      </c>
      <c r="BN21" s="199">
        <v>3</v>
      </c>
      <c r="BO21" s="105">
        <v>7.8</v>
      </c>
      <c r="BP21" s="103">
        <v>4</v>
      </c>
      <c r="BQ21" s="104"/>
      <c r="BR21" s="66">
        <f t="shared" si="243"/>
        <v>5.5</v>
      </c>
      <c r="BS21" s="67">
        <f t="shared" si="244"/>
        <v>5.5</v>
      </c>
      <c r="BT21" s="67" t="str">
        <f t="shared" si="245"/>
        <v>5.5</v>
      </c>
      <c r="BU21" s="51" t="str">
        <f t="shared" si="246"/>
        <v>C</v>
      </c>
      <c r="BV21" s="68">
        <f t="shared" si="247"/>
        <v>2</v>
      </c>
      <c r="BW21" s="53" t="str">
        <f t="shared" si="248"/>
        <v>2.0</v>
      </c>
      <c r="BX21" s="63">
        <v>2</v>
      </c>
      <c r="BY21" s="199">
        <v>2</v>
      </c>
      <c r="BZ21" s="105">
        <v>7.7</v>
      </c>
      <c r="CA21" s="103">
        <v>9</v>
      </c>
      <c r="CB21" s="104"/>
      <c r="CC21" s="105"/>
      <c r="CD21" s="67">
        <f t="shared" si="249"/>
        <v>8.5</v>
      </c>
      <c r="CE21" s="67" t="str">
        <f t="shared" si="250"/>
        <v>8.5</v>
      </c>
      <c r="CF21" s="51" t="str">
        <f t="shared" si="251"/>
        <v>A</v>
      </c>
      <c r="CG21" s="60">
        <f t="shared" si="252"/>
        <v>4</v>
      </c>
      <c r="CH21" s="53" t="str">
        <f t="shared" si="253"/>
        <v>4.0</v>
      </c>
      <c r="CI21" s="63">
        <v>3</v>
      </c>
      <c r="CJ21" s="199">
        <v>3</v>
      </c>
      <c r="CK21" s="200">
        <f t="shared" si="294"/>
        <v>17</v>
      </c>
      <c r="CL21" s="72">
        <f t="shared" si="289"/>
        <v>7.1882352941176482</v>
      </c>
      <c r="CM21" s="93" t="str">
        <f t="shared" si="254"/>
        <v>7.19</v>
      </c>
      <c r="CN21" s="72">
        <f t="shared" si="290"/>
        <v>2.9705882352941178</v>
      </c>
      <c r="CO21" s="93" t="str">
        <f t="shared" si="255"/>
        <v>2.97</v>
      </c>
      <c r="CP21" s="258" t="str">
        <f t="shared" si="256"/>
        <v>Lên lớp</v>
      </c>
      <c r="CQ21" s="258">
        <f t="shared" si="291"/>
        <v>17</v>
      </c>
      <c r="CR21" s="72">
        <f t="shared" si="292"/>
        <v>7.1882352941176482</v>
      </c>
      <c r="CS21" s="258" t="str">
        <f t="shared" si="257"/>
        <v>7.19</v>
      </c>
      <c r="CT21" s="72">
        <f t="shared" si="293"/>
        <v>2.9705882352941178</v>
      </c>
      <c r="CU21" s="258" t="str">
        <f t="shared" si="258"/>
        <v>2.97</v>
      </c>
      <c r="CV21" s="258" t="str">
        <f t="shared" si="259"/>
        <v>Lên lớp</v>
      </c>
      <c r="CW21" s="66">
        <v>7.4</v>
      </c>
      <c r="CX21" s="258">
        <v>6</v>
      </c>
      <c r="CY21" s="258"/>
      <c r="CZ21" s="66">
        <f t="shared" si="260"/>
        <v>6.6</v>
      </c>
      <c r="DA21" s="67">
        <f t="shared" si="261"/>
        <v>6.6</v>
      </c>
      <c r="DB21" s="60" t="str">
        <f t="shared" si="262"/>
        <v>6.6</v>
      </c>
      <c r="DC21" s="51" t="str">
        <f t="shared" si="263"/>
        <v>C+</v>
      </c>
      <c r="DD21" s="60">
        <f t="shared" si="264"/>
        <v>2.5</v>
      </c>
      <c r="DE21" s="60" t="str">
        <f t="shared" si="265"/>
        <v>2.5</v>
      </c>
      <c r="DF21" s="63"/>
      <c r="DG21" s="201"/>
      <c r="DH21" s="105">
        <v>8.8000000000000007</v>
      </c>
      <c r="DI21" s="126">
        <v>5</v>
      </c>
      <c r="DJ21" s="126"/>
      <c r="DK21" s="66">
        <f t="shared" si="266"/>
        <v>6.5</v>
      </c>
      <c r="DL21" s="67">
        <f t="shared" si="267"/>
        <v>6.5</v>
      </c>
      <c r="DM21" s="60" t="str">
        <f t="shared" si="268"/>
        <v>6.5</v>
      </c>
      <c r="DN21" s="51" t="str">
        <f t="shared" si="269"/>
        <v>C+</v>
      </c>
      <c r="DO21" s="60">
        <f t="shared" si="270"/>
        <v>2.5</v>
      </c>
      <c r="DP21" s="60" t="str">
        <f t="shared" si="271"/>
        <v>2.5</v>
      </c>
      <c r="DQ21" s="63"/>
      <c r="DR21" s="201"/>
      <c r="DS21" s="67">
        <f t="shared" si="272"/>
        <v>6.55</v>
      </c>
      <c r="DT21" s="60" t="str">
        <f t="shared" si="273"/>
        <v>6.6</v>
      </c>
      <c r="DU21" s="51" t="str">
        <f t="shared" si="274"/>
        <v>C+</v>
      </c>
      <c r="DV21" s="60">
        <f t="shared" si="275"/>
        <v>2.5</v>
      </c>
      <c r="DW21" s="60" t="str">
        <f t="shared" si="276"/>
        <v>2.5</v>
      </c>
      <c r="DX21" s="63">
        <v>3</v>
      </c>
      <c r="DY21" s="201">
        <v>3</v>
      </c>
      <c r="DZ21" s="202">
        <v>6.6</v>
      </c>
      <c r="EA21" s="57">
        <v>6</v>
      </c>
      <c r="EB21" s="58"/>
      <c r="EC21" s="66">
        <f t="shared" si="277"/>
        <v>6.2</v>
      </c>
      <c r="ED21" s="67">
        <f t="shared" si="278"/>
        <v>6.2</v>
      </c>
      <c r="EE21" s="67" t="str">
        <f t="shared" si="279"/>
        <v>6.2</v>
      </c>
      <c r="EF21" s="51" t="str">
        <f t="shared" si="280"/>
        <v>C</v>
      </c>
      <c r="EG21" s="68">
        <f t="shared" si="281"/>
        <v>2</v>
      </c>
      <c r="EH21" s="53" t="str">
        <f t="shared" si="282"/>
        <v>2.0</v>
      </c>
      <c r="EI21" s="63">
        <v>3</v>
      </c>
      <c r="EJ21" s="199">
        <v>3</v>
      </c>
      <c r="EK21" s="202">
        <v>6</v>
      </c>
      <c r="EL21" s="57">
        <v>3</v>
      </c>
      <c r="EM21" s="58"/>
      <c r="EN21" s="66">
        <f t="shared" si="283"/>
        <v>4.2</v>
      </c>
      <c r="EO21" s="67">
        <f t="shared" si="284"/>
        <v>4.2</v>
      </c>
      <c r="EP21" s="67" t="str">
        <f t="shared" si="285"/>
        <v>4.2</v>
      </c>
      <c r="EQ21" s="51" t="str">
        <f t="shared" si="286"/>
        <v>D</v>
      </c>
      <c r="ER21" s="60">
        <f t="shared" si="287"/>
        <v>1</v>
      </c>
      <c r="ES21" s="53" t="str">
        <f t="shared" si="288"/>
        <v>1.0</v>
      </c>
      <c r="ET21" s="63">
        <v>3</v>
      </c>
      <c r="EU21" s="199">
        <v>3</v>
      </c>
      <c r="EV21" s="166">
        <v>6.7</v>
      </c>
      <c r="EW21" s="122">
        <v>1</v>
      </c>
      <c r="EX21" s="123">
        <v>4</v>
      </c>
      <c r="EY21" s="66">
        <f t="shared" si="45"/>
        <v>3.3</v>
      </c>
      <c r="EZ21" s="67">
        <f t="shared" si="46"/>
        <v>5.0999999999999996</v>
      </c>
      <c r="FA21" s="67" t="str">
        <f t="shared" si="47"/>
        <v>5.1</v>
      </c>
      <c r="FB21" s="51" t="str">
        <f t="shared" si="48"/>
        <v>D+</v>
      </c>
      <c r="FC21" s="60">
        <f t="shared" si="49"/>
        <v>1.5</v>
      </c>
      <c r="FD21" s="53" t="str">
        <f t="shared" si="50"/>
        <v>1.5</v>
      </c>
      <c r="FE21" s="63">
        <v>2</v>
      </c>
      <c r="FF21" s="199">
        <v>2</v>
      </c>
      <c r="FG21" s="105">
        <v>7.7</v>
      </c>
      <c r="FH21" s="103">
        <v>8</v>
      </c>
      <c r="FI21" s="104"/>
      <c r="FJ21" s="66">
        <f t="shared" si="51"/>
        <v>7.9</v>
      </c>
      <c r="FK21" s="67">
        <f t="shared" si="52"/>
        <v>7.9</v>
      </c>
      <c r="FL21" s="67" t="str">
        <f t="shared" si="53"/>
        <v>7.9</v>
      </c>
      <c r="FM21" s="51" t="str">
        <f t="shared" si="54"/>
        <v>B</v>
      </c>
      <c r="FN21" s="60">
        <f t="shared" si="55"/>
        <v>3</v>
      </c>
      <c r="FO21" s="53" t="str">
        <f t="shared" si="56"/>
        <v>3.0</v>
      </c>
      <c r="FP21" s="63">
        <v>2</v>
      </c>
      <c r="FQ21" s="199">
        <v>2</v>
      </c>
      <c r="FR21" s="105">
        <v>7</v>
      </c>
      <c r="FS21" s="103">
        <v>6</v>
      </c>
      <c r="FT21" s="104"/>
      <c r="FU21" s="66"/>
      <c r="FV21" s="67">
        <f t="shared" si="57"/>
        <v>6.4</v>
      </c>
      <c r="FW21" s="67" t="str">
        <f t="shared" si="58"/>
        <v>6.4</v>
      </c>
      <c r="FX21" s="51" t="str">
        <f t="shared" si="59"/>
        <v>C</v>
      </c>
      <c r="FY21" s="60">
        <f t="shared" si="60"/>
        <v>2</v>
      </c>
      <c r="FZ21" s="53" t="str">
        <f t="shared" si="61"/>
        <v>2.0</v>
      </c>
      <c r="GA21" s="63">
        <v>2</v>
      </c>
      <c r="GB21" s="199">
        <v>2</v>
      </c>
      <c r="GC21" s="105">
        <v>6.1</v>
      </c>
      <c r="GD21" s="103">
        <v>4</v>
      </c>
      <c r="GE21" s="104"/>
      <c r="GF21" s="105"/>
      <c r="GG21" s="67">
        <f t="shared" si="62"/>
        <v>4.8</v>
      </c>
      <c r="GH21" s="67" t="str">
        <f t="shared" si="63"/>
        <v>4.8</v>
      </c>
      <c r="GI21" s="51" t="str">
        <f t="shared" si="64"/>
        <v>D</v>
      </c>
      <c r="GJ21" s="60">
        <f t="shared" si="65"/>
        <v>1</v>
      </c>
      <c r="GK21" s="53" t="str">
        <f t="shared" si="66"/>
        <v>1.0</v>
      </c>
      <c r="GL21" s="63">
        <v>3</v>
      </c>
      <c r="GM21" s="199">
        <v>3</v>
      </c>
      <c r="GN21" s="203">
        <f t="shared" si="67"/>
        <v>18</v>
      </c>
      <c r="GO21" s="153">
        <f t="shared" si="68"/>
        <v>5.780555555555555</v>
      </c>
      <c r="GP21" s="155">
        <f t="shared" si="69"/>
        <v>1.8055555555555556</v>
      </c>
      <c r="GQ21" s="154" t="str">
        <f t="shared" si="70"/>
        <v>1.81</v>
      </c>
      <c r="GR21" s="5" t="str">
        <f t="shared" si="71"/>
        <v>Lên lớp</v>
      </c>
      <c r="GS21" s="204">
        <f t="shared" si="72"/>
        <v>18</v>
      </c>
      <c r="GT21" s="205">
        <f t="shared" si="73"/>
        <v>5.780555555555555</v>
      </c>
      <c r="GU21" s="206">
        <f t="shared" si="74"/>
        <v>1.8055555555555556</v>
      </c>
      <c r="GV21" s="207">
        <f t="shared" si="75"/>
        <v>35</v>
      </c>
      <c r="GW21" s="203">
        <f t="shared" si="76"/>
        <v>35</v>
      </c>
      <c r="GX21" s="154">
        <f t="shared" si="77"/>
        <v>6.4642857142857144</v>
      </c>
      <c r="GY21" s="155">
        <f t="shared" si="78"/>
        <v>2.3714285714285714</v>
      </c>
      <c r="GZ21" s="154" t="str">
        <f t="shared" si="79"/>
        <v>2.37</v>
      </c>
      <c r="HA21" s="5" t="str">
        <f t="shared" si="80"/>
        <v>Lên lớp</v>
      </c>
      <c r="HB21" s="5"/>
      <c r="HC21" s="105">
        <v>7</v>
      </c>
      <c r="HD21" s="103">
        <v>5</v>
      </c>
      <c r="HE21" s="104"/>
      <c r="HF21" s="105"/>
      <c r="HG21" s="67">
        <f t="shared" si="81"/>
        <v>5.8</v>
      </c>
      <c r="HH21" s="67" t="str">
        <f t="shared" si="82"/>
        <v>5.8</v>
      </c>
      <c r="HI21" s="51" t="str">
        <f t="shared" si="83"/>
        <v>C</v>
      </c>
      <c r="HJ21" s="60">
        <f t="shared" si="84"/>
        <v>2</v>
      </c>
      <c r="HK21" s="53" t="str">
        <f t="shared" si="85"/>
        <v>2.0</v>
      </c>
      <c r="HL21" s="63">
        <v>3</v>
      </c>
      <c r="HM21" s="199">
        <v>3</v>
      </c>
      <c r="HN21" s="202">
        <v>8.3000000000000007</v>
      </c>
      <c r="HO21" s="57">
        <v>4</v>
      </c>
      <c r="HP21" s="58"/>
      <c r="HQ21" s="66">
        <f t="shared" si="86"/>
        <v>5.7</v>
      </c>
      <c r="HR21" s="110">
        <f t="shared" si="87"/>
        <v>5.7</v>
      </c>
      <c r="HS21" s="67" t="str">
        <f t="shared" si="88"/>
        <v>5.7</v>
      </c>
      <c r="HT21" s="111" t="str">
        <f t="shared" si="89"/>
        <v>C</v>
      </c>
      <c r="HU21" s="112">
        <f t="shared" si="90"/>
        <v>2</v>
      </c>
      <c r="HV21" s="113" t="str">
        <f t="shared" si="91"/>
        <v>2.0</v>
      </c>
      <c r="HW21" s="63">
        <v>1</v>
      </c>
      <c r="HX21" s="199">
        <v>1</v>
      </c>
      <c r="HY21" s="66">
        <f t="shared" si="209"/>
        <v>1.7</v>
      </c>
      <c r="HZ21" s="163">
        <f t="shared" si="210"/>
        <v>5.8</v>
      </c>
      <c r="IA21" s="53" t="str">
        <f t="shared" si="93"/>
        <v>5.8</v>
      </c>
      <c r="IB21" s="51" t="str">
        <f t="shared" si="94"/>
        <v>C</v>
      </c>
      <c r="IC21" s="60">
        <f t="shared" si="95"/>
        <v>2</v>
      </c>
      <c r="ID21" s="53" t="str">
        <f t="shared" si="96"/>
        <v>2.0</v>
      </c>
      <c r="IE21" s="212">
        <v>4</v>
      </c>
      <c r="IF21" s="213">
        <v>4</v>
      </c>
      <c r="IG21" s="202">
        <v>5.3</v>
      </c>
      <c r="IH21" s="57">
        <v>5</v>
      </c>
      <c r="II21" s="58"/>
      <c r="IJ21" s="66">
        <f t="shared" si="97"/>
        <v>5.0999999999999996</v>
      </c>
      <c r="IK21" s="67">
        <f t="shared" si="98"/>
        <v>5.0999999999999996</v>
      </c>
      <c r="IL21" s="67" t="str">
        <f t="shared" si="99"/>
        <v>5.1</v>
      </c>
      <c r="IM21" s="51" t="str">
        <f t="shared" si="100"/>
        <v>D+</v>
      </c>
      <c r="IN21" s="60">
        <f t="shared" si="101"/>
        <v>1.5</v>
      </c>
      <c r="IO21" s="53" t="str">
        <f t="shared" si="102"/>
        <v>1.5</v>
      </c>
      <c r="IP21" s="63">
        <v>2</v>
      </c>
      <c r="IQ21" s="199">
        <v>2</v>
      </c>
      <c r="IR21" s="202">
        <v>6.6</v>
      </c>
      <c r="IS21" s="57">
        <v>5</v>
      </c>
      <c r="IT21" s="58"/>
      <c r="IU21" s="66">
        <f t="shared" si="103"/>
        <v>5.6</v>
      </c>
      <c r="IV21" s="67">
        <f t="shared" si="104"/>
        <v>5.6</v>
      </c>
      <c r="IW21" s="67" t="str">
        <f t="shared" si="105"/>
        <v>5.6</v>
      </c>
      <c r="IX21" s="51" t="str">
        <f t="shared" si="106"/>
        <v>C</v>
      </c>
      <c r="IY21" s="60">
        <f t="shared" si="107"/>
        <v>2</v>
      </c>
      <c r="IZ21" s="53" t="str">
        <f t="shared" si="108"/>
        <v>2.0</v>
      </c>
      <c r="JA21" s="63">
        <v>3</v>
      </c>
      <c r="JB21" s="199">
        <v>3</v>
      </c>
      <c r="JC21" s="65">
        <v>6.4</v>
      </c>
      <c r="JD21" s="57">
        <v>6</v>
      </c>
      <c r="JE21" s="58"/>
      <c r="JF21" s="66">
        <f t="shared" si="109"/>
        <v>6.2</v>
      </c>
      <c r="JG21" s="67">
        <f t="shared" si="110"/>
        <v>6.2</v>
      </c>
      <c r="JH21" s="50" t="str">
        <f t="shared" si="111"/>
        <v>6.2</v>
      </c>
      <c r="JI21" s="51" t="str">
        <f t="shared" si="112"/>
        <v>C</v>
      </c>
      <c r="JJ21" s="60">
        <f t="shared" si="113"/>
        <v>2</v>
      </c>
      <c r="JK21" s="53" t="str">
        <f t="shared" si="114"/>
        <v>2.0</v>
      </c>
      <c r="JL21" s="61">
        <v>2</v>
      </c>
      <c r="JM21" s="62">
        <v>2</v>
      </c>
      <c r="JN21" s="65">
        <v>6.4</v>
      </c>
      <c r="JO21" s="57">
        <v>4</v>
      </c>
      <c r="JP21" s="58"/>
      <c r="JQ21" s="66">
        <f t="shared" si="115"/>
        <v>5</v>
      </c>
      <c r="JR21" s="67">
        <f t="shared" si="116"/>
        <v>5</v>
      </c>
      <c r="JS21" s="50" t="str">
        <f t="shared" si="117"/>
        <v>5.0</v>
      </c>
      <c r="JT21" s="51" t="str">
        <f t="shared" si="118"/>
        <v>D+</v>
      </c>
      <c r="JU21" s="60">
        <f t="shared" si="119"/>
        <v>1.5</v>
      </c>
      <c r="JV21" s="53" t="str">
        <f t="shared" si="120"/>
        <v>1.5</v>
      </c>
      <c r="JW21" s="61">
        <v>1</v>
      </c>
      <c r="JX21" s="62">
        <v>1</v>
      </c>
      <c r="JY21" s="65">
        <v>5.3</v>
      </c>
      <c r="JZ21" s="57">
        <v>5</v>
      </c>
      <c r="KA21" s="58"/>
      <c r="KB21" s="66">
        <f t="shared" si="121"/>
        <v>5.0999999999999996</v>
      </c>
      <c r="KC21" s="67">
        <f t="shared" si="122"/>
        <v>5.0999999999999996</v>
      </c>
      <c r="KD21" s="50" t="str">
        <f t="shared" si="123"/>
        <v>5.1</v>
      </c>
      <c r="KE21" s="51" t="str">
        <f t="shared" si="124"/>
        <v>D+</v>
      </c>
      <c r="KF21" s="60">
        <f t="shared" si="125"/>
        <v>1.5</v>
      </c>
      <c r="KG21" s="53" t="str">
        <f t="shared" si="126"/>
        <v>1.5</v>
      </c>
      <c r="KH21" s="61">
        <v>2</v>
      </c>
      <c r="KI21" s="62">
        <v>2</v>
      </c>
      <c r="KJ21" s="105">
        <v>5.8</v>
      </c>
      <c r="KK21" s="135">
        <v>1</v>
      </c>
      <c r="KL21" s="105">
        <v>5</v>
      </c>
      <c r="KM21" s="66">
        <f t="shared" si="127"/>
        <v>2.9</v>
      </c>
      <c r="KN21" s="110">
        <f t="shared" si="128"/>
        <v>5.3</v>
      </c>
      <c r="KO21" s="67" t="str">
        <f t="shared" si="129"/>
        <v>5.3</v>
      </c>
      <c r="KP21" s="273" t="str">
        <f t="shared" si="130"/>
        <v>D+</v>
      </c>
      <c r="KQ21" s="112">
        <f t="shared" si="131"/>
        <v>1.5</v>
      </c>
      <c r="KR21" s="113" t="str">
        <f t="shared" si="132"/>
        <v>1.5</v>
      </c>
      <c r="KS21" s="63">
        <v>3</v>
      </c>
      <c r="KT21" s="199">
        <v>3</v>
      </c>
      <c r="KU21" s="166">
        <v>5.7</v>
      </c>
      <c r="KV21" s="282">
        <v>1</v>
      </c>
      <c r="KW21" s="123">
        <v>1</v>
      </c>
      <c r="KX21" s="166">
        <f t="shared" si="133"/>
        <v>2.9</v>
      </c>
      <c r="KY21" s="110">
        <f t="shared" si="134"/>
        <v>2.9</v>
      </c>
      <c r="KZ21" s="67" t="str">
        <f t="shared" si="135"/>
        <v>2.9</v>
      </c>
      <c r="LA21" s="273" t="str">
        <f t="shared" si="136"/>
        <v>F</v>
      </c>
      <c r="LB21" s="112">
        <f t="shared" si="137"/>
        <v>0</v>
      </c>
      <c r="LC21" s="113" t="str">
        <f t="shared" si="138"/>
        <v>0.0</v>
      </c>
      <c r="LD21" s="63">
        <v>2</v>
      </c>
      <c r="LE21" s="199">
        <v>2</v>
      </c>
      <c r="LF21" s="274">
        <f t="shared" si="184"/>
        <v>2.9</v>
      </c>
      <c r="LG21" s="275">
        <f t="shared" si="185"/>
        <v>4.2</v>
      </c>
      <c r="LH21" s="276" t="str">
        <f t="shared" si="186"/>
        <v>4.2</v>
      </c>
      <c r="LI21" s="277" t="str">
        <f t="shared" si="187"/>
        <v>D</v>
      </c>
      <c r="LJ21" s="278">
        <f t="shared" si="188"/>
        <v>1</v>
      </c>
      <c r="LK21" s="276" t="str">
        <f t="shared" si="189"/>
        <v>1.0</v>
      </c>
      <c r="LL21" s="279">
        <v>5</v>
      </c>
      <c r="LM21" s="280">
        <v>5</v>
      </c>
      <c r="LN21" s="203">
        <f t="shared" si="144"/>
        <v>19</v>
      </c>
      <c r="LO21" s="153">
        <f t="shared" si="145"/>
        <v>5.2315789473684209</v>
      </c>
      <c r="LP21" s="155">
        <f t="shared" si="146"/>
        <v>1.5789473684210527</v>
      </c>
      <c r="LQ21" s="154" t="str">
        <f t="shared" si="190"/>
        <v>1.58</v>
      </c>
      <c r="LR21" s="5" t="str">
        <f t="shared" si="191"/>
        <v>Lên lớp</v>
      </c>
    </row>
    <row r="22" spans="1:330" s="8" customFormat="1" ht="18">
      <c r="A22" s="5">
        <v>7</v>
      </c>
      <c r="B22" s="9" t="s">
        <v>347</v>
      </c>
      <c r="C22" s="10" t="s">
        <v>398</v>
      </c>
      <c r="D22" s="11" t="s">
        <v>399</v>
      </c>
      <c r="E22" s="12" t="s">
        <v>400</v>
      </c>
      <c r="G22" s="47" t="s">
        <v>555</v>
      </c>
      <c r="H22" s="6" t="s">
        <v>410</v>
      </c>
      <c r="I22" s="48" t="s">
        <v>648</v>
      </c>
      <c r="J22" s="48" t="s">
        <v>600</v>
      </c>
      <c r="K22" s="98">
        <v>7.7</v>
      </c>
      <c r="L22" s="67" t="str">
        <f t="shared" si="211"/>
        <v>7.7</v>
      </c>
      <c r="M22" s="51" t="str">
        <f t="shared" si="212"/>
        <v>B</v>
      </c>
      <c r="N22" s="52">
        <f t="shared" si="213"/>
        <v>3</v>
      </c>
      <c r="O22" s="53" t="str">
        <f t="shared" si="214"/>
        <v>3.0</v>
      </c>
      <c r="P22" s="63">
        <v>2</v>
      </c>
      <c r="Q22" s="49">
        <v>6</v>
      </c>
      <c r="R22" s="67" t="str">
        <f t="shared" si="215"/>
        <v>6.0</v>
      </c>
      <c r="S22" s="51" t="str">
        <f t="shared" si="216"/>
        <v>C</v>
      </c>
      <c r="T22" s="52">
        <f t="shared" si="217"/>
        <v>2</v>
      </c>
      <c r="U22" s="53" t="str">
        <f t="shared" si="218"/>
        <v>2.0</v>
      </c>
      <c r="V22" s="63">
        <v>3</v>
      </c>
      <c r="W22" s="105">
        <v>8.6999999999999993</v>
      </c>
      <c r="X22" s="103">
        <v>7</v>
      </c>
      <c r="Y22" s="104"/>
      <c r="Z22" s="66">
        <f t="shared" si="219"/>
        <v>7.7</v>
      </c>
      <c r="AA22" s="67">
        <f t="shared" si="220"/>
        <v>7.7</v>
      </c>
      <c r="AB22" s="67" t="str">
        <f t="shared" si="221"/>
        <v>7.7</v>
      </c>
      <c r="AC22" s="51" t="str">
        <f t="shared" si="222"/>
        <v>B</v>
      </c>
      <c r="AD22" s="60">
        <f t="shared" si="223"/>
        <v>3</v>
      </c>
      <c r="AE22" s="53" t="str">
        <f t="shared" si="224"/>
        <v>3.0</v>
      </c>
      <c r="AF22" s="63">
        <v>4</v>
      </c>
      <c r="AG22" s="199">
        <v>4</v>
      </c>
      <c r="AH22" s="105">
        <v>8</v>
      </c>
      <c r="AI22" s="103">
        <v>9</v>
      </c>
      <c r="AJ22" s="104"/>
      <c r="AK22" s="66">
        <f t="shared" si="225"/>
        <v>8.6</v>
      </c>
      <c r="AL22" s="67">
        <f t="shared" si="226"/>
        <v>8.6</v>
      </c>
      <c r="AM22" s="67" t="str">
        <f t="shared" si="227"/>
        <v>8.6</v>
      </c>
      <c r="AN22" s="51" t="str">
        <f t="shared" si="228"/>
        <v>A</v>
      </c>
      <c r="AO22" s="60">
        <f t="shared" si="229"/>
        <v>4</v>
      </c>
      <c r="AP22" s="53" t="str">
        <f t="shared" si="230"/>
        <v>4.0</v>
      </c>
      <c r="AQ22" s="63">
        <v>2</v>
      </c>
      <c r="AR22" s="199">
        <v>2</v>
      </c>
      <c r="AS22" s="105">
        <v>7</v>
      </c>
      <c r="AT22" s="103">
        <v>6</v>
      </c>
      <c r="AU22" s="104"/>
      <c r="AV22" s="66">
        <f t="shared" si="231"/>
        <v>6.4</v>
      </c>
      <c r="AW22" s="67">
        <f t="shared" si="232"/>
        <v>6.4</v>
      </c>
      <c r="AX22" s="67" t="str">
        <f t="shared" si="233"/>
        <v>6.4</v>
      </c>
      <c r="AY22" s="51" t="str">
        <f t="shared" si="234"/>
        <v>C</v>
      </c>
      <c r="AZ22" s="60">
        <f t="shared" si="235"/>
        <v>2</v>
      </c>
      <c r="BA22" s="53" t="str">
        <f t="shared" si="236"/>
        <v>2.0</v>
      </c>
      <c r="BB22" s="63">
        <v>3</v>
      </c>
      <c r="BC22" s="199">
        <v>3</v>
      </c>
      <c r="BD22" s="105">
        <v>8.6</v>
      </c>
      <c r="BE22" s="103">
        <v>9</v>
      </c>
      <c r="BF22" s="104"/>
      <c r="BG22" s="66">
        <f t="shared" si="237"/>
        <v>8.8000000000000007</v>
      </c>
      <c r="BH22" s="67">
        <f t="shared" si="238"/>
        <v>8.8000000000000007</v>
      </c>
      <c r="BI22" s="67" t="str">
        <f t="shared" si="239"/>
        <v>8.8</v>
      </c>
      <c r="BJ22" s="51" t="str">
        <f t="shared" si="240"/>
        <v>A</v>
      </c>
      <c r="BK22" s="60">
        <f t="shared" si="241"/>
        <v>4</v>
      </c>
      <c r="BL22" s="53" t="str">
        <f t="shared" si="242"/>
        <v>4.0</v>
      </c>
      <c r="BM22" s="63">
        <v>3</v>
      </c>
      <c r="BN22" s="199">
        <v>3</v>
      </c>
      <c r="BO22" s="105">
        <v>7.6</v>
      </c>
      <c r="BP22" s="103">
        <v>4</v>
      </c>
      <c r="BQ22" s="104"/>
      <c r="BR22" s="66">
        <f t="shared" si="243"/>
        <v>5.4</v>
      </c>
      <c r="BS22" s="67">
        <f t="shared" si="244"/>
        <v>5.4</v>
      </c>
      <c r="BT22" s="67" t="str">
        <f t="shared" si="245"/>
        <v>5.4</v>
      </c>
      <c r="BU22" s="51" t="str">
        <f t="shared" si="246"/>
        <v>D+</v>
      </c>
      <c r="BV22" s="68">
        <f t="shared" si="247"/>
        <v>1.5</v>
      </c>
      <c r="BW22" s="53" t="str">
        <f t="shared" si="248"/>
        <v>1.5</v>
      </c>
      <c r="BX22" s="63">
        <v>2</v>
      </c>
      <c r="BY22" s="199">
        <v>2</v>
      </c>
      <c r="BZ22" s="105">
        <v>7.7</v>
      </c>
      <c r="CA22" s="103">
        <v>7</v>
      </c>
      <c r="CB22" s="104"/>
      <c r="CC22" s="105"/>
      <c r="CD22" s="67">
        <f t="shared" si="249"/>
        <v>7.3</v>
      </c>
      <c r="CE22" s="67" t="str">
        <f t="shared" si="250"/>
        <v>7.3</v>
      </c>
      <c r="CF22" s="51" t="str">
        <f t="shared" si="251"/>
        <v>B</v>
      </c>
      <c r="CG22" s="60">
        <f t="shared" si="252"/>
        <v>3</v>
      </c>
      <c r="CH22" s="53" t="str">
        <f t="shared" si="253"/>
        <v>3.0</v>
      </c>
      <c r="CI22" s="63">
        <v>3</v>
      </c>
      <c r="CJ22" s="199">
        <v>3</v>
      </c>
      <c r="CK22" s="200">
        <f t="shared" si="294"/>
        <v>17</v>
      </c>
      <c r="CL22" s="72">
        <f t="shared" si="289"/>
        <v>7.4294117647058826</v>
      </c>
      <c r="CM22" s="93" t="str">
        <f t="shared" si="254"/>
        <v>7.43</v>
      </c>
      <c r="CN22" s="72">
        <f t="shared" si="290"/>
        <v>2.9411764705882355</v>
      </c>
      <c r="CO22" s="93" t="str">
        <f t="shared" si="255"/>
        <v>2.94</v>
      </c>
      <c r="CP22" s="258" t="str">
        <f t="shared" si="256"/>
        <v>Lên lớp</v>
      </c>
      <c r="CQ22" s="258">
        <f t="shared" si="291"/>
        <v>17</v>
      </c>
      <c r="CR22" s="72">
        <f t="shared" si="292"/>
        <v>7.4294117647058826</v>
      </c>
      <c r="CS22" s="258" t="str">
        <f t="shared" si="257"/>
        <v>7.43</v>
      </c>
      <c r="CT22" s="72">
        <f t="shared" si="293"/>
        <v>2.9411764705882355</v>
      </c>
      <c r="CU22" s="258" t="str">
        <f t="shared" si="258"/>
        <v>2.94</v>
      </c>
      <c r="CV22" s="258" t="str">
        <f t="shared" si="259"/>
        <v>Lên lớp</v>
      </c>
      <c r="CW22" s="66">
        <v>6.2</v>
      </c>
      <c r="CX22" s="258">
        <v>6</v>
      </c>
      <c r="CY22" s="258"/>
      <c r="CZ22" s="66">
        <f t="shared" si="260"/>
        <v>6.1</v>
      </c>
      <c r="DA22" s="67">
        <f t="shared" si="261"/>
        <v>6.1</v>
      </c>
      <c r="DB22" s="60" t="str">
        <f t="shared" si="262"/>
        <v>6.1</v>
      </c>
      <c r="DC22" s="51" t="str">
        <f t="shared" si="263"/>
        <v>C</v>
      </c>
      <c r="DD22" s="60">
        <f t="shared" si="264"/>
        <v>2</v>
      </c>
      <c r="DE22" s="60" t="str">
        <f t="shared" si="265"/>
        <v>2.0</v>
      </c>
      <c r="DF22" s="63"/>
      <c r="DG22" s="201"/>
      <c r="DH22" s="105">
        <v>8.4</v>
      </c>
      <c r="DI22" s="126">
        <v>5</v>
      </c>
      <c r="DJ22" s="126"/>
      <c r="DK22" s="66">
        <f t="shared" si="266"/>
        <v>6.4</v>
      </c>
      <c r="DL22" s="67">
        <f t="shared" si="267"/>
        <v>6.4</v>
      </c>
      <c r="DM22" s="60" t="str">
        <f t="shared" si="268"/>
        <v>6.4</v>
      </c>
      <c r="DN22" s="51" t="str">
        <f t="shared" si="269"/>
        <v>C</v>
      </c>
      <c r="DO22" s="60">
        <f t="shared" si="270"/>
        <v>2</v>
      </c>
      <c r="DP22" s="60" t="str">
        <f t="shared" si="271"/>
        <v>2.0</v>
      </c>
      <c r="DQ22" s="63"/>
      <c r="DR22" s="201"/>
      <c r="DS22" s="67">
        <f t="shared" si="272"/>
        <v>6.25</v>
      </c>
      <c r="DT22" s="60" t="str">
        <f t="shared" si="273"/>
        <v>6.3</v>
      </c>
      <c r="DU22" s="51" t="str">
        <f t="shared" si="274"/>
        <v>C</v>
      </c>
      <c r="DV22" s="60">
        <f t="shared" si="275"/>
        <v>2</v>
      </c>
      <c r="DW22" s="60" t="str">
        <f t="shared" si="276"/>
        <v>2.0</v>
      </c>
      <c r="DX22" s="63">
        <v>3</v>
      </c>
      <c r="DY22" s="201">
        <v>3</v>
      </c>
      <c r="DZ22" s="202">
        <v>7.4</v>
      </c>
      <c r="EA22" s="57">
        <v>8</v>
      </c>
      <c r="EB22" s="58"/>
      <c r="EC22" s="66">
        <f t="shared" si="277"/>
        <v>7.8</v>
      </c>
      <c r="ED22" s="67">
        <f t="shared" si="278"/>
        <v>7.8</v>
      </c>
      <c r="EE22" s="67" t="str">
        <f t="shared" si="279"/>
        <v>7.8</v>
      </c>
      <c r="EF22" s="51" t="str">
        <f t="shared" si="280"/>
        <v>B</v>
      </c>
      <c r="EG22" s="68">
        <f t="shared" si="281"/>
        <v>3</v>
      </c>
      <c r="EH22" s="53" t="str">
        <f t="shared" si="282"/>
        <v>3.0</v>
      </c>
      <c r="EI22" s="63">
        <v>3</v>
      </c>
      <c r="EJ22" s="199">
        <v>3</v>
      </c>
      <c r="EK22" s="202">
        <v>8</v>
      </c>
      <c r="EL22" s="57">
        <v>5</v>
      </c>
      <c r="EM22" s="58"/>
      <c r="EN22" s="66">
        <f t="shared" si="283"/>
        <v>6.2</v>
      </c>
      <c r="EO22" s="67">
        <f t="shared" si="284"/>
        <v>6.2</v>
      </c>
      <c r="EP22" s="67" t="str">
        <f t="shared" si="285"/>
        <v>6.2</v>
      </c>
      <c r="EQ22" s="51" t="str">
        <f t="shared" si="286"/>
        <v>C</v>
      </c>
      <c r="ER22" s="60">
        <f t="shared" si="287"/>
        <v>2</v>
      </c>
      <c r="ES22" s="53" t="str">
        <f t="shared" si="288"/>
        <v>2.0</v>
      </c>
      <c r="ET22" s="63">
        <v>3</v>
      </c>
      <c r="EU22" s="199">
        <v>3</v>
      </c>
      <c r="EV22" s="166">
        <v>6.7</v>
      </c>
      <c r="EW22" s="122">
        <v>1</v>
      </c>
      <c r="EX22" s="123">
        <v>6</v>
      </c>
      <c r="EY22" s="66">
        <f t="shared" si="45"/>
        <v>3.3</v>
      </c>
      <c r="EZ22" s="67">
        <f t="shared" si="46"/>
        <v>6.3</v>
      </c>
      <c r="FA22" s="67" t="str">
        <f t="shared" si="47"/>
        <v>6.3</v>
      </c>
      <c r="FB22" s="51" t="str">
        <f t="shared" si="48"/>
        <v>C</v>
      </c>
      <c r="FC22" s="60">
        <f t="shared" si="49"/>
        <v>2</v>
      </c>
      <c r="FD22" s="53" t="str">
        <f t="shared" si="50"/>
        <v>2.0</v>
      </c>
      <c r="FE22" s="63">
        <v>2</v>
      </c>
      <c r="FF22" s="199">
        <v>2</v>
      </c>
      <c r="FG22" s="105">
        <v>8</v>
      </c>
      <c r="FH22" s="103">
        <v>8</v>
      </c>
      <c r="FI22" s="104"/>
      <c r="FJ22" s="66">
        <f t="shared" si="51"/>
        <v>8</v>
      </c>
      <c r="FK22" s="67">
        <f t="shared" si="52"/>
        <v>8</v>
      </c>
      <c r="FL22" s="67" t="str">
        <f t="shared" si="53"/>
        <v>8.0</v>
      </c>
      <c r="FM22" s="51" t="str">
        <f t="shared" si="54"/>
        <v>B+</v>
      </c>
      <c r="FN22" s="60">
        <f t="shared" si="55"/>
        <v>3.5</v>
      </c>
      <c r="FO22" s="53" t="str">
        <f t="shared" si="56"/>
        <v>3.5</v>
      </c>
      <c r="FP22" s="63">
        <v>2</v>
      </c>
      <c r="FQ22" s="199">
        <v>2</v>
      </c>
      <c r="FR22" s="105">
        <v>8.8000000000000007</v>
      </c>
      <c r="FS22" s="103">
        <v>9</v>
      </c>
      <c r="FT22" s="104"/>
      <c r="FU22" s="66"/>
      <c r="FV22" s="67">
        <f t="shared" si="57"/>
        <v>8.9</v>
      </c>
      <c r="FW22" s="67" t="str">
        <f t="shared" si="58"/>
        <v>8.9</v>
      </c>
      <c r="FX22" s="51" t="str">
        <f t="shared" si="59"/>
        <v>A</v>
      </c>
      <c r="FY22" s="60">
        <f t="shared" si="60"/>
        <v>4</v>
      </c>
      <c r="FZ22" s="53" t="str">
        <f t="shared" si="61"/>
        <v>4.0</v>
      </c>
      <c r="GA22" s="63">
        <v>2</v>
      </c>
      <c r="GB22" s="199">
        <v>2</v>
      </c>
      <c r="GC22" s="105">
        <v>7.4</v>
      </c>
      <c r="GD22" s="103">
        <v>7</v>
      </c>
      <c r="GE22" s="104"/>
      <c r="GF22" s="105"/>
      <c r="GG22" s="67">
        <f t="shared" si="62"/>
        <v>7.2</v>
      </c>
      <c r="GH22" s="67" t="str">
        <f t="shared" si="63"/>
        <v>7.2</v>
      </c>
      <c r="GI22" s="51" t="str">
        <f t="shared" si="64"/>
        <v>B</v>
      </c>
      <c r="GJ22" s="60">
        <f t="shared" si="65"/>
        <v>3</v>
      </c>
      <c r="GK22" s="53" t="str">
        <f t="shared" si="66"/>
        <v>3.0</v>
      </c>
      <c r="GL22" s="63">
        <v>3</v>
      </c>
      <c r="GM22" s="199">
        <v>3</v>
      </c>
      <c r="GN22" s="203">
        <f t="shared" si="67"/>
        <v>18</v>
      </c>
      <c r="GO22" s="153">
        <f t="shared" si="68"/>
        <v>7.1527777777777777</v>
      </c>
      <c r="GP22" s="155">
        <f t="shared" si="69"/>
        <v>2.7222222222222223</v>
      </c>
      <c r="GQ22" s="154" t="str">
        <f t="shared" si="70"/>
        <v>2.72</v>
      </c>
      <c r="GR22" s="5" t="str">
        <f t="shared" si="71"/>
        <v>Lên lớp</v>
      </c>
      <c r="GS22" s="204">
        <f t="shared" si="72"/>
        <v>18</v>
      </c>
      <c r="GT22" s="205">
        <f t="shared" si="73"/>
        <v>7.1527777777777777</v>
      </c>
      <c r="GU22" s="206">
        <f t="shared" si="74"/>
        <v>2.7222222222222223</v>
      </c>
      <c r="GV22" s="207">
        <f t="shared" si="75"/>
        <v>35</v>
      </c>
      <c r="GW22" s="203">
        <f t="shared" si="76"/>
        <v>35</v>
      </c>
      <c r="GX22" s="154">
        <f t="shared" si="77"/>
        <v>7.2871428571428574</v>
      </c>
      <c r="GY22" s="155">
        <f t="shared" si="78"/>
        <v>2.8285714285714287</v>
      </c>
      <c r="GZ22" s="154" t="str">
        <f t="shared" si="79"/>
        <v>2.83</v>
      </c>
      <c r="HA22" s="5" t="str">
        <f t="shared" si="80"/>
        <v>Lên lớp</v>
      </c>
      <c r="HB22" s="5"/>
      <c r="HC22" s="105">
        <v>7.6</v>
      </c>
      <c r="HD22" s="103">
        <v>6</v>
      </c>
      <c r="HE22" s="104"/>
      <c r="HF22" s="105"/>
      <c r="HG22" s="67">
        <f t="shared" si="81"/>
        <v>6.6</v>
      </c>
      <c r="HH22" s="67" t="str">
        <f t="shared" si="82"/>
        <v>6.6</v>
      </c>
      <c r="HI22" s="51" t="str">
        <f t="shared" si="83"/>
        <v>C+</v>
      </c>
      <c r="HJ22" s="60">
        <f t="shared" si="84"/>
        <v>2.5</v>
      </c>
      <c r="HK22" s="53" t="str">
        <f t="shared" si="85"/>
        <v>2.5</v>
      </c>
      <c r="HL22" s="63">
        <v>3</v>
      </c>
      <c r="HM22" s="199">
        <v>3</v>
      </c>
      <c r="HN22" s="202">
        <v>8.6999999999999993</v>
      </c>
      <c r="HO22" s="57">
        <v>4</v>
      </c>
      <c r="HP22" s="58"/>
      <c r="HQ22" s="66">
        <f t="shared" si="86"/>
        <v>5.9</v>
      </c>
      <c r="HR22" s="110">
        <f t="shared" si="87"/>
        <v>5.9</v>
      </c>
      <c r="HS22" s="67" t="str">
        <f t="shared" si="88"/>
        <v>5.9</v>
      </c>
      <c r="HT22" s="111" t="str">
        <f t="shared" si="89"/>
        <v>C</v>
      </c>
      <c r="HU22" s="112">
        <f t="shared" si="90"/>
        <v>2</v>
      </c>
      <c r="HV22" s="113" t="str">
        <f t="shared" si="91"/>
        <v>2.0</v>
      </c>
      <c r="HW22" s="63">
        <v>1</v>
      </c>
      <c r="HX22" s="199">
        <v>1</v>
      </c>
      <c r="HY22" s="66">
        <f t="shared" si="209"/>
        <v>1.8</v>
      </c>
      <c r="HZ22" s="163">
        <f t="shared" si="210"/>
        <v>6.4</v>
      </c>
      <c r="IA22" s="53" t="str">
        <f t="shared" si="93"/>
        <v>6.4</v>
      </c>
      <c r="IB22" s="51" t="str">
        <f t="shared" si="94"/>
        <v>C</v>
      </c>
      <c r="IC22" s="60">
        <f t="shared" si="95"/>
        <v>2</v>
      </c>
      <c r="ID22" s="53" t="str">
        <f t="shared" si="96"/>
        <v>2.0</v>
      </c>
      <c r="IE22" s="212">
        <v>4</v>
      </c>
      <c r="IF22" s="213">
        <v>4</v>
      </c>
      <c r="IG22" s="202">
        <v>5.7</v>
      </c>
      <c r="IH22" s="57">
        <v>6</v>
      </c>
      <c r="II22" s="58"/>
      <c r="IJ22" s="66">
        <f t="shared" si="97"/>
        <v>5.9</v>
      </c>
      <c r="IK22" s="67">
        <f t="shared" si="98"/>
        <v>5.9</v>
      </c>
      <c r="IL22" s="67" t="str">
        <f t="shared" si="99"/>
        <v>5.9</v>
      </c>
      <c r="IM22" s="51" t="str">
        <f t="shared" si="100"/>
        <v>C</v>
      </c>
      <c r="IN22" s="60">
        <f t="shared" si="101"/>
        <v>2</v>
      </c>
      <c r="IO22" s="53" t="str">
        <f t="shared" si="102"/>
        <v>2.0</v>
      </c>
      <c r="IP22" s="63">
        <v>2</v>
      </c>
      <c r="IQ22" s="199">
        <v>2</v>
      </c>
      <c r="IR22" s="202">
        <v>6.8</v>
      </c>
      <c r="IS22" s="57">
        <v>6</v>
      </c>
      <c r="IT22" s="58"/>
      <c r="IU22" s="66">
        <f t="shared" si="103"/>
        <v>6.3</v>
      </c>
      <c r="IV22" s="67">
        <f t="shared" si="104"/>
        <v>6.3</v>
      </c>
      <c r="IW22" s="67" t="str">
        <f t="shared" si="105"/>
        <v>6.3</v>
      </c>
      <c r="IX22" s="51" t="str">
        <f t="shared" si="106"/>
        <v>C</v>
      </c>
      <c r="IY22" s="60">
        <f t="shared" si="107"/>
        <v>2</v>
      </c>
      <c r="IZ22" s="53" t="str">
        <f t="shared" si="108"/>
        <v>2.0</v>
      </c>
      <c r="JA22" s="63">
        <v>3</v>
      </c>
      <c r="JB22" s="199">
        <v>3</v>
      </c>
      <c r="JC22" s="65">
        <v>7.6</v>
      </c>
      <c r="JD22" s="57">
        <v>9</v>
      </c>
      <c r="JE22" s="58"/>
      <c r="JF22" s="66">
        <f t="shared" si="109"/>
        <v>8.4</v>
      </c>
      <c r="JG22" s="67">
        <f t="shared" si="110"/>
        <v>8.4</v>
      </c>
      <c r="JH22" s="50" t="str">
        <f t="shared" si="111"/>
        <v>8.4</v>
      </c>
      <c r="JI22" s="51" t="str">
        <f t="shared" si="112"/>
        <v>B+</v>
      </c>
      <c r="JJ22" s="60">
        <f t="shared" si="113"/>
        <v>3.5</v>
      </c>
      <c r="JK22" s="53" t="str">
        <f t="shared" si="114"/>
        <v>3.5</v>
      </c>
      <c r="JL22" s="61">
        <v>2</v>
      </c>
      <c r="JM22" s="62">
        <v>2</v>
      </c>
      <c r="JN22" s="65">
        <v>8</v>
      </c>
      <c r="JO22" s="57">
        <v>5</v>
      </c>
      <c r="JP22" s="58"/>
      <c r="JQ22" s="66">
        <f t="shared" si="115"/>
        <v>6.2</v>
      </c>
      <c r="JR22" s="67">
        <f t="shared" si="116"/>
        <v>6.2</v>
      </c>
      <c r="JS22" s="50" t="str">
        <f t="shared" si="117"/>
        <v>6.2</v>
      </c>
      <c r="JT22" s="51" t="str">
        <f t="shared" si="118"/>
        <v>C</v>
      </c>
      <c r="JU22" s="60">
        <f t="shared" si="119"/>
        <v>2</v>
      </c>
      <c r="JV22" s="53" t="str">
        <f t="shared" si="120"/>
        <v>2.0</v>
      </c>
      <c r="JW22" s="61">
        <v>1</v>
      </c>
      <c r="JX22" s="62">
        <v>1</v>
      </c>
      <c r="JY22" s="65">
        <v>6</v>
      </c>
      <c r="JZ22" s="57">
        <v>5</v>
      </c>
      <c r="KA22" s="58"/>
      <c r="KB22" s="66">
        <f t="shared" si="121"/>
        <v>5.4</v>
      </c>
      <c r="KC22" s="67">
        <f t="shared" si="122"/>
        <v>5.4</v>
      </c>
      <c r="KD22" s="50" t="str">
        <f t="shared" si="123"/>
        <v>5.4</v>
      </c>
      <c r="KE22" s="51" t="str">
        <f t="shared" si="124"/>
        <v>D+</v>
      </c>
      <c r="KF22" s="60">
        <f t="shared" si="125"/>
        <v>1.5</v>
      </c>
      <c r="KG22" s="53" t="str">
        <f t="shared" si="126"/>
        <v>1.5</v>
      </c>
      <c r="KH22" s="61">
        <v>2</v>
      </c>
      <c r="KI22" s="62">
        <v>2</v>
      </c>
      <c r="KJ22" s="105">
        <v>8.4</v>
      </c>
      <c r="KK22" s="135">
        <v>9</v>
      </c>
      <c r="KL22" s="104"/>
      <c r="KM22" s="66">
        <f t="shared" si="127"/>
        <v>8.8000000000000007</v>
      </c>
      <c r="KN22" s="110">
        <f t="shared" si="128"/>
        <v>8.8000000000000007</v>
      </c>
      <c r="KO22" s="67" t="str">
        <f t="shared" si="129"/>
        <v>8.8</v>
      </c>
      <c r="KP22" s="273" t="str">
        <f t="shared" si="130"/>
        <v>A</v>
      </c>
      <c r="KQ22" s="112">
        <f t="shared" si="131"/>
        <v>4</v>
      </c>
      <c r="KR22" s="113" t="str">
        <f t="shared" si="132"/>
        <v>4.0</v>
      </c>
      <c r="KS22" s="63">
        <v>3</v>
      </c>
      <c r="KT22" s="199">
        <v>3</v>
      </c>
      <c r="KU22" s="105">
        <v>9</v>
      </c>
      <c r="KV22" s="135">
        <v>6</v>
      </c>
      <c r="KW22" s="104"/>
      <c r="KX22" s="66">
        <f t="shared" si="133"/>
        <v>7.2</v>
      </c>
      <c r="KY22" s="110">
        <f t="shared" si="134"/>
        <v>7.2</v>
      </c>
      <c r="KZ22" s="67" t="str">
        <f t="shared" si="135"/>
        <v>7.2</v>
      </c>
      <c r="LA22" s="273" t="str">
        <f t="shared" si="136"/>
        <v>B</v>
      </c>
      <c r="LB22" s="112">
        <f t="shared" si="137"/>
        <v>3</v>
      </c>
      <c r="LC22" s="113" t="str">
        <f t="shared" si="138"/>
        <v>3.0</v>
      </c>
      <c r="LD22" s="63">
        <v>2</v>
      </c>
      <c r="LE22" s="199">
        <v>2</v>
      </c>
      <c r="LF22" s="274">
        <f t="shared" si="184"/>
        <v>8.1</v>
      </c>
      <c r="LG22" s="275">
        <f t="shared" si="185"/>
        <v>8.1</v>
      </c>
      <c r="LH22" s="276" t="str">
        <f t="shared" si="186"/>
        <v>8.1</v>
      </c>
      <c r="LI22" s="277" t="str">
        <f t="shared" si="187"/>
        <v>B+</v>
      </c>
      <c r="LJ22" s="278">
        <f t="shared" si="188"/>
        <v>3.5</v>
      </c>
      <c r="LK22" s="276" t="str">
        <f t="shared" si="189"/>
        <v>3.5</v>
      </c>
      <c r="LL22" s="279">
        <v>5</v>
      </c>
      <c r="LM22" s="280">
        <v>5</v>
      </c>
      <c r="LN22" s="203">
        <f t="shared" si="144"/>
        <v>19</v>
      </c>
      <c r="LO22" s="153">
        <f t="shared" si="145"/>
        <v>6.8947368421052628</v>
      </c>
      <c r="LP22" s="155">
        <f t="shared" si="146"/>
        <v>2.6052631578947367</v>
      </c>
      <c r="LQ22" s="154" t="str">
        <f t="shared" si="190"/>
        <v>2.61</v>
      </c>
      <c r="LR22" s="5" t="str">
        <f t="shared" si="191"/>
        <v>Lên lớp</v>
      </c>
    </row>
    <row r="23" spans="1:330" s="8" customFormat="1" ht="18">
      <c r="A23" s="5">
        <v>8</v>
      </c>
      <c r="B23" s="9" t="s">
        <v>347</v>
      </c>
      <c r="C23" s="10" t="s">
        <v>412</v>
      </c>
      <c r="D23" s="11" t="s">
        <v>413</v>
      </c>
      <c r="E23" s="12" t="s">
        <v>414</v>
      </c>
      <c r="F23" s="6"/>
      <c r="G23" s="47" t="s">
        <v>623</v>
      </c>
      <c r="H23" s="6" t="s">
        <v>631</v>
      </c>
      <c r="I23" s="48" t="s">
        <v>590</v>
      </c>
      <c r="J23" s="48" t="s">
        <v>501</v>
      </c>
      <c r="K23" s="98">
        <v>7.3</v>
      </c>
      <c r="L23" s="67" t="str">
        <f t="shared" si="211"/>
        <v>7.3</v>
      </c>
      <c r="M23" s="51" t="str">
        <f t="shared" si="212"/>
        <v>B</v>
      </c>
      <c r="N23" s="52">
        <f t="shared" si="213"/>
        <v>3</v>
      </c>
      <c r="O23" s="53" t="str">
        <f t="shared" si="214"/>
        <v>3.0</v>
      </c>
      <c r="P23" s="63">
        <v>2</v>
      </c>
      <c r="Q23" s="49">
        <v>6</v>
      </c>
      <c r="R23" s="67" t="str">
        <f t="shared" si="215"/>
        <v>6.0</v>
      </c>
      <c r="S23" s="51" t="str">
        <f t="shared" si="216"/>
        <v>C</v>
      </c>
      <c r="T23" s="52">
        <f t="shared" si="217"/>
        <v>2</v>
      </c>
      <c r="U23" s="53" t="str">
        <f t="shared" si="218"/>
        <v>2.0</v>
      </c>
      <c r="V23" s="63">
        <v>3</v>
      </c>
      <c r="W23" s="105">
        <v>9</v>
      </c>
      <c r="X23" s="103">
        <v>8</v>
      </c>
      <c r="Y23" s="104"/>
      <c r="Z23" s="66">
        <f t="shared" si="219"/>
        <v>8.4</v>
      </c>
      <c r="AA23" s="67">
        <f t="shared" si="220"/>
        <v>8.4</v>
      </c>
      <c r="AB23" s="67" t="str">
        <f t="shared" si="221"/>
        <v>8.4</v>
      </c>
      <c r="AC23" s="51" t="str">
        <f t="shared" si="222"/>
        <v>B+</v>
      </c>
      <c r="AD23" s="60">
        <f t="shared" si="223"/>
        <v>3.5</v>
      </c>
      <c r="AE23" s="53" t="str">
        <f t="shared" si="224"/>
        <v>3.5</v>
      </c>
      <c r="AF23" s="63">
        <v>4</v>
      </c>
      <c r="AG23" s="199">
        <v>4</v>
      </c>
      <c r="AH23" s="105">
        <v>8.6999999999999993</v>
      </c>
      <c r="AI23" s="103">
        <v>9</v>
      </c>
      <c r="AJ23" s="104"/>
      <c r="AK23" s="66">
        <f t="shared" si="225"/>
        <v>8.9</v>
      </c>
      <c r="AL23" s="67">
        <f t="shared" si="226"/>
        <v>8.9</v>
      </c>
      <c r="AM23" s="67" t="str">
        <f t="shared" si="227"/>
        <v>8.9</v>
      </c>
      <c r="AN23" s="51" t="str">
        <f t="shared" si="228"/>
        <v>A</v>
      </c>
      <c r="AO23" s="60">
        <f t="shared" si="229"/>
        <v>4</v>
      </c>
      <c r="AP23" s="53" t="str">
        <f t="shared" si="230"/>
        <v>4.0</v>
      </c>
      <c r="AQ23" s="63">
        <v>2</v>
      </c>
      <c r="AR23" s="199">
        <v>2</v>
      </c>
      <c r="AS23" s="105">
        <v>6.9</v>
      </c>
      <c r="AT23" s="103">
        <v>8</v>
      </c>
      <c r="AU23" s="104"/>
      <c r="AV23" s="66">
        <f t="shared" si="231"/>
        <v>7.6</v>
      </c>
      <c r="AW23" s="67">
        <f t="shared" si="232"/>
        <v>7.6</v>
      </c>
      <c r="AX23" s="67" t="str">
        <f t="shared" si="233"/>
        <v>7.6</v>
      </c>
      <c r="AY23" s="51" t="str">
        <f t="shared" si="234"/>
        <v>B</v>
      </c>
      <c r="AZ23" s="60">
        <f t="shared" si="235"/>
        <v>3</v>
      </c>
      <c r="BA23" s="53" t="str">
        <f t="shared" si="236"/>
        <v>3.0</v>
      </c>
      <c r="BB23" s="63">
        <v>3</v>
      </c>
      <c r="BC23" s="199">
        <v>3</v>
      </c>
      <c r="BD23" s="105">
        <v>7</v>
      </c>
      <c r="BE23" s="103">
        <v>8</v>
      </c>
      <c r="BF23" s="104"/>
      <c r="BG23" s="66">
        <f t="shared" si="237"/>
        <v>7.6</v>
      </c>
      <c r="BH23" s="67">
        <f t="shared" si="238"/>
        <v>7.6</v>
      </c>
      <c r="BI23" s="67" t="str">
        <f t="shared" si="239"/>
        <v>7.6</v>
      </c>
      <c r="BJ23" s="51" t="str">
        <f t="shared" si="240"/>
        <v>B</v>
      </c>
      <c r="BK23" s="60">
        <f t="shared" si="241"/>
        <v>3</v>
      </c>
      <c r="BL23" s="53" t="str">
        <f t="shared" si="242"/>
        <v>3.0</v>
      </c>
      <c r="BM23" s="63">
        <v>3</v>
      </c>
      <c r="BN23" s="199">
        <v>3</v>
      </c>
      <c r="BO23" s="105">
        <v>8.4</v>
      </c>
      <c r="BP23" s="103">
        <v>9</v>
      </c>
      <c r="BQ23" s="104"/>
      <c r="BR23" s="66">
        <f t="shared" si="243"/>
        <v>8.8000000000000007</v>
      </c>
      <c r="BS23" s="67">
        <f t="shared" si="244"/>
        <v>8.8000000000000007</v>
      </c>
      <c r="BT23" s="67" t="str">
        <f t="shared" si="245"/>
        <v>8.8</v>
      </c>
      <c r="BU23" s="51" t="str">
        <f t="shared" si="246"/>
        <v>A</v>
      </c>
      <c r="BV23" s="68">
        <f t="shared" si="247"/>
        <v>4</v>
      </c>
      <c r="BW23" s="53" t="str">
        <f t="shared" si="248"/>
        <v>4.0</v>
      </c>
      <c r="BX23" s="63">
        <v>2</v>
      </c>
      <c r="BY23" s="199">
        <v>2</v>
      </c>
      <c r="BZ23" s="105">
        <v>8.3000000000000007</v>
      </c>
      <c r="CA23" s="103">
        <v>9</v>
      </c>
      <c r="CB23" s="104"/>
      <c r="CC23" s="105"/>
      <c r="CD23" s="67">
        <f t="shared" si="249"/>
        <v>8.6999999999999993</v>
      </c>
      <c r="CE23" s="67" t="str">
        <f t="shared" si="250"/>
        <v>8.7</v>
      </c>
      <c r="CF23" s="51" t="str">
        <f t="shared" si="251"/>
        <v>A</v>
      </c>
      <c r="CG23" s="60">
        <f t="shared" si="252"/>
        <v>4</v>
      </c>
      <c r="CH23" s="53" t="str">
        <f t="shared" si="253"/>
        <v>4.0</v>
      </c>
      <c r="CI23" s="63">
        <v>3</v>
      </c>
      <c r="CJ23" s="199">
        <v>3</v>
      </c>
      <c r="CK23" s="200">
        <f t="shared" si="294"/>
        <v>17</v>
      </c>
      <c r="CL23" s="72">
        <f t="shared" si="289"/>
        <v>8.2764705882352931</v>
      </c>
      <c r="CM23" s="93" t="str">
        <f t="shared" si="254"/>
        <v>8.28</v>
      </c>
      <c r="CN23" s="72">
        <f t="shared" si="290"/>
        <v>3.5294117647058822</v>
      </c>
      <c r="CO23" s="93" t="str">
        <f t="shared" si="255"/>
        <v>3.53</v>
      </c>
      <c r="CP23" s="258" t="str">
        <f t="shared" si="256"/>
        <v>Lên lớp</v>
      </c>
      <c r="CQ23" s="258">
        <f t="shared" si="291"/>
        <v>17</v>
      </c>
      <c r="CR23" s="72">
        <f t="shared" si="292"/>
        <v>8.2764705882352931</v>
      </c>
      <c r="CS23" s="258" t="str">
        <f t="shared" si="257"/>
        <v>8.28</v>
      </c>
      <c r="CT23" s="72">
        <f t="shared" si="293"/>
        <v>3.5294117647058822</v>
      </c>
      <c r="CU23" s="258" t="str">
        <f t="shared" si="258"/>
        <v>3.53</v>
      </c>
      <c r="CV23" s="258" t="str">
        <f t="shared" si="259"/>
        <v>Lên lớp</v>
      </c>
      <c r="CW23" s="66">
        <v>8.6</v>
      </c>
      <c r="CX23" s="258">
        <v>9</v>
      </c>
      <c r="CY23" s="258"/>
      <c r="CZ23" s="66">
        <f t="shared" si="260"/>
        <v>8.8000000000000007</v>
      </c>
      <c r="DA23" s="67">
        <f t="shared" si="261"/>
        <v>8.8000000000000007</v>
      </c>
      <c r="DB23" s="60" t="str">
        <f t="shared" si="262"/>
        <v>8.8</v>
      </c>
      <c r="DC23" s="51" t="str">
        <f t="shared" si="263"/>
        <v>A</v>
      </c>
      <c r="DD23" s="60">
        <f t="shared" si="264"/>
        <v>4</v>
      </c>
      <c r="DE23" s="60" t="str">
        <f t="shared" si="265"/>
        <v>4.0</v>
      </c>
      <c r="DF23" s="63"/>
      <c r="DG23" s="201"/>
      <c r="DH23" s="105">
        <v>8.1999999999999993</v>
      </c>
      <c r="DI23" s="126">
        <v>9</v>
      </c>
      <c r="DJ23" s="126"/>
      <c r="DK23" s="66">
        <f t="shared" si="266"/>
        <v>8.6999999999999993</v>
      </c>
      <c r="DL23" s="67">
        <f t="shared" si="267"/>
        <v>8.6999999999999993</v>
      </c>
      <c r="DM23" s="60" t="str">
        <f t="shared" si="268"/>
        <v>8.7</v>
      </c>
      <c r="DN23" s="51" t="str">
        <f t="shared" si="269"/>
        <v>A</v>
      </c>
      <c r="DO23" s="60">
        <f t="shared" si="270"/>
        <v>4</v>
      </c>
      <c r="DP23" s="60" t="str">
        <f t="shared" si="271"/>
        <v>4.0</v>
      </c>
      <c r="DQ23" s="63"/>
      <c r="DR23" s="201"/>
      <c r="DS23" s="67">
        <f t="shared" si="272"/>
        <v>8.75</v>
      </c>
      <c r="DT23" s="60" t="str">
        <f t="shared" si="273"/>
        <v>8.8</v>
      </c>
      <c r="DU23" s="51" t="str">
        <f t="shared" si="274"/>
        <v>A</v>
      </c>
      <c r="DV23" s="60">
        <f t="shared" si="275"/>
        <v>4</v>
      </c>
      <c r="DW23" s="60" t="str">
        <f t="shared" si="276"/>
        <v>4.0</v>
      </c>
      <c r="DX23" s="63">
        <v>3</v>
      </c>
      <c r="DY23" s="201">
        <v>3</v>
      </c>
      <c r="DZ23" s="202">
        <v>7.3</v>
      </c>
      <c r="EA23" s="57">
        <v>8</v>
      </c>
      <c r="EB23" s="58"/>
      <c r="EC23" s="66">
        <f t="shared" si="277"/>
        <v>7.7</v>
      </c>
      <c r="ED23" s="67">
        <f t="shared" si="278"/>
        <v>7.7</v>
      </c>
      <c r="EE23" s="67" t="str">
        <f t="shared" si="279"/>
        <v>7.7</v>
      </c>
      <c r="EF23" s="51" t="str">
        <f t="shared" si="280"/>
        <v>B</v>
      </c>
      <c r="EG23" s="68">
        <f t="shared" si="281"/>
        <v>3</v>
      </c>
      <c r="EH23" s="53" t="str">
        <f t="shared" si="282"/>
        <v>3.0</v>
      </c>
      <c r="EI23" s="63">
        <v>3</v>
      </c>
      <c r="EJ23" s="199">
        <v>3</v>
      </c>
      <c r="EK23" s="202">
        <v>8.6999999999999993</v>
      </c>
      <c r="EL23" s="57">
        <v>8</v>
      </c>
      <c r="EM23" s="58"/>
      <c r="EN23" s="66">
        <f t="shared" si="283"/>
        <v>8.3000000000000007</v>
      </c>
      <c r="EO23" s="67">
        <f t="shared" si="284"/>
        <v>8.3000000000000007</v>
      </c>
      <c r="EP23" s="67" t="str">
        <f t="shared" si="285"/>
        <v>8.3</v>
      </c>
      <c r="EQ23" s="51" t="str">
        <f t="shared" si="286"/>
        <v>B+</v>
      </c>
      <c r="ER23" s="60">
        <f t="shared" si="287"/>
        <v>3.5</v>
      </c>
      <c r="ES23" s="53" t="str">
        <f t="shared" si="288"/>
        <v>3.5</v>
      </c>
      <c r="ET23" s="63">
        <v>3</v>
      </c>
      <c r="EU23" s="199">
        <v>3</v>
      </c>
      <c r="EV23" s="202">
        <v>9</v>
      </c>
      <c r="EW23" s="57">
        <v>8</v>
      </c>
      <c r="EX23" s="58"/>
      <c r="EY23" s="66">
        <f t="shared" si="45"/>
        <v>8.4</v>
      </c>
      <c r="EZ23" s="67">
        <f t="shared" si="46"/>
        <v>8.4</v>
      </c>
      <c r="FA23" s="67" t="str">
        <f t="shared" si="47"/>
        <v>8.4</v>
      </c>
      <c r="FB23" s="51" t="str">
        <f t="shared" si="48"/>
        <v>B+</v>
      </c>
      <c r="FC23" s="60">
        <f t="shared" si="49"/>
        <v>3.5</v>
      </c>
      <c r="FD23" s="53" t="str">
        <f t="shared" si="50"/>
        <v>3.5</v>
      </c>
      <c r="FE23" s="63">
        <v>2</v>
      </c>
      <c r="FF23" s="199">
        <v>2</v>
      </c>
      <c r="FG23" s="105">
        <v>7.7</v>
      </c>
      <c r="FH23" s="103">
        <v>7</v>
      </c>
      <c r="FI23" s="104"/>
      <c r="FJ23" s="66">
        <f t="shared" si="51"/>
        <v>7.3</v>
      </c>
      <c r="FK23" s="67">
        <f t="shared" si="52"/>
        <v>7.3</v>
      </c>
      <c r="FL23" s="67" t="str">
        <f t="shared" si="53"/>
        <v>7.3</v>
      </c>
      <c r="FM23" s="51" t="str">
        <f t="shared" si="54"/>
        <v>B</v>
      </c>
      <c r="FN23" s="60">
        <f t="shared" si="55"/>
        <v>3</v>
      </c>
      <c r="FO23" s="53" t="str">
        <f t="shared" si="56"/>
        <v>3.0</v>
      </c>
      <c r="FP23" s="63">
        <v>2</v>
      </c>
      <c r="FQ23" s="199">
        <v>2</v>
      </c>
      <c r="FR23" s="105">
        <v>7.6</v>
      </c>
      <c r="FS23" s="103">
        <v>8</v>
      </c>
      <c r="FT23" s="104"/>
      <c r="FU23" s="66"/>
      <c r="FV23" s="67">
        <f t="shared" si="57"/>
        <v>7.8</v>
      </c>
      <c r="FW23" s="67" t="str">
        <f t="shared" si="58"/>
        <v>7.8</v>
      </c>
      <c r="FX23" s="51" t="str">
        <f t="shared" si="59"/>
        <v>B</v>
      </c>
      <c r="FY23" s="60">
        <f t="shared" si="60"/>
        <v>3</v>
      </c>
      <c r="FZ23" s="53" t="str">
        <f t="shared" si="61"/>
        <v>3.0</v>
      </c>
      <c r="GA23" s="63">
        <v>2</v>
      </c>
      <c r="GB23" s="199">
        <v>2</v>
      </c>
      <c r="GC23" s="105">
        <v>8</v>
      </c>
      <c r="GD23" s="103">
        <v>8</v>
      </c>
      <c r="GE23" s="104"/>
      <c r="GF23" s="105"/>
      <c r="GG23" s="67">
        <f t="shared" si="62"/>
        <v>8</v>
      </c>
      <c r="GH23" s="67" t="str">
        <f t="shared" si="63"/>
        <v>8.0</v>
      </c>
      <c r="GI23" s="51" t="str">
        <f t="shared" si="64"/>
        <v>B+</v>
      </c>
      <c r="GJ23" s="60">
        <f t="shared" si="65"/>
        <v>3.5</v>
      </c>
      <c r="GK23" s="53" t="str">
        <f t="shared" si="66"/>
        <v>3.5</v>
      </c>
      <c r="GL23" s="63">
        <v>3</v>
      </c>
      <c r="GM23" s="199">
        <v>3</v>
      </c>
      <c r="GN23" s="203">
        <f t="shared" si="67"/>
        <v>18</v>
      </c>
      <c r="GO23" s="153">
        <f t="shared" si="68"/>
        <v>8.0694444444444446</v>
      </c>
      <c r="GP23" s="155">
        <f t="shared" si="69"/>
        <v>3.3888888888888888</v>
      </c>
      <c r="GQ23" s="154" t="str">
        <f t="shared" si="70"/>
        <v>3.39</v>
      </c>
      <c r="GR23" s="5" t="str">
        <f t="shared" si="71"/>
        <v>Lên lớp</v>
      </c>
      <c r="GS23" s="204">
        <f t="shared" si="72"/>
        <v>18</v>
      </c>
      <c r="GT23" s="205">
        <f t="shared" si="73"/>
        <v>8.0694444444444446</v>
      </c>
      <c r="GU23" s="206">
        <f t="shared" si="74"/>
        <v>3.3888888888888888</v>
      </c>
      <c r="GV23" s="207">
        <f t="shared" si="75"/>
        <v>35</v>
      </c>
      <c r="GW23" s="203">
        <f t="shared" si="76"/>
        <v>35</v>
      </c>
      <c r="GX23" s="154">
        <f t="shared" si="77"/>
        <v>8.17</v>
      </c>
      <c r="GY23" s="155">
        <f t="shared" si="78"/>
        <v>3.4571428571428573</v>
      </c>
      <c r="GZ23" s="154" t="str">
        <f t="shared" si="79"/>
        <v>3.46</v>
      </c>
      <c r="HA23" s="5" t="str">
        <f t="shared" si="80"/>
        <v>Lên lớp</v>
      </c>
      <c r="HB23" s="5"/>
      <c r="HC23" s="105">
        <v>8.3000000000000007</v>
      </c>
      <c r="HD23" s="103">
        <v>8</v>
      </c>
      <c r="HE23" s="104"/>
      <c r="HF23" s="105"/>
      <c r="HG23" s="67">
        <f t="shared" si="81"/>
        <v>8.1</v>
      </c>
      <c r="HH23" s="67" t="str">
        <f t="shared" si="82"/>
        <v>8.1</v>
      </c>
      <c r="HI23" s="51" t="str">
        <f t="shared" si="83"/>
        <v>B+</v>
      </c>
      <c r="HJ23" s="60">
        <f t="shared" si="84"/>
        <v>3.5</v>
      </c>
      <c r="HK23" s="53" t="str">
        <f t="shared" si="85"/>
        <v>3.5</v>
      </c>
      <c r="HL23" s="63">
        <v>3</v>
      </c>
      <c r="HM23" s="199">
        <v>3</v>
      </c>
      <c r="HN23" s="202">
        <v>9</v>
      </c>
      <c r="HO23" s="57">
        <v>8</v>
      </c>
      <c r="HP23" s="58"/>
      <c r="HQ23" s="66">
        <f t="shared" si="86"/>
        <v>8.4</v>
      </c>
      <c r="HR23" s="110">
        <f t="shared" si="87"/>
        <v>8.4</v>
      </c>
      <c r="HS23" s="67" t="str">
        <f t="shared" si="88"/>
        <v>8.4</v>
      </c>
      <c r="HT23" s="111" t="str">
        <f t="shared" si="89"/>
        <v>B+</v>
      </c>
      <c r="HU23" s="112">
        <f t="shared" si="90"/>
        <v>3.5</v>
      </c>
      <c r="HV23" s="113" t="str">
        <f t="shared" si="91"/>
        <v>3.5</v>
      </c>
      <c r="HW23" s="63">
        <v>1</v>
      </c>
      <c r="HX23" s="199">
        <v>1</v>
      </c>
      <c r="HY23" s="66">
        <f t="shared" si="209"/>
        <v>2.5</v>
      </c>
      <c r="HZ23" s="163">
        <f t="shared" si="210"/>
        <v>8.1999999999999993</v>
      </c>
      <c r="IA23" s="53" t="str">
        <f t="shared" si="93"/>
        <v>8.2</v>
      </c>
      <c r="IB23" s="51" t="str">
        <f t="shared" si="94"/>
        <v>B+</v>
      </c>
      <c r="IC23" s="60">
        <f t="shared" si="95"/>
        <v>3.5</v>
      </c>
      <c r="ID23" s="53" t="str">
        <f t="shared" si="96"/>
        <v>3.5</v>
      </c>
      <c r="IE23" s="212">
        <v>4</v>
      </c>
      <c r="IF23" s="213">
        <v>4</v>
      </c>
      <c r="IG23" s="202">
        <v>7.7</v>
      </c>
      <c r="IH23" s="57">
        <v>9</v>
      </c>
      <c r="II23" s="58"/>
      <c r="IJ23" s="66">
        <f t="shared" si="97"/>
        <v>8.5</v>
      </c>
      <c r="IK23" s="67">
        <f t="shared" si="98"/>
        <v>8.5</v>
      </c>
      <c r="IL23" s="67" t="str">
        <f t="shared" si="99"/>
        <v>8.5</v>
      </c>
      <c r="IM23" s="51" t="str">
        <f t="shared" si="100"/>
        <v>A</v>
      </c>
      <c r="IN23" s="60">
        <f t="shared" si="101"/>
        <v>4</v>
      </c>
      <c r="IO23" s="53" t="str">
        <f t="shared" si="102"/>
        <v>4.0</v>
      </c>
      <c r="IP23" s="63">
        <v>2</v>
      </c>
      <c r="IQ23" s="199">
        <v>2</v>
      </c>
      <c r="IR23" s="202">
        <v>6.8</v>
      </c>
      <c r="IS23" s="57">
        <v>7</v>
      </c>
      <c r="IT23" s="58"/>
      <c r="IU23" s="66">
        <f t="shared" si="103"/>
        <v>6.9</v>
      </c>
      <c r="IV23" s="67">
        <f t="shared" si="104"/>
        <v>6.9</v>
      </c>
      <c r="IW23" s="67" t="str">
        <f t="shared" si="105"/>
        <v>6.9</v>
      </c>
      <c r="IX23" s="51" t="str">
        <f t="shared" si="106"/>
        <v>C+</v>
      </c>
      <c r="IY23" s="60">
        <f t="shared" si="107"/>
        <v>2.5</v>
      </c>
      <c r="IZ23" s="53" t="str">
        <f t="shared" si="108"/>
        <v>2.5</v>
      </c>
      <c r="JA23" s="63">
        <v>3</v>
      </c>
      <c r="JB23" s="199">
        <v>3</v>
      </c>
      <c r="JC23" s="65">
        <v>7</v>
      </c>
      <c r="JD23" s="57">
        <v>7</v>
      </c>
      <c r="JE23" s="58"/>
      <c r="JF23" s="66">
        <f t="shared" si="109"/>
        <v>7</v>
      </c>
      <c r="JG23" s="67">
        <f t="shared" si="110"/>
        <v>7</v>
      </c>
      <c r="JH23" s="50" t="str">
        <f t="shared" si="111"/>
        <v>7.0</v>
      </c>
      <c r="JI23" s="51" t="str">
        <f t="shared" si="112"/>
        <v>B</v>
      </c>
      <c r="JJ23" s="60">
        <f t="shared" si="113"/>
        <v>3</v>
      </c>
      <c r="JK23" s="53" t="str">
        <f t="shared" si="114"/>
        <v>3.0</v>
      </c>
      <c r="JL23" s="61">
        <v>2</v>
      </c>
      <c r="JM23" s="62">
        <v>2</v>
      </c>
      <c r="JN23" s="65">
        <v>6.6</v>
      </c>
      <c r="JO23" s="57">
        <v>5</v>
      </c>
      <c r="JP23" s="58"/>
      <c r="JQ23" s="66">
        <f t="shared" si="115"/>
        <v>5.6</v>
      </c>
      <c r="JR23" s="67">
        <f t="shared" si="116"/>
        <v>5.6</v>
      </c>
      <c r="JS23" s="50" t="str">
        <f t="shared" si="117"/>
        <v>5.6</v>
      </c>
      <c r="JT23" s="51" t="str">
        <f t="shared" si="118"/>
        <v>C</v>
      </c>
      <c r="JU23" s="60">
        <f t="shared" si="119"/>
        <v>2</v>
      </c>
      <c r="JV23" s="53" t="str">
        <f t="shared" si="120"/>
        <v>2.0</v>
      </c>
      <c r="JW23" s="61">
        <v>1</v>
      </c>
      <c r="JX23" s="62">
        <v>1</v>
      </c>
      <c r="JY23" s="65">
        <v>6.3</v>
      </c>
      <c r="JZ23" s="57">
        <v>5</v>
      </c>
      <c r="KA23" s="58"/>
      <c r="KB23" s="66">
        <f t="shared" si="121"/>
        <v>5.5</v>
      </c>
      <c r="KC23" s="67">
        <f t="shared" si="122"/>
        <v>5.5</v>
      </c>
      <c r="KD23" s="50" t="str">
        <f t="shared" si="123"/>
        <v>5.5</v>
      </c>
      <c r="KE23" s="51" t="str">
        <f t="shared" si="124"/>
        <v>C</v>
      </c>
      <c r="KF23" s="60">
        <f t="shared" si="125"/>
        <v>2</v>
      </c>
      <c r="KG23" s="53" t="str">
        <f t="shared" si="126"/>
        <v>2.0</v>
      </c>
      <c r="KH23" s="61">
        <v>2</v>
      </c>
      <c r="KI23" s="62">
        <v>2</v>
      </c>
      <c r="KJ23" s="105">
        <v>8.8000000000000007</v>
      </c>
      <c r="KK23" s="135">
        <v>9</v>
      </c>
      <c r="KL23" s="104"/>
      <c r="KM23" s="66">
        <f t="shared" si="127"/>
        <v>8.9</v>
      </c>
      <c r="KN23" s="110">
        <f t="shared" si="128"/>
        <v>8.9</v>
      </c>
      <c r="KO23" s="67" t="str">
        <f t="shared" si="129"/>
        <v>8.9</v>
      </c>
      <c r="KP23" s="273" t="str">
        <f t="shared" si="130"/>
        <v>A</v>
      </c>
      <c r="KQ23" s="112">
        <f t="shared" si="131"/>
        <v>4</v>
      </c>
      <c r="KR23" s="113" t="str">
        <f t="shared" si="132"/>
        <v>4.0</v>
      </c>
      <c r="KS23" s="63">
        <v>3</v>
      </c>
      <c r="KT23" s="199">
        <v>3</v>
      </c>
      <c r="KU23" s="105">
        <v>8</v>
      </c>
      <c r="KV23" s="135">
        <v>8</v>
      </c>
      <c r="KW23" s="104"/>
      <c r="KX23" s="66">
        <f t="shared" si="133"/>
        <v>8</v>
      </c>
      <c r="KY23" s="110">
        <f t="shared" si="134"/>
        <v>8</v>
      </c>
      <c r="KZ23" s="67" t="str">
        <f t="shared" si="135"/>
        <v>8.0</v>
      </c>
      <c r="LA23" s="273" t="str">
        <f t="shared" si="136"/>
        <v>B+</v>
      </c>
      <c r="LB23" s="112">
        <f t="shared" si="137"/>
        <v>3.5</v>
      </c>
      <c r="LC23" s="113" t="str">
        <f t="shared" si="138"/>
        <v>3.5</v>
      </c>
      <c r="LD23" s="63">
        <v>2</v>
      </c>
      <c r="LE23" s="199">
        <v>2</v>
      </c>
      <c r="LF23" s="274">
        <f t="shared" si="184"/>
        <v>8.5</v>
      </c>
      <c r="LG23" s="275">
        <f t="shared" si="185"/>
        <v>8.5</v>
      </c>
      <c r="LH23" s="276" t="str">
        <f t="shared" si="186"/>
        <v>8.5</v>
      </c>
      <c r="LI23" s="277" t="str">
        <f t="shared" si="187"/>
        <v>A</v>
      </c>
      <c r="LJ23" s="278">
        <f t="shared" si="188"/>
        <v>4</v>
      </c>
      <c r="LK23" s="276" t="str">
        <f t="shared" si="189"/>
        <v>4.0</v>
      </c>
      <c r="LL23" s="279">
        <v>5</v>
      </c>
      <c r="LM23" s="280">
        <v>5</v>
      </c>
      <c r="LN23" s="203">
        <f t="shared" si="144"/>
        <v>19</v>
      </c>
      <c r="LO23" s="153">
        <f t="shared" si="145"/>
        <v>7.5631578947368414</v>
      </c>
      <c r="LP23" s="155">
        <f t="shared" si="146"/>
        <v>3.1842105263157894</v>
      </c>
      <c r="LQ23" s="154" t="str">
        <f t="shared" si="190"/>
        <v>3.18</v>
      </c>
      <c r="LR23" s="5" t="str">
        <f t="shared" si="191"/>
        <v>Lên lớp</v>
      </c>
    </row>
    <row r="24" spans="1:330" s="8" customFormat="1" ht="18">
      <c r="A24" s="5">
        <v>9</v>
      </c>
      <c r="B24" s="9" t="s">
        <v>347</v>
      </c>
      <c r="C24" s="10" t="s">
        <v>417</v>
      </c>
      <c r="D24" s="11" t="s">
        <v>418</v>
      </c>
      <c r="E24" s="12" t="s">
        <v>419</v>
      </c>
      <c r="F24" s="6"/>
      <c r="G24" s="47" t="s">
        <v>625</v>
      </c>
      <c r="H24" s="6" t="s">
        <v>631</v>
      </c>
      <c r="I24" s="48" t="s">
        <v>650</v>
      </c>
      <c r="J24" s="48" t="s">
        <v>656</v>
      </c>
      <c r="K24" s="98">
        <v>7.7</v>
      </c>
      <c r="L24" s="67" t="str">
        <f t="shared" si="211"/>
        <v>7.7</v>
      </c>
      <c r="M24" s="51" t="str">
        <f t="shared" si="212"/>
        <v>B</v>
      </c>
      <c r="N24" s="52">
        <f t="shared" si="213"/>
        <v>3</v>
      </c>
      <c r="O24" s="53" t="str">
        <f t="shared" si="214"/>
        <v>3.0</v>
      </c>
      <c r="P24" s="63">
        <v>2</v>
      </c>
      <c r="Q24" s="49">
        <v>6</v>
      </c>
      <c r="R24" s="67" t="str">
        <f t="shared" si="215"/>
        <v>6.0</v>
      </c>
      <c r="S24" s="51" t="str">
        <f t="shared" si="216"/>
        <v>C</v>
      </c>
      <c r="T24" s="52">
        <f t="shared" si="217"/>
        <v>2</v>
      </c>
      <c r="U24" s="53" t="str">
        <f t="shared" si="218"/>
        <v>2.0</v>
      </c>
      <c r="V24" s="63">
        <v>3</v>
      </c>
      <c r="W24" s="105">
        <v>9</v>
      </c>
      <c r="X24" s="103">
        <v>8</v>
      </c>
      <c r="Y24" s="104"/>
      <c r="Z24" s="66">
        <f t="shared" si="219"/>
        <v>8.4</v>
      </c>
      <c r="AA24" s="67">
        <f t="shared" si="220"/>
        <v>8.4</v>
      </c>
      <c r="AB24" s="67" t="str">
        <f t="shared" si="221"/>
        <v>8.4</v>
      </c>
      <c r="AC24" s="51" t="str">
        <f t="shared" si="222"/>
        <v>B+</v>
      </c>
      <c r="AD24" s="60">
        <f t="shared" si="223"/>
        <v>3.5</v>
      </c>
      <c r="AE24" s="53" t="str">
        <f t="shared" si="224"/>
        <v>3.5</v>
      </c>
      <c r="AF24" s="63">
        <v>4</v>
      </c>
      <c r="AG24" s="199">
        <v>4</v>
      </c>
      <c r="AH24" s="105">
        <v>8</v>
      </c>
      <c r="AI24" s="103">
        <v>8</v>
      </c>
      <c r="AJ24" s="104"/>
      <c r="AK24" s="66">
        <f t="shared" si="225"/>
        <v>8</v>
      </c>
      <c r="AL24" s="67">
        <f t="shared" si="226"/>
        <v>8</v>
      </c>
      <c r="AM24" s="67" t="str">
        <f t="shared" si="227"/>
        <v>8.0</v>
      </c>
      <c r="AN24" s="51" t="str">
        <f t="shared" si="228"/>
        <v>B+</v>
      </c>
      <c r="AO24" s="60">
        <f t="shared" si="229"/>
        <v>3.5</v>
      </c>
      <c r="AP24" s="53" t="str">
        <f t="shared" si="230"/>
        <v>3.5</v>
      </c>
      <c r="AQ24" s="63">
        <v>2</v>
      </c>
      <c r="AR24" s="199">
        <v>2</v>
      </c>
      <c r="AS24" s="105">
        <v>7.7</v>
      </c>
      <c r="AT24" s="103">
        <v>7</v>
      </c>
      <c r="AU24" s="104"/>
      <c r="AV24" s="66">
        <f t="shared" si="231"/>
        <v>7.3</v>
      </c>
      <c r="AW24" s="67">
        <f t="shared" si="232"/>
        <v>7.3</v>
      </c>
      <c r="AX24" s="67" t="str">
        <f t="shared" si="233"/>
        <v>7.3</v>
      </c>
      <c r="AY24" s="51" t="str">
        <f t="shared" si="234"/>
        <v>B</v>
      </c>
      <c r="AZ24" s="60">
        <f t="shared" si="235"/>
        <v>3</v>
      </c>
      <c r="BA24" s="53" t="str">
        <f t="shared" si="236"/>
        <v>3.0</v>
      </c>
      <c r="BB24" s="63">
        <v>3</v>
      </c>
      <c r="BC24" s="199">
        <v>3</v>
      </c>
      <c r="BD24" s="105">
        <v>7.2</v>
      </c>
      <c r="BE24" s="103">
        <v>6</v>
      </c>
      <c r="BF24" s="104"/>
      <c r="BG24" s="66">
        <f t="shared" si="237"/>
        <v>6.5</v>
      </c>
      <c r="BH24" s="67">
        <f t="shared" si="238"/>
        <v>6.5</v>
      </c>
      <c r="BI24" s="67" t="str">
        <f t="shared" si="239"/>
        <v>6.5</v>
      </c>
      <c r="BJ24" s="51" t="str">
        <f t="shared" si="240"/>
        <v>C+</v>
      </c>
      <c r="BK24" s="60">
        <f t="shared" si="241"/>
        <v>2.5</v>
      </c>
      <c r="BL24" s="53" t="str">
        <f t="shared" si="242"/>
        <v>2.5</v>
      </c>
      <c r="BM24" s="63">
        <v>3</v>
      </c>
      <c r="BN24" s="199">
        <v>3</v>
      </c>
      <c r="BO24" s="105">
        <v>7.8</v>
      </c>
      <c r="BP24" s="103">
        <v>7</v>
      </c>
      <c r="BQ24" s="104"/>
      <c r="BR24" s="66">
        <f t="shared" si="243"/>
        <v>7.3</v>
      </c>
      <c r="BS24" s="67">
        <f t="shared" si="244"/>
        <v>7.3</v>
      </c>
      <c r="BT24" s="67" t="str">
        <f t="shared" si="245"/>
        <v>7.3</v>
      </c>
      <c r="BU24" s="51" t="str">
        <f t="shared" si="246"/>
        <v>B</v>
      </c>
      <c r="BV24" s="68">
        <f t="shared" si="247"/>
        <v>3</v>
      </c>
      <c r="BW24" s="53" t="str">
        <f t="shared" si="248"/>
        <v>3.0</v>
      </c>
      <c r="BX24" s="63">
        <v>2</v>
      </c>
      <c r="BY24" s="199">
        <v>2</v>
      </c>
      <c r="BZ24" s="105">
        <v>7.8</v>
      </c>
      <c r="CA24" s="103">
        <v>7</v>
      </c>
      <c r="CB24" s="104"/>
      <c r="CC24" s="105"/>
      <c r="CD24" s="67">
        <f t="shared" si="249"/>
        <v>7.3</v>
      </c>
      <c r="CE24" s="67" t="str">
        <f t="shared" si="250"/>
        <v>7.3</v>
      </c>
      <c r="CF24" s="51" t="str">
        <f t="shared" si="251"/>
        <v>B</v>
      </c>
      <c r="CG24" s="60">
        <f t="shared" si="252"/>
        <v>3</v>
      </c>
      <c r="CH24" s="53" t="str">
        <f t="shared" si="253"/>
        <v>3.0</v>
      </c>
      <c r="CI24" s="63">
        <v>3</v>
      </c>
      <c r="CJ24" s="199">
        <v>3</v>
      </c>
      <c r="CK24" s="200">
        <f t="shared" si="294"/>
        <v>17</v>
      </c>
      <c r="CL24" s="72">
        <f t="shared" si="289"/>
        <v>7.5</v>
      </c>
      <c r="CM24" s="93" t="str">
        <f t="shared" si="254"/>
        <v>7.50</v>
      </c>
      <c r="CN24" s="72">
        <f t="shared" si="290"/>
        <v>3.0882352941176472</v>
      </c>
      <c r="CO24" s="93" t="str">
        <f t="shared" si="255"/>
        <v>3.09</v>
      </c>
      <c r="CP24" s="258" t="str">
        <f t="shared" si="256"/>
        <v>Lên lớp</v>
      </c>
      <c r="CQ24" s="258">
        <f t="shared" si="291"/>
        <v>17</v>
      </c>
      <c r="CR24" s="72">
        <f t="shared" si="292"/>
        <v>7.5</v>
      </c>
      <c r="CS24" s="258" t="str">
        <f t="shared" si="257"/>
        <v>7.50</v>
      </c>
      <c r="CT24" s="72">
        <f t="shared" si="293"/>
        <v>3.0882352941176472</v>
      </c>
      <c r="CU24" s="258" t="str">
        <f t="shared" si="258"/>
        <v>3.09</v>
      </c>
      <c r="CV24" s="258" t="str">
        <f t="shared" si="259"/>
        <v>Lên lớp</v>
      </c>
      <c r="CW24" s="66">
        <v>7.8</v>
      </c>
      <c r="CX24" s="258">
        <v>6</v>
      </c>
      <c r="CY24" s="258"/>
      <c r="CZ24" s="66">
        <f t="shared" si="260"/>
        <v>6.7</v>
      </c>
      <c r="DA24" s="67">
        <f t="shared" si="261"/>
        <v>6.7</v>
      </c>
      <c r="DB24" s="60" t="str">
        <f t="shared" si="262"/>
        <v>6.7</v>
      </c>
      <c r="DC24" s="51" t="str">
        <f t="shared" si="263"/>
        <v>C+</v>
      </c>
      <c r="DD24" s="60">
        <f t="shared" si="264"/>
        <v>2.5</v>
      </c>
      <c r="DE24" s="60" t="str">
        <f t="shared" si="265"/>
        <v>2.5</v>
      </c>
      <c r="DF24" s="63"/>
      <c r="DG24" s="201"/>
      <c r="DH24" s="105">
        <v>8.4</v>
      </c>
      <c r="DI24" s="126">
        <v>8</v>
      </c>
      <c r="DJ24" s="126"/>
      <c r="DK24" s="66">
        <f t="shared" si="266"/>
        <v>8.1999999999999993</v>
      </c>
      <c r="DL24" s="67">
        <f t="shared" si="267"/>
        <v>8.1999999999999993</v>
      </c>
      <c r="DM24" s="60" t="str">
        <f t="shared" si="268"/>
        <v>8.2</v>
      </c>
      <c r="DN24" s="51" t="str">
        <f t="shared" si="269"/>
        <v>B+</v>
      </c>
      <c r="DO24" s="60">
        <f t="shared" si="270"/>
        <v>3.5</v>
      </c>
      <c r="DP24" s="60" t="str">
        <f t="shared" si="271"/>
        <v>3.5</v>
      </c>
      <c r="DQ24" s="63"/>
      <c r="DR24" s="201"/>
      <c r="DS24" s="67">
        <f t="shared" si="272"/>
        <v>7.4499999999999993</v>
      </c>
      <c r="DT24" s="60" t="str">
        <f t="shared" si="273"/>
        <v>7.5</v>
      </c>
      <c r="DU24" s="51" t="str">
        <f t="shared" si="274"/>
        <v>B</v>
      </c>
      <c r="DV24" s="60">
        <f t="shared" si="275"/>
        <v>3</v>
      </c>
      <c r="DW24" s="60" t="str">
        <f t="shared" si="276"/>
        <v>3.0</v>
      </c>
      <c r="DX24" s="63">
        <v>3</v>
      </c>
      <c r="DY24" s="201">
        <v>3</v>
      </c>
      <c r="DZ24" s="202">
        <v>7.1</v>
      </c>
      <c r="EA24" s="57">
        <v>8</v>
      </c>
      <c r="EB24" s="58"/>
      <c r="EC24" s="66">
        <f t="shared" si="277"/>
        <v>7.6</v>
      </c>
      <c r="ED24" s="67">
        <f t="shared" si="278"/>
        <v>7.6</v>
      </c>
      <c r="EE24" s="67" t="str">
        <f t="shared" si="279"/>
        <v>7.6</v>
      </c>
      <c r="EF24" s="51" t="str">
        <f t="shared" si="280"/>
        <v>B</v>
      </c>
      <c r="EG24" s="68">
        <f t="shared" si="281"/>
        <v>3</v>
      </c>
      <c r="EH24" s="53" t="str">
        <f t="shared" si="282"/>
        <v>3.0</v>
      </c>
      <c r="EI24" s="63">
        <v>3</v>
      </c>
      <c r="EJ24" s="199">
        <v>3</v>
      </c>
      <c r="EK24" s="202">
        <v>7.5</v>
      </c>
      <c r="EL24" s="57">
        <v>8</v>
      </c>
      <c r="EM24" s="58"/>
      <c r="EN24" s="66">
        <f t="shared" si="283"/>
        <v>7.8</v>
      </c>
      <c r="EO24" s="67">
        <f t="shared" si="284"/>
        <v>7.8</v>
      </c>
      <c r="EP24" s="67" t="str">
        <f t="shared" si="285"/>
        <v>7.8</v>
      </c>
      <c r="EQ24" s="51" t="str">
        <f t="shared" si="286"/>
        <v>B</v>
      </c>
      <c r="ER24" s="60">
        <f t="shared" si="287"/>
        <v>3</v>
      </c>
      <c r="ES24" s="53" t="str">
        <f t="shared" si="288"/>
        <v>3.0</v>
      </c>
      <c r="ET24" s="63">
        <v>3</v>
      </c>
      <c r="EU24" s="199">
        <v>3</v>
      </c>
      <c r="EV24" s="202">
        <v>5.3</v>
      </c>
      <c r="EW24" s="57">
        <v>7</v>
      </c>
      <c r="EX24" s="58"/>
      <c r="EY24" s="66">
        <f t="shared" si="45"/>
        <v>6.3</v>
      </c>
      <c r="EZ24" s="67">
        <f t="shared" si="46"/>
        <v>6.3</v>
      </c>
      <c r="FA24" s="67" t="str">
        <f t="shared" si="47"/>
        <v>6.3</v>
      </c>
      <c r="FB24" s="51" t="str">
        <f t="shared" si="48"/>
        <v>C</v>
      </c>
      <c r="FC24" s="60">
        <f t="shared" si="49"/>
        <v>2</v>
      </c>
      <c r="FD24" s="53" t="str">
        <f t="shared" si="50"/>
        <v>2.0</v>
      </c>
      <c r="FE24" s="63">
        <v>2</v>
      </c>
      <c r="FF24" s="199">
        <v>2</v>
      </c>
      <c r="FG24" s="105">
        <v>7.7</v>
      </c>
      <c r="FH24" s="103">
        <v>8</v>
      </c>
      <c r="FI24" s="104"/>
      <c r="FJ24" s="66">
        <f t="shared" si="51"/>
        <v>7.9</v>
      </c>
      <c r="FK24" s="67">
        <f t="shared" si="52"/>
        <v>7.9</v>
      </c>
      <c r="FL24" s="67" t="str">
        <f t="shared" si="53"/>
        <v>7.9</v>
      </c>
      <c r="FM24" s="51" t="str">
        <f t="shared" si="54"/>
        <v>B</v>
      </c>
      <c r="FN24" s="60">
        <f t="shared" si="55"/>
        <v>3</v>
      </c>
      <c r="FO24" s="53" t="str">
        <f t="shared" si="56"/>
        <v>3.0</v>
      </c>
      <c r="FP24" s="63">
        <v>2</v>
      </c>
      <c r="FQ24" s="199">
        <v>2</v>
      </c>
      <c r="FR24" s="105">
        <v>7.8</v>
      </c>
      <c r="FS24" s="103">
        <v>8</v>
      </c>
      <c r="FT24" s="104"/>
      <c r="FU24" s="66"/>
      <c r="FV24" s="67">
        <f t="shared" si="57"/>
        <v>7.9</v>
      </c>
      <c r="FW24" s="67" t="str">
        <f t="shared" si="58"/>
        <v>7.9</v>
      </c>
      <c r="FX24" s="51" t="str">
        <f t="shared" si="59"/>
        <v>B</v>
      </c>
      <c r="FY24" s="60">
        <f t="shared" si="60"/>
        <v>3</v>
      </c>
      <c r="FZ24" s="53" t="str">
        <f t="shared" si="61"/>
        <v>3.0</v>
      </c>
      <c r="GA24" s="63">
        <v>2</v>
      </c>
      <c r="GB24" s="199">
        <v>2</v>
      </c>
      <c r="GC24" s="105">
        <v>8</v>
      </c>
      <c r="GD24" s="103">
        <v>8</v>
      </c>
      <c r="GE24" s="104"/>
      <c r="GF24" s="105"/>
      <c r="GG24" s="67">
        <f t="shared" si="62"/>
        <v>8</v>
      </c>
      <c r="GH24" s="67" t="str">
        <f t="shared" si="63"/>
        <v>8.0</v>
      </c>
      <c r="GI24" s="51" t="str">
        <f t="shared" si="64"/>
        <v>B+</v>
      </c>
      <c r="GJ24" s="60">
        <f t="shared" si="65"/>
        <v>3.5</v>
      </c>
      <c r="GK24" s="53" t="str">
        <f t="shared" si="66"/>
        <v>3.5</v>
      </c>
      <c r="GL24" s="63">
        <v>3</v>
      </c>
      <c r="GM24" s="199">
        <v>3</v>
      </c>
      <c r="GN24" s="203">
        <f t="shared" si="67"/>
        <v>18</v>
      </c>
      <c r="GO24" s="153">
        <f t="shared" si="68"/>
        <v>7.5972222222222205</v>
      </c>
      <c r="GP24" s="155">
        <f t="shared" si="69"/>
        <v>2.9722222222222223</v>
      </c>
      <c r="GQ24" s="154" t="str">
        <f t="shared" si="70"/>
        <v>2.97</v>
      </c>
      <c r="GR24" s="5" t="str">
        <f t="shared" si="71"/>
        <v>Lên lớp</v>
      </c>
      <c r="GS24" s="204">
        <f t="shared" si="72"/>
        <v>18</v>
      </c>
      <c r="GT24" s="205">
        <f t="shared" si="73"/>
        <v>7.5972222222222205</v>
      </c>
      <c r="GU24" s="206">
        <f t="shared" si="74"/>
        <v>2.9722222222222223</v>
      </c>
      <c r="GV24" s="207">
        <f t="shared" si="75"/>
        <v>35</v>
      </c>
      <c r="GW24" s="203">
        <f t="shared" si="76"/>
        <v>35</v>
      </c>
      <c r="GX24" s="154">
        <f t="shared" si="77"/>
        <v>7.55</v>
      </c>
      <c r="GY24" s="155">
        <f t="shared" si="78"/>
        <v>3.0285714285714285</v>
      </c>
      <c r="GZ24" s="154" t="str">
        <f t="shared" si="79"/>
        <v>3.03</v>
      </c>
      <c r="HA24" s="5" t="str">
        <f t="shared" si="80"/>
        <v>Lên lớp</v>
      </c>
      <c r="HB24" s="5"/>
      <c r="HC24" s="105">
        <v>7.1</v>
      </c>
      <c r="HD24" s="103">
        <v>6</v>
      </c>
      <c r="HE24" s="104"/>
      <c r="HF24" s="105"/>
      <c r="HG24" s="67">
        <f t="shared" si="81"/>
        <v>6.4</v>
      </c>
      <c r="HH24" s="67" t="str">
        <f t="shared" si="82"/>
        <v>6.4</v>
      </c>
      <c r="HI24" s="51" t="str">
        <f t="shared" si="83"/>
        <v>C</v>
      </c>
      <c r="HJ24" s="60">
        <f t="shared" si="84"/>
        <v>2</v>
      </c>
      <c r="HK24" s="53" t="str">
        <f t="shared" si="85"/>
        <v>2.0</v>
      </c>
      <c r="HL24" s="63">
        <v>3</v>
      </c>
      <c r="HM24" s="199">
        <v>3</v>
      </c>
      <c r="HN24" s="202">
        <v>7.3</v>
      </c>
      <c r="HO24" s="57">
        <v>6</v>
      </c>
      <c r="HP24" s="58"/>
      <c r="HQ24" s="66">
        <f t="shared" si="86"/>
        <v>6.5</v>
      </c>
      <c r="HR24" s="110">
        <f t="shared" si="87"/>
        <v>6.5</v>
      </c>
      <c r="HS24" s="67" t="str">
        <f t="shared" si="88"/>
        <v>6.5</v>
      </c>
      <c r="HT24" s="111" t="str">
        <f t="shared" si="89"/>
        <v>C+</v>
      </c>
      <c r="HU24" s="112">
        <f t="shared" si="90"/>
        <v>2.5</v>
      </c>
      <c r="HV24" s="113" t="str">
        <f t="shared" si="91"/>
        <v>2.5</v>
      </c>
      <c r="HW24" s="63">
        <v>1</v>
      </c>
      <c r="HX24" s="199">
        <v>1</v>
      </c>
      <c r="HY24" s="66">
        <f t="shared" si="209"/>
        <v>2</v>
      </c>
      <c r="HZ24" s="163">
        <f t="shared" si="210"/>
        <v>6.4</v>
      </c>
      <c r="IA24" s="53" t="str">
        <f t="shared" si="93"/>
        <v>6.4</v>
      </c>
      <c r="IB24" s="51" t="str">
        <f t="shared" si="94"/>
        <v>C</v>
      </c>
      <c r="IC24" s="60">
        <f t="shared" si="95"/>
        <v>2</v>
      </c>
      <c r="ID24" s="53" t="str">
        <f t="shared" si="96"/>
        <v>2.0</v>
      </c>
      <c r="IE24" s="212">
        <v>4</v>
      </c>
      <c r="IF24" s="213">
        <v>4</v>
      </c>
      <c r="IG24" s="202">
        <v>6.3</v>
      </c>
      <c r="IH24" s="57">
        <v>6</v>
      </c>
      <c r="II24" s="58"/>
      <c r="IJ24" s="66">
        <f t="shared" si="97"/>
        <v>6.1</v>
      </c>
      <c r="IK24" s="67">
        <f t="shared" si="98"/>
        <v>6.1</v>
      </c>
      <c r="IL24" s="67" t="str">
        <f t="shared" si="99"/>
        <v>6.1</v>
      </c>
      <c r="IM24" s="51" t="str">
        <f t="shared" si="100"/>
        <v>C</v>
      </c>
      <c r="IN24" s="60">
        <f t="shared" si="101"/>
        <v>2</v>
      </c>
      <c r="IO24" s="53" t="str">
        <f t="shared" si="102"/>
        <v>2.0</v>
      </c>
      <c r="IP24" s="63">
        <v>2</v>
      </c>
      <c r="IQ24" s="199">
        <v>2</v>
      </c>
      <c r="IR24" s="202">
        <v>7.6</v>
      </c>
      <c r="IS24" s="57">
        <v>6</v>
      </c>
      <c r="IT24" s="58"/>
      <c r="IU24" s="66">
        <f t="shared" si="103"/>
        <v>6.6</v>
      </c>
      <c r="IV24" s="67">
        <f t="shared" si="104"/>
        <v>6.6</v>
      </c>
      <c r="IW24" s="67" t="str">
        <f t="shared" si="105"/>
        <v>6.6</v>
      </c>
      <c r="IX24" s="51" t="str">
        <f t="shared" si="106"/>
        <v>C+</v>
      </c>
      <c r="IY24" s="60">
        <f t="shared" si="107"/>
        <v>2.5</v>
      </c>
      <c r="IZ24" s="53" t="str">
        <f t="shared" si="108"/>
        <v>2.5</v>
      </c>
      <c r="JA24" s="63">
        <v>3</v>
      </c>
      <c r="JB24" s="199">
        <v>3</v>
      </c>
      <c r="JC24" s="65">
        <v>7</v>
      </c>
      <c r="JD24" s="57">
        <v>8</v>
      </c>
      <c r="JE24" s="58"/>
      <c r="JF24" s="66">
        <f t="shared" si="109"/>
        <v>7.6</v>
      </c>
      <c r="JG24" s="67">
        <f t="shared" si="110"/>
        <v>7.6</v>
      </c>
      <c r="JH24" s="50" t="str">
        <f t="shared" si="111"/>
        <v>7.6</v>
      </c>
      <c r="JI24" s="51" t="str">
        <f t="shared" si="112"/>
        <v>B</v>
      </c>
      <c r="JJ24" s="60">
        <f t="shared" si="113"/>
        <v>3</v>
      </c>
      <c r="JK24" s="53" t="str">
        <f t="shared" si="114"/>
        <v>3.0</v>
      </c>
      <c r="JL24" s="61">
        <v>2</v>
      </c>
      <c r="JM24" s="62">
        <v>2</v>
      </c>
      <c r="JN24" s="65">
        <v>7</v>
      </c>
      <c r="JO24" s="57">
        <v>4</v>
      </c>
      <c r="JP24" s="58"/>
      <c r="JQ24" s="66">
        <f t="shared" si="115"/>
        <v>5.2</v>
      </c>
      <c r="JR24" s="67">
        <f t="shared" si="116"/>
        <v>5.2</v>
      </c>
      <c r="JS24" s="50" t="str">
        <f t="shared" si="117"/>
        <v>5.2</v>
      </c>
      <c r="JT24" s="51" t="str">
        <f t="shared" si="118"/>
        <v>D+</v>
      </c>
      <c r="JU24" s="60">
        <f t="shared" si="119"/>
        <v>1.5</v>
      </c>
      <c r="JV24" s="53" t="str">
        <f t="shared" si="120"/>
        <v>1.5</v>
      </c>
      <c r="JW24" s="61">
        <v>1</v>
      </c>
      <c r="JX24" s="62">
        <v>1</v>
      </c>
      <c r="JY24" s="65">
        <v>7.3</v>
      </c>
      <c r="JZ24" s="57">
        <v>5</v>
      </c>
      <c r="KA24" s="58"/>
      <c r="KB24" s="66">
        <f t="shared" si="121"/>
        <v>5.9</v>
      </c>
      <c r="KC24" s="67">
        <f t="shared" si="122"/>
        <v>5.9</v>
      </c>
      <c r="KD24" s="50" t="str">
        <f t="shared" si="123"/>
        <v>5.9</v>
      </c>
      <c r="KE24" s="51" t="str">
        <f t="shared" si="124"/>
        <v>C</v>
      </c>
      <c r="KF24" s="60">
        <f t="shared" si="125"/>
        <v>2</v>
      </c>
      <c r="KG24" s="53" t="str">
        <f t="shared" si="126"/>
        <v>2.0</v>
      </c>
      <c r="KH24" s="61">
        <v>2</v>
      </c>
      <c r="KI24" s="62">
        <v>2</v>
      </c>
      <c r="KJ24" s="105">
        <v>6</v>
      </c>
      <c r="KK24" s="135">
        <v>5</v>
      </c>
      <c r="KL24" s="104"/>
      <c r="KM24" s="66">
        <f t="shared" si="127"/>
        <v>5.4</v>
      </c>
      <c r="KN24" s="110">
        <f t="shared" si="128"/>
        <v>5.4</v>
      </c>
      <c r="KO24" s="67" t="str">
        <f t="shared" si="129"/>
        <v>5.4</v>
      </c>
      <c r="KP24" s="273" t="str">
        <f t="shared" si="130"/>
        <v>D+</v>
      </c>
      <c r="KQ24" s="112">
        <f t="shared" si="131"/>
        <v>1.5</v>
      </c>
      <c r="KR24" s="113" t="str">
        <f t="shared" si="132"/>
        <v>1.5</v>
      </c>
      <c r="KS24" s="63">
        <v>3</v>
      </c>
      <c r="KT24" s="199">
        <v>3</v>
      </c>
      <c r="KU24" s="105">
        <v>7.3</v>
      </c>
      <c r="KV24" s="135">
        <v>6</v>
      </c>
      <c r="KW24" s="104"/>
      <c r="KX24" s="66">
        <f t="shared" si="133"/>
        <v>6.5</v>
      </c>
      <c r="KY24" s="110">
        <f t="shared" si="134"/>
        <v>6.5</v>
      </c>
      <c r="KZ24" s="67" t="str">
        <f t="shared" si="135"/>
        <v>6.5</v>
      </c>
      <c r="LA24" s="273" t="str">
        <f t="shared" si="136"/>
        <v>C+</v>
      </c>
      <c r="LB24" s="112">
        <f t="shared" si="137"/>
        <v>2.5</v>
      </c>
      <c r="LC24" s="113" t="str">
        <f t="shared" si="138"/>
        <v>2.5</v>
      </c>
      <c r="LD24" s="63">
        <v>2</v>
      </c>
      <c r="LE24" s="199">
        <v>2</v>
      </c>
      <c r="LF24" s="274">
        <f t="shared" si="184"/>
        <v>5.9</v>
      </c>
      <c r="LG24" s="275">
        <f t="shared" si="185"/>
        <v>5.9</v>
      </c>
      <c r="LH24" s="276" t="str">
        <f t="shared" si="186"/>
        <v>5.9</v>
      </c>
      <c r="LI24" s="277" t="str">
        <f t="shared" si="187"/>
        <v>C</v>
      </c>
      <c r="LJ24" s="278">
        <f t="shared" si="188"/>
        <v>2</v>
      </c>
      <c r="LK24" s="276" t="str">
        <f t="shared" si="189"/>
        <v>2.0</v>
      </c>
      <c r="LL24" s="279">
        <v>5</v>
      </c>
      <c r="LM24" s="280">
        <v>5</v>
      </c>
      <c r="LN24" s="203">
        <f t="shared" si="144"/>
        <v>19</v>
      </c>
      <c r="LO24" s="153">
        <f t="shared" si="145"/>
        <v>6.2684210526315791</v>
      </c>
      <c r="LP24" s="155">
        <f t="shared" si="146"/>
        <v>2.1578947368421053</v>
      </c>
      <c r="LQ24" s="154" t="str">
        <f t="shared" si="190"/>
        <v>2.16</v>
      </c>
      <c r="LR24" s="5" t="str">
        <f t="shared" si="191"/>
        <v>Lên lớp</v>
      </c>
    </row>
    <row r="25" spans="1:330" s="8" customFormat="1" ht="18">
      <c r="A25" s="5">
        <v>10</v>
      </c>
      <c r="B25" s="9" t="s">
        <v>347</v>
      </c>
      <c r="C25" s="10" t="s">
        <v>420</v>
      </c>
      <c r="D25" s="11" t="s">
        <v>421</v>
      </c>
      <c r="E25" s="12" t="s">
        <v>422</v>
      </c>
      <c r="F25" s="6"/>
      <c r="G25" s="47" t="s">
        <v>626</v>
      </c>
      <c r="H25" s="6" t="s">
        <v>410</v>
      </c>
      <c r="I25" s="48" t="s">
        <v>651</v>
      </c>
      <c r="J25" s="48" t="s">
        <v>655</v>
      </c>
      <c r="K25" s="98">
        <v>7.7</v>
      </c>
      <c r="L25" s="67" t="str">
        <f t="shared" si="211"/>
        <v>7.7</v>
      </c>
      <c r="M25" s="51" t="str">
        <f t="shared" si="212"/>
        <v>B</v>
      </c>
      <c r="N25" s="52">
        <f t="shared" si="213"/>
        <v>3</v>
      </c>
      <c r="O25" s="53" t="str">
        <f t="shared" si="214"/>
        <v>3.0</v>
      </c>
      <c r="P25" s="63">
        <v>2</v>
      </c>
      <c r="Q25" s="49">
        <v>6</v>
      </c>
      <c r="R25" s="67" t="str">
        <f t="shared" si="215"/>
        <v>6.0</v>
      </c>
      <c r="S25" s="51" t="str">
        <f t="shared" si="216"/>
        <v>C</v>
      </c>
      <c r="T25" s="52">
        <f t="shared" si="217"/>
        <v>2</v>
      </c>
      <c r="U25" s="53" t="str">
        <f t="shared" si="218"/>
        <v>2.0</v>
      </c>
      <c r="V25" s="63">
        <v>3</v>
      </c>
      <c r="W25" s="105">
        <v>6.8</v>
      </c>
      <c r="X25" s="103">
        <v>7</v>
      </c>
      <c r="Y25" s="104"/>
      <c r="Z25" s="66">
        <f t="shared" si="219"/>
        <v>6.9</v>
      </c>
      <c r="AA25" s="67">
        <f t="shared" si="220"/>
        <v>6.9</v>
      </c>
      <c r="AB25" s="67" t="str">
        <f t="shared" si="221"/>
        <v>6.9</v>
      </c>
      <c r="AC25" s="51" t="str">
        <f t="shared" si="222"/>
        <v>C+</v>
      </c>
      <c r="AD25" s="60">
        <f t="shared" si="223"/>
        <v>2.5</v>
      </c>
      <c r="AE25" s="53" t="str">
        <f t="shared" si="224"/>
        <v>2.5</v>
      </c>
      <c r="AF25" s="63">
        <v>4</v>
      </c>
      <c r="AG25" s="199">
        <v>4</v>
      </c>
      <c r="AH25" s="105">
        <v>8</v>
      </c>
      <c r="AI25" s="103">
        <v>8</v>
      </c>
      <c r="AJ25" s="104"/>
      <c r="AK25" s="66">
        <f t="shared" si="225"/>
        <v>8</v>
      </c>
      <c r="AL25" s="67">
        <f t="shared" si="226"/>
        <v>8</v>
      </c>
      <c r="AM25" s="67" t="str">
        <f t="shared" si="227"/>
        <v>8.0</v>
      </c>
      <c r="AN25" s="51" t="str">
        <f t="shared" si="228"/>
        <v>B+</v>
      </c>
      <c r="AO25" s="60">
        <f t="shared" si="229"/>
        <v>3.5</v>
      </c>
      <c r="AP25" s="53" t="str">
        <f t="shared" si="230"/>
        <v>3.5</v>
      </c>
      <c r="AQ25" s="63">
        <v>2</v>
      </c>
      <c r="AR25" s="199">
        <v>2</v>
      </c>
      <c r="AS25" s="105">
        <v>7.3</v>
      </c>
      <c r="AT25" s="103">
        <v>2</v>
      </c>
      <c r="AU25" s="104"/>
      <c r="AV25" s="66">
        <f t="shared" si="231"/>
        <v>4.0999999999999996</v>
      </c>
      <c r="AW25" s="67">
        <f t="shared" si="232"/>
        <v>4.0999999999999996</v>
      </c>
      <c r="AX25" s="67" t="str">
        <f t="shared" si="233"/>
        <v>4.1</v>
      </c>
      <c r="AY25" s="51" t="str">
        <f t="shared" si="234"/>
        <v>D</v>
      </c>
      <c r="AZ25" s="60">
        <f t="shared" si="235"/>
        <v>1</v>
      </c>
      <c r="BA25" s="53" t="str">
        <f t="shared" si="236"/>
        <v>1.0</v>
      </c>
      <c r="BB25" s="63">
        <v>3</v>
      </c>
      <c r="BC25" s="199">
        <v>3</v>
      </c>
      <c r="BD25" s="105">
        <v>7.4</v>
      </c>
      <c r="BE25" s="103">
        <v>9</v>
      </c>
      <c r="BF25" s="104"/>
      <c r="BG25" s="66">
        <f t="shared" si="237"/>
        <v>8.4</v>
      </c>
      <c r="BH25" s="67">
        <f t="shared" si="238"/>
        <v>8.4</v>
      </c>
      <c r="BI25" s="67" t="str">
        <f t="shared" si="239"/>
        <v>8.4</v>
      </c>
      <c r="BJ25" s="51" t="str">
        <f t="shared" si="240"/>
        <v>B+</v>
      </c>
      <c r="BK25" s="60">
        <f t="shared" si="241"/>
        <v>3.5</v>
      </c>
      <c r="BL25" s="53" t="str">
        <f t="shared" si="242"/>
        <v>3.5</v>
      </c>
      <c r="BM25" s="63">
        <v>3</v>
      </c>
      <c r="BN25" s="199">
        <v>3</v>
      </c>
      <c r="BO25" s="105">
        <v>7.7</v>
      </c>
      <c r="BP25" s="103">
        <v>5</v>
      </c>
      <c r="BQ25" s="104"/>
      <c r="BR25" s="66">
        <f t="shared" si="243"/>
        <v>6.1</v>
      </c>
      <c r="BS25" s="67">
        <f t="shared" si="244"/>
        <v>6.1</v>
      </c>
      <c r="BT25" s="67" t="str">
        <f t="shared" si="245"/>
        <v>6.1</v>
      </c>
      <c r="BU25" s="51" t="str">
        <f t="shared" si="246"/>
        <v>C</v>
      </c>
      <c r="BV25" s="68">
        <f t="shared" si="247"/>
        <v>2</v>
      </c>
      <c r="BW25" s="53" t="str">
        <f t="shared" si="248"/>
        <v>2.0</v>
      </c>
      <c r="BX25" s="63">
        <v>2</v>
      </c>
      <c r="BY25" s="199">
        <v>2</v>
      </c>
      <c r="BZ25" s="105">
        <v>7</v>
      </c>
      <c r="CA25" s="103">
        <v>5</v>
      </c>
      <c r="CB25" s="104"/>
      <c r="CC25" s="105"/>
      <c r="CD25" s="67">
        <f t="shared" si="249"/>
        <v>5.8</v>
      </c>
      <c r="CE25" s="67" t="str">
        <f t="shared" si="250"/>
        <v>5.8</v>
      </c>
      <c r="CF25" s="51" t="str">
        <f t="shared" si="251"/>
        <v>C</v>
      </c>
      <c r="CG25" s="60">
        <f t="shared" si="252"/>
        <v>2</v>
      </c>
      <c r="CH25" s="53" t="str">
        <f t="shared" si="253"/>
        <v>2.0</v>
      </c>
      <c r="CI25" s="63">
        <v>3</v>
      </c>
      <c r="CJ25" s="199">
        <v>3</v>
      </c>
      <c r="CK25" s="200">
        <f t="shared" si="294"/>
        <v>17</v>
      </c>
      <c r="CL25" s="72">
        <f t="shared" si="289"/>
        <v>6.511764705882352</v>
      </c>
      <c r="CM25" s="93" t="str">
        <f t="shared" si="254"/>
        <v>6.51</v>
      </c>
      <c r="CN25" s="72">
        <f t="shared" si="290"/>
        <v>2.3823529411764706</v>
      </c>
      <c r="CO25" s="93" t="str">
        <f t="shared" si="255"/>
        <v>2.38</v>
      </c>
      <c r="CP25" s="258" t="str">
        <f t="shared" si="256"/>
        <v>Lên lớp</v>
      </c>
      <c r="CQ25" s="258">
        <f t="shared" si="291"/>
        <v>17</v>
      </c>
      <c r="CR25" s="72">
        <f t="shared" si="292"/>
        <v>6.511764705882352</v>
      </c>
      <c r="CS25" s="258" t="str">
        <f t="shared" si="257"/>
        <v>6.51</v>
      </c>
      <c r="CT25" s="72">
        <f t="shared" si="293"/>
        <v>2.3823529411764706</v>
      </c>
      <c r="CU25" s="258" t="str">
        <f t="shared" si="258"/>
        <v>2.38</v>
      </c>
      <c r="CV25" s="258" t="str">
        <f t="shared" si="259"/>
        <v>Lên lớp</v>
      </c>
      <c r="CW25" s="66">
        <v>7</v>
      </c>
      <c r="CX25" s="258">
        <v>5</v>
      </c>
      <c r="CY25" s="258"/>
      <c r="CZ25" s="66">
        <f t="shared" si="260"/>
        <v>5.8</v>
      </c>
      <c r="DA25" s="67">
        <f t="shared" si="261"/>
        <v>5.8</v>
      </c>
      <c r="DB25" s="60" t="str">
        <f t="shared" si="262"/>
        <v>5.8</v>
      </c>
      <c r="DC25" s="51" t="str">
        <f t="shared" si="263"/>
        <v>C</v>
      </c>
      <c r="DD25" s="60">
        <f t="shared" si="264"/>
        <v>2</v>
      </c>
      <c r="DE25" s="60" t="str">
        <f t="shared" si="265"/>
        <v>2.0</v>
      </c>
      <c r="DF25" s="63"/>
      <c r="DG25" s="201"/>
      <c r="DH25" s="105">
        <v>8.8000000000000007</v>
      </c>
      <c r="DI25" s="126">
        <v>6</v>
      </c>
      <c r="DJ25" s="126"/>
      <c r="DK25" s="66">
        <f t="shared" si="266"/>
        <v>7.1</v>
      </c>
      <c r="DL25" s="67">
        <f t="shared" si="267"/>
        <v>7.1</v>
      </c>
      <c r="DM25" s="60" t="str">
        <f t="shared" si="268"/>
        <v>7.1</v>
      </c>
      <c r="DN25" s="51" t="str">
        <f t="shared" si="269"/>
        <v>B</v>
      </c>
      <c r="DO25" s="60">
        <f t="shared" si="270"/>
        <v>3</v>
      </c>
      <c r="DP25" s="60" t="str">
        <f t="shared" si="271"/>
        <v>3.0</v>
      </c>
      <c r="DQ25" s="63"/>
      <c r="DR25" s="201"/>
      <c r="DS25" s="67">
        <f t="shared" si="272"/>
        <v>6.4499999999999993</v>
      </c>
      <c r="DT25" s="60" t="str">
        <f t="shared" si="273"/>
        <v>6.5</v>
      </c>
      <c r="DU25" s="51" t="str">
        <f t="shared" si="274"/>
        <v>C</v>
      </c>
      <c r="DV25" s="60">
        <f t="shared" si="275"/>
        <v>2</v>
      </c>
      <c r="DW25" s="60" t="str">
        <f t="shared" si="276"/>
        <v>2.0</v>
      </c>
      <c r="DX25" s="63">
        <v>3</v>
      </c>
      <c r="DY25" s="201">
        <v>3</v>
      </c>
      <c r="DZ25" s="202">
        <v>6.4</v>
      </c>
      <c r="EA25" s="57">
        <v>7</v>
      </c>
      <c r="EB25" s="58"/>
      <c r="EC25" s="66">
        <f t="shared" si="277"/>
        <v>6.8</v>
      </c>
      <c r="ED25" s="67">
        <f t="shared" si="278"/>
        <v>6.8</v>
      </c>
      <c r="EE25" s="67" t="str">
        <f t="shared" si="279"/>
        <v>6.8</v>
      </c>
      <c r="EF25" s="51" t="str">
        <f t="shared" si="280"/>
        <v>C+</v>
      </c>
      <c r="EG25" s="68">
        <f t="shared" si="281"/>
        <v>2.5</v>
      </c>
      <c r="EH25" s="53" t="str">
        <f t="shared" si="282"/>
        <v>2.5</v>
      </c>
      <c r="EI25" s="63">
        <v>3</v>
      </c>
      <c r="EJ25" s="199">
        <v>3</v>
      </c>
      <c r="EK25" s="147">
        <v>7</v>
      </c>
      <c r="EL25" s="124">
        <v>4</v>
      </c>
      <c r="EM25" s="125"/>
      <c r="EN25" s="66">
        <f t="shared" si="283"/>
        <v>5.2</v>
      </c>
      <c r="EO25" s="67">
        <f t="shared" si="284"/>
        <v>5.2</v>
      </c>
      <c r="EP25" s="67" t="str">
        <f t="shared" si="285"/>
        <v>5.2</v>
      </c>
      <c r="EQ25" s="51" t="str">
        <f t="shared" si="286"/>
        <v>D+</v>
      </c>
      <c r="ER25" s="60">
        <f t="shared" si="287"/>
        <v>1.5</v>
      </c>
      <c r="ES25" s="53" t="str">
        <f t="shared" si="288"/>
        <v>1.5</v>
      </c>
      <c r="ET25" s="63">
        <v>3</v>
      </c>
      <c r="EU25" s="199">
        <v>3</v>
      </c>
      <c r="EV25" s="202">
        <v>6</v>
      </c>
      <c r="EW25" s="57">
        <v>5</v>
      </c>
      <c r="EX25" s="58"/>
      <c r="EY25" s="66">
        <f t="shared" si="45"/>
        <v>5.4</v>
      </c>
      <c r="EZ25" s="67">
        <f t="shared" si="46"/>
        <v>5.4</v>
      </c>
      <c r="FA25" s="67" t="str">
        <f t="shared" si="47"/>
        <v>5.4</v>
      </c>
      <c r="FB25" s="51" t="str">
        <f t="shared" si="48"/>
        <v>D+</v>
      </c>
      <c r="FC25" s="60">
        <f t="shared" si="49"/>
        <v>1.5</v>
      </c>
      <c r="FD25" s="53" t="str">
        <f t="shared" si="50"/>
        <v>1.5</v>
      </c>
      <c r="FE25" s="63">
        <v>2</v>
      </c>
      <c r="FF25" s="199">
        <v>2</v>
      </c>
      <c r="FG25" s="105">
        <v>6</v>
      </c>
      <c r="FH25" s="103">
        <v>7</v>
      </c>
      <c r="FI25" s="104"/>
      <c r="FJ25" s="66">
        <f t="shared" si="51"/>
        <v>6.6</v>
      </c>
      <c r="FK25" s="67">
        <f t="shared" si="52"/>
        <v>6.6</v>
      </c>
      <c r="FL25" s="67" t="str">
        <f t="shared" si="53"/>
        <v>6.6</v>
      </c>
      <c r="FM25" s="51" t="str">
        <f t="shared" si="54"/>
        <v>C+</v>
      </c>
      <c r="FN25" s="60">
        <f t="shared" si="55"/>
        <v>2.5</v>
      </c>
      <c r="FO25" s="53" t="str">
        <f t="shared" si="56"/>
        <v>2.5</v>
      </c>
      <c r="FP25" s="63">
        <v>2</v>
      </c>
      <c r="FQ25" s="199">
        <v>2</v>
      </c>
      <c r="FR25" s="105">
        <v>7.2</v>
      </c>
      <c r="FS25" s="103">
        <v>7</v>
      </c>
      <c r="FT25" s="104"/>
      <c r="FU25" s="66"/>
      <c r="FV25" s="67">
        <f t="shared" si="57"/>
        <v>7.1</v>
      </c>
      <c r="FW25" s="67" t="str">
        <f t="shared" si="58"/>
        <v>7.1</v>
      </c>
      <c r="FX25" s="51" t="str">
        <f t="shared" si="59"/>
        <v>B</v>
      </c>
      <c r="FY25" s="60">
        <f t="shared" si="60"/>
        <v>3</v>
      </c>
      <c r="FZ25" s="53" t="str">
        <f t="shared" si="61"/>
        <v>3.0</v>
      </c>
      <c r="GA25" s="63">
        <v>2</v>
      </c>
      <c r="GB25" s="199">
        <v>2</v>
      </c>
      <c r="GC25" s="105">
        <v>7</v>
      </c>
      <c r="GD25" s="103">
        <v>7</v>
      </c>
      <c r="GE25" s="104"/>
      <c r="GF25" s="105"/>
      <c r="GG25" s="67">
        <f t="shared" si="62"/>
        <v>7</v>
      </c>
      <c r="GH25" s="67" t="str">
        <f t="shared" si="63"/>
        <v>7.0</v>
      </c>
      <c r="GI25" s="51" t="str">
        <f t="shared" si="64"/>
        <v>B</v>
      </c>
      <c r="GJ25" s="60">
        <f t="shared" si="65"/>
        <v>3</v>
      </c>
      <c r="GK25" s="53" t="str">
        <f t="shared" si="66"/>
        <v>3.0</v>
      </c>
      <c r="GL25" s="63">
        <v>3</v>
      </c>
      <c r="GM25" s="199">
        <v>3</v>
      </c>
      <c r="GN25" s="203">
        <f t="shared" si="67"/>
        <v>18</v>
      </c>
      <c r="GO25" s="153">
        <f t="shared" si="68"/>
        <v>6.3638888888888898</v>
      </c>
      <c r="GP25" s="155">
        <f t="shared" si="69"/>
        <v>2.2777777777777777</v>
      </c>
      <c r="GQ25" s="154" t="str">
        <f t="shared" si="70"/>
        <v>2.28</v>
      </c>
      <c r="GR25" s="5" t="str">
        <f t="shared" si="71"/>
        <v>Lên lớp</v>
      </c>
      <c r="GS25" s="204">
        <f t="shared" si="72"/>
        <v>18</v>
      </c>
      <c r="GT25" s="205">
        <f t="shared" si="73"/>
        <v>6.3638888888888898</v>
      </c>
      <c r="GU25" s="206">
        <f t="shared" si="74"/>
        <v>2.2777777777777777</v>
      </c>
      <c r="GV25" s="207">
        <f t="shared" si="75"/>
        <v>35</v>
      </c>
      <c r="GW25" s="203">
        <f t="shared" si="76"/>
        <v>35</v>
      </c>
      <c r="GX25" s="154">
        <f t="shared" si="77"/>
        <v>6.4357142857142859</v>
      </c>
      <c r="GY25" s="155">
        <f t="shared" si="78"/>
        <v>2.3285714285714287</v>
      </c>
      <c r="GZ25" s="154" t="str">
        <f t="shared" si="79"/>
        <v>2.33</v>
      </c>
      <c r="HA25" s="5" t="str">
        <f t="shared" si="80"/>
        <v>Lên lớp</v>
      </c>
      <c r="HB25" s="5"/>
      <c r="HC25" s="105">
        <v>6.6</v>
      </c>
      <c r="HD25" s="103">
        <v>5</v>
      </c>
      <c r="HE25" s="104"/>
      <c r="HF25" s="105"/>
      <c r="HG25" s="67">
        <f t="shared" si="81"/>
        <v>5.6</v>
      </c>
      <c r="HH25" s="67" t="str">
        <f t="shared" si="82"/>
        <v>5.6</v>
      </c>
      <c r="HI25" s="51" t="str">
        <f t="shared" si="83"/>
        <v>C</v>
      </c>
      <c r="HJ25" s="60">
        <f t="shared" si="84"/>
        <v>2</v>
      </c>
      <c r="HK25" s="53" t="str">
        <f t="shared" si="85"/>
        <v>2.0</v>
      </c>
      <c r="HL25" s="63">
        <v>3</v>
      </c>
      <c r="HM25" s="199">
        <v>3</v>
      </c>
      <c r="HN25" s="202">
        <v>8</v>
      </c>
      <c r="HO25" s="57">
        <v>5</v>
      </c>
      <c r="HP25" s="58"/>
      <c r="HQ25" s="66">
        <f t="shared" si="86"/>
        <v>6.2</v>
      </c>
      <c r="HR25" s="110">
        <f t="shared" si="87"/>
        <v>6.2</v>
      </c>
      <c r="HS25" s="67" t="str">
        <f t="shared" si="88"/>
        <v>6.2</v>
      </c>
      <c r="HT25" s="111" t="str">
        <f t="shared" si="89"/>
        <v>C</v>
      </c>
      <c r="HU25" s="112">
        <f t="shared" si="90"/>
        <v>2</v>
      </c>
      <c r="HV25" s="113" t="str">
        <f t="shared" si="91"/>
        <v>2.0</v>
      </c>
      <c r="HW25" s="63">
        <v>1</v>
      </c>
      <c r="HX25" s="199">
        <v>1</v>
      </c>
      <c r="HY25" s="66">
        <f t="shared" si="209"/>
        <v>1.9</v>
      </c>
      <c r="HZ25" s="163">
        <f t="shared" si="210"/>
        <v>5.8</v>
      </c>
      <c r="IA25" s="53" t="str">
        <f t="shared" si="93"/>
        <v>5.8</v>
      </c>
      <c r="IB25" s="51" t="str">
        <f t="shared" si="94"/>
        <v>C</v>
      </c>
      <c r="IC25" s="60">
        <f t="shared" si="95"/>
        <v>2</v>
      </c>
      <c r="ID25" s="53" t="str">
        <f t="shared" si="96"/>
        <v>2.0</v>
      </c>
      <c r="IE25" s="212">
        <v>4</v>
      </c>
      <c r="IF25" s="213">
        <v>4</v>
      </c>
      <c r="IG25" s="202">
        <v>6</v>
      </c>
      <c r="IH25" s="57">
        <v>6</v>
      </c>
      <c r="II25" s="58"/>
      <c r="IJ25" s="66">
        <f t="shared" si="97"/>
        <v>6</v>
      </c>
      <c r="IK25" s="67">
        <f t="shared" si="98"/>
        <v>6</v>
      </c>
      <c r="IL25" s="67" t="str">
        <f t="shared" si="99"/>
        <v>6.0</v>
      </c>
      <c r="IM25" s="51" t="str">
        <f t="shared" si="100"/>
        <v>C</v>
      </c>
      <c r="IN25" s="60">
        <f t="shared" si="101"/>
        <v>2</v>
      </c>
      <c r="IO25" s="53" t="str">
        <f t="shared" si="102"/>
        <v>2.0</v>
      </c>
      <c r="IP25" s="63">
        <v>2</v>
      </c>
      <c r="IQ25" s="199">
        <v>2</v>
      </c>
      <c r="IR25" s="202">
        <v>8.1999999999999993</v>
      </c>
      <c r="IS25" s="57">
        <v>6</v>
      </c>
      <c r="IT25" s="58"/>
      <c r="IU25" s="66">
        <f t="shared" si="103"/>
        <v>6.9</v>
      </c>
      <c r="IV25" s="67">
        <f t="shared" si="104"/>
        <v>6.9</v>
      </c>
      <c r="IW25" s="67" t="str">
        <f t="shared" si="105"/>
        <v>6.9</v>
      </c>
      <c r="IX25" s="51" t="str">
        <f t="shared" si="106"/>
        <v>C+</v>
      </c>
      <c r="IY25" s="60">
        <f t="shared" si="107"/>
        <v>2.5</v>
      </c>
      <c r="IZ25" s="53" t="str">
        <f t="shared" si="108"/>
        <v>2.5</v>
      </c>
      <c r="JA25" s="63">
        <v>3</v>
      </c>
      <c r="JB25" s="199">
        <v>3</v>
      </c>
      <c r="JC25" s="65">
        <v>7</v>
      </c>
      <c r="JD25" s="57">
        <v>9</v>
      </c>
      <c r="JE25" s="58"/>
      <c r="JF25" s="66">
        <f t="shared" si="109"/>
        <v>8.1999999999999993</v>
      </c>
      <c r="JG25" s="67">
        <f t="shared" si="110"/>
        <v>8.1999999999999993</v>
      </c>
      <c r="JH25" s="50" t="str">
        <f t="shared" si="111"/>
        <v>8.2</v>
      </c>
      <c r="JI25" s="51" t="str">
        <f t="shared" si="112"/>
        <v>B+</v>
      </c>
      <c r="JJ25" s="60">
        <f t="shared" si="113"/>
        <v>3.5</v>
      </c>
      <c r="JK25" s="53" t="str">
        <f t="shared" si="114"/>
        <v>3.5</v>
      </c>
      <c r="JL25" s="61">
        <v>2</v>
      </c>
      <c r="JM25" s="62">
        <v>2</v>
      </c>
      <c r="JN25" s="65">
        <v>7.6</v>
      </c>
      <c r="JO25" s="57">
        <v>6</v>
      </c>
      <c r="JP25" s="58"/>
      <c r="JQ25" s="66">
        <f t="shared" si="115"/>
        <v>6.6</v>
      </c>
      <c r="JR25" s="67">
        <f t="shared" si="116"/>
        <v>6.6</v>
      </c>
      <c r="JS25" s="50" t="str">
        <f t="shared" si="117"/>
        <v>6.6</v>
      </c>
      <c r="JT25" s="51" t="str">
        <f t="shared" si="118"/>
        <v>C+</v>
      </c>
      <c r="JU25" s="60">
        <f t="shared" si="119"/>
        <v>2.5</v>
      </c>
      <c r="JV25" s="53" t="str">
        <f t="shared" si="120"/>
        <v>2.5</v>
      </c>
      <c r="JW25" s="61">
        <v>1</v>
      </c>
      <c r="JX25" s="62">
        <v>1</v>
      </c>
      <c r="JY25" s="245">
        <v>5.3</v>
      </c>
      <c r="JZ25" s="122">
        <v>3</v>
      </c>
      <c r="KA25" s="123">
        <v>5</v>
      </c>
      <c r="KB25" s="166">
        <f t="shared" si="121"/>
        <v>3.9</v>
      </c>
      <c r="KC25" s="67">
        <f t="shared" si="122"/>
        <v>5.0999999999999996</v>
      </c>
      <c r="KD25" s="50" t="str">
        <f t="shared" si="123"/>
        <v>5.1</v>
      </c>
      <c r="KE25" s="51" t="str">
        <f t="shared" si="124"/>
        <v>D+</v>
      </c>
      <c r="KF25" s="60">
        <f t="shared" si="125"/>
        <v>1.5</v>
      </c>
      <c r="KG25" s="53" t="str">
        <f t="shared" si="126"/>
        <v>1.5</v>
      </c>
      <c r="KH25" s="61">
        <v>2</v>
      </c>
      <c r="KI25" s="62">
        <v>2</v>
      </c>
      <c r="KJ25" s="105">
        <v>5.8</v>
      </c>
      <c r="KK25" s="135">
        <v>1</v>
      </c>
      <c r="KL25" s="105">
        <v>5.5</v>
      </c>
      <c r="KM25" s="66">
        <f t="shared" si="127"/>
        <v>2.9</v>
      </c>
      <c r="KN25" s="110">
        <f t="shared" si="128"/>
        <v>5.6</v>
      </c>
      <c r="KO25" s="67" t="str">
        <f t="shared" si="129"/>
        <v>5.6</v>
      </c>
      <c r="KP25" s="273" t="str">
        <f t="shared" si="130"/>
        <v>C</v>
      </c>
      <c r="KQ25" s="112">
        <f t="shared" si="131"/>
        <v>2</v>
      </c>
      <c r="KR25" s="113" t="str">
        <f t="shared" si="132"/>
        <v>2.0</v>
      </c>
      <c r="KS25" s="63">
        <v>3</v>
      </c>
      <c r="KT25" s="199">
        <v>3</v>
      </c>
      <c r="KU25" s="166">
        <v>6.7</v>
      </c>
      <c r="KV25" s="282">
        <v>1</v>
      </c>
      <c r="KW25" s="123">
        <v>1</v>
      </c>
      <c r="KX25" s="166">
        <f t="shared" si="133"/>
        <v>3.3</v>
      </c>
      <c r="KY25" s="110">
        <f t="shared" si="134"/>
        <v>3.3</v>
      </c>
      <c r="KZ25" s="67" t="str">
        <f t="shared" si="135"/>
        <v>3.3</v>
      </c>
      <c r="LA25" s="273" t="str">
        <f t="shared" si="136"/>
        <v>F</v>
      </c>
      <c r="LB25" s="112">
        <f t="shared" si="137"/>
        <v>0</v>
      </c>
      <c r="LC25" s="113" t="str">
        <f t="shared" si="138"/>
        <v>0.0</v>
      </c>
      <c r="LD25" s="63">
        <v>2</v>
      </c>
      <c r="LE25" s="199">
        <v>2</v>
      </c>
      <c r="LF25" s="274">
        <f t="shared" si="184"/>
        <v>3.1</v>
      </c>
      <c r="LG25" s="275">
        <f t="shared" si="185"/>
        <v>4.5999999999999996</v>
      </c>
      <c r="LH25" s="276" t="str">
        <f t="shared" si="186"/>
        <v>4.6</v>
      </c>
      <c r="LI25" s="277" t="str">
        <f t="shared" si="187"/>
        <v>D</v>
      </c>
      <c r="LJ25" s="278">
        <f t="shared" si="188"/>
        <v>1</v>
      </c>
      <c r="LK25" s="276" t="str">
        <f t="shared" si="189"/>
        <v>1.0</v>
      </c>
      <c r="LL25" s="279">
        <v>5</v>
      </c>
      <c r="LM25" s="280">
        <v>5</v>
      </c>
      <c r="LN25" s="203">
        <f t="shared" si="144"/>
        <v>19</v>
      </c>
      <c r="LO25" s="153">
        <f t="shared" si="145"/>
        <v>5.9105263157894727</v>
      </c>
      <c r="LP25" s="155">
        <f t="shared" si="146"/>
        <v>2</v>
      </c>
      <c r="LQ25" s="154" t="str">
        <f t="shared" si="190"/>
        <v>2.00</v>
      </c>
      <c r="LR25" s="5" t="str">
        <f t="shared" si="191"/>
        <v>Lên lớp</v>
      </c>
    </row>
    <row r="26" spans="1:330" s="8" customFormat="1" ht="18">
      <c r="A26" s="5">
        <v>11</v>
      </c>
      <c r="B26" s="9" t="s">
        <v>347</v>
      </c>
      <c r="C26" s="10" t="s">
        <v>427</v>
      </c>
      <c r="D26" s="11" t="s">
        <v>428</v>
      </c>
      <c r="E26" s="12" t="s">
        <v>429</v>
      </c>
      <c r="F26" s="6"/>
      <c r="G26" s="47" t="s">
        <v>628</v>
      </c>
      <c r="H26" s="6" t="s">
        <v>410</v>
      </c>
      <c r="I26" s="48" t="s">
        <v>632</v>
      </c>
      <c r="J26" s="48" t="s">
        <v>501</v>
      </c>
      <c r="K26" s="98">
        <v>8</v>
      </c>
      <c r="L26" s="67" t="str">
        <f t="shared" si="211"/>
        <v>8.0</v>
      </c>
      <c r="M26" s="51" t="str">
        <f t="shared" si="212"/>
        <v>B+</v>
      </c>
      <c r="N26" s="52">
        <f t="shared" si="213"/>
        <v>3.5</v>
      </c>
      <c r="O26" s="53" t="str">
        <f t="shared" si="214"/>
        <v>3.5</v>
      </c>
      <c r="P26" s="63">
        <v>2</v>
      </c>
      <c r="Q26" s="49">
        <v>6</v>
      </c>
      <c r="R26" s="67" t="str">
        <f t="shared" si="215"/>
        <v>6.0</v>
      </c>
      <c r="S26" s="51" t="str">
        <f t="shared" si="216"/>
        <v>C</v>
      </c>
      <c r="T26" s="52">
        <f t="shared" si="217"/>
        <v>2</v>
      </c>
      <c r="U26" s="53" t="str">
        <f t="shared" si="218"/>
        <v>2.0</v>
      </c>
      <c r="V26" s="63">
        <v>3</v>
      </c>
      <c r="W26" s="105">
        <v>9.1999999999999993</v>
      </c>
      <c r="X26" s="103">
        <v>8</v>
      </c>
      <c r="Y26" s="104"/>
      <c r="Z26" s="66">
        <f t="shared" si="219"/>
        <v>8.5</v>
      </c>
      <c r="AA26" s="67">
        <f t="shared" si="220"/>
        <v>8.5</v>
      </c>
      <c r="AB26" s="67" t="str">
        <f t="shared" si="221"/>
        <v>8.5</v>
      </c>
      <c r="AC26" s="51" t="str">
        <f t="shared" si="222"/>
        <v>A</v>
      </c>
      <c r="AD26" s="60">
        <f t="shared" si="223"/>
        <v>4</v>
      </c>
      <c r="AE26" s="53" t="str">
        <f t="shared" si="224"/>
        <v>4.0</v>
      </c>
      <c r="AF26" s="63">
        <v>4</v>
      </c>
      <c r="AG26" s="199">
        <v>4</v>
      </c>
      <c r="AH26" s="105">
        <v>8</v>
      </c>
      <c r="AI26" s="103">
        <v>8</v>
      </c>
      <c r="AJ26" s="104"/>
      <c r="AK26" s="66">
        <f t="shared" si="225"/>
        <v>8</v>
      </c>
      <c r="AL26" s="67">
        <f t="shared" si="226"/>
        <v>8</v>
      </c>
      <c r="AM26" s="67" t="str">
        <f t="shared" si="227"/>
        <v>8.0</v>
      </c>
      <c r="AN26" s="51" t="str">
        <f t="shared" si="228"/>
        <v>B+</v>
      </c>
      <c r="AO26" s="60">
        <f t="shared" si="229"/>
        <v>3.5</v>
      </c>
      <c r="AP26" s="53" t="str">
        <f t="shared" si="230"/>
        <v>3.5</v>
      </c>
      <c r="AQ26" s="63">
        <v>2</v>
      </c>
      <c r="AR26" s="199">
        <v>2</v>
      </c>
      <c r="AS26" s="105">
        <v>8</v>
      </c>
      <c r="AT26" s="103">
        <v>7</v>
      </c>
      <c r="AU26" s="104"/>
      <c r="AV26" s="66">
        <f t="shared" si="231"/>
        <v>7.4</v>
      </c>
      <c r="AW26" s="67">
        <f t="shared" si="232"/>
        <v>7.4</v>
      </c>
      <c r="AX26" s="67" t="str">
        <f t="shared" si="233"/>
        <v>7.4</v>
      </c>
      <c r="AY26" s="51" t="str">
        <f t="shared" si="234"/>
        <v>B</v>
      </c>
      <c r="AZ26" s="60">
        <f t="shared" si="235"/>
        <v>3</v>
      </c>
      <c r="BA26" s="53" t="str">
        <f t="shared" si="236"/>
        <v>3.0</v>
      </c>
      <c r="BB26" s="63">
        <v>3</v>
      </c>
      <c r="BC26" s="199">
        <v>3</v>
      </c>
      <c r="BD26" s="105">
        <v>6.6</v>
      </c>
      <c r="BE26" s="103">
        <v>8</v>
      </c>
      <c r="BF26" s="104"/>
      <c r="BG26" s="66">
        <f t="shared" si="237"/>
        <v>7.4</v>
      </c>
      <c r="BH26" s="67">
        <f t="shared" si="238"/>
        <v>7.4</v>
      </c>
      <c r="BI26" s="67" t="str">
        <f t="shared" si="239"/>
        <v>7.4</v>
      </c>
      <c r="BJ26" s="51" t="str">
        <f t="shared" si="240"/>
        <v>B</v>
      </c>
      <c r="BK26" s="60">
        <f t="shared" si="241"/>
        <v>3</v>
      </c>
      <c r="BL26" s="53" t="str">
        <f t="shared" si="242"/>
        <v>3.0</v>
      </c>
      <c r="BM26" s="63">
        <v>3</v>
      </c>
      <c r="BN26" s="199">
        <v>3</v>
      </c>
      <c r="BO26" s="105">
        <v>8</v>
      </c>
      <c r="BP26" s="103">
        <v>5</v>
      </c>
      <c r="BQ26" s="104"/>
      <c r="BR26" s="66">
        <f t="shared" si="243"/>
        <v>6.2</v>
      </c>
      <c r="BS26" s="67">
        <f t="shared" si="244"/>
        <v>6.2</v>
      </c>
      <c r="BT26" s="67" t="str">
        <f t="shared" si="245"/>
        <v>6.2</v>
      </c>
      <c r="BU26" s="51" t="str">
        <f t="shared" si="246"/>
        <v>C</v>
      </c>
      <c r="BV26" s="68">
        <f t="shared" si="247"/>
        <v>2</v>
      </c>
      <c r="BW26" s="53" t="str">
        <f t="shared" si="248"/>
        <v>2.0</v>
      </c>
      <c r="BX26" s="63">
        <v>2</v>
      </c>
      <c r="BY26" s="199">
        <v>2</v>
      </c>
      <c r="BZ26" s="105">
        <v>8.6999999999999993</v>
      </c>
      <c r="CA26" s="103">
        <v>7</v>
      </c>
      <c r="CB26" s="104"/>
      <c r="CC26" s="105"/>
      <c r="CD26" s="67">
        <f t="shared" si="249"/>
        <v>7.7</v>
      </c>
      <c r="CE26" s="67" t="str">
        <f t="shared" si="250"/>
        <v>7.7</v>
      </c>
      <c r="CF26" s="51" t="str">
        <f t="shared" si="251"/>
        <v>B</v>
      </c>
      <c r="CG26" s="60">
        <f t="shared" si="252"/>
        <v>3</v>
      </c>
      <c r="CH26" s="53" t="str">
        <f t="shared" si="253"/>
        <v>3.0</v>
      </c>
      <c r="CI26" s="63">
        <v>3</v>
      </c>
      <c r="CJ26" s="199">
        <v>3</v>
      </c>
      <c r="CK26" s="200">
        <f t="shared" si="294"/>
        <v>17</v>
      </c>
      <c r="CL26" s="72">
        <f t="shared" si="289"/>
        <v>7.6411764705882357</v>
      </c>
      <c r="CM26" s="93" t="str">
        <f t="shared" si="254"/>
        <v>7.64</v>
      </c>
      <c r="CN26" s="72">
        <f t="shared" si="290"/>
        <v>3.1764705882352939</v>
      </c>
      <c r="CO26" s="93" t="str">
        <f t="shared" si="255"/>
        <v>3.18</v>
      </c>
      <c r="CP26" s="258" t="str">
        <f t="shared" si="256"/>
        <v>Lên lớp</v>
      </c>
      <c r="CQ26" s="258">
        <f t="shared" si="291"/>
        <v>17</v>
      </c>
      <c r="CR26" s="72">
        <f t="shared" si="292"/>
        <v>7.6411764705882357</v>
      </c>
      <c r="CS26" s="258" t="str">
        <f t="shared" si="257"/>
        <v>7.64</v>
      </c>
      <c r="CT26" s="72">
        <f t="shared" si="293"/>
        <v>3.1764705882352939</v>
      </c>
      <c r="CU26" s="258" t="str">
        <f t="shared" si="258"/>
        <v>3.18</v>
      </c>
      <c r="CV26" s="258" t="str">
        <f t="shared" si="259"/>
        <v>Lên lớp</v>
      </c>
      <c r="CW26" s="66">
        <v>8</v>
      </c>
      <c r="CX26" s="258">
        <v>8</v>
      </c>
      <c r="CY26" s="258"/>
      <c r="CZ26" s="66">
        <f t="shared" si="260"/>
        <v>8</v>
      </c>
      <c r="DA26" s="67">
        <f t="shared" si="261"/>
        <v>8</v>
      </c>
      <c r="DB26" s="60" t="str">
        <f t="shared" si="262"/>
        <v>8.0</v>
      </c>
      <c r="DC26" s="51" t="str">
        <f t="shared" si="263"/>
        <v>B+</v>
      </c>
      <c r="DD26" s="60">
        <f t="shared" si="264"/>
        <v>3.5</v>
      </c>
      <c r="DE26" s="60" t="str">
        <f t="shared" si="265"/>
        <v>3.5</v>
      </c>
      <c r="DF26" s="63"/>
      <c r="DG26" s="201"/>
      <c r="DH26" s="105">
        <v>8.8000000000000007</v>
      </c>
      <c r="DI26" s="126">
        <v>7</v>
      </c>
      <c r="DJ26" s="126"/>
      <c r="DK26" s="66">
        <f t="shared" si="266"/>
        <v>7.7</v>
      </c>
      <c r="DL26" s="67">
        <f t="shared" si="267"/>
        <v>7.7</v>
      </c>
      <c r="DM26" s="60" t="str">
        <f t="shared" si="268"/>
        <v>7.7</v>
      </c>
      <c r="DN26" s="51" t="str">
        <f t="shared" si="269"/>
        <v>B</v>
      </c>
      <c r="DO26" s="60">
        <f t="shared" si="270"/>
        <v>3</v>
      </c>
      <c r="DP26" s="60" t="str">
        <f t="shared" si="271"/>
        <v>3.0</v>
      </c>
      <c r="DQ26" s="63"/>
      <c r="DR26" s="201"/>
      <c r="DS26" s="67">
        <f t="shared" si="272"/>
        <v>7.85</v>
      </c>
      <c r="DT26" s="60" t="str">
        <f t="shared" si="273"/>
        <v>7.9</v>
      </c>
      <c r="DU26" s="51" t="str">
        <f t="shared" si="274"/>
        <v>B</v>
      </c>
      <c r="DV26" s="60">
        <f t="shared" si="275"/>
        <v>3</v>
      </c>
      <c r="DW26" s="60" t="str">
        <f t="shared" si="276"/>
        <v>3.0</v>
      </c>
      <c r="DX26" s="63">
        <v>3</v>
      </c>
      <c r="DY26" s="201">
        <v>3</v>
      </c>
      <c r="DZ26" s="202">
        <v>9</v>
      </c>
      <c r="EA26" s="57">
        <v>8</v>
      </c>
      <c r="EB26" s="58"/>
      <c r="EC26" s="66">
        <f t="shared" si="277"/>
        <v>8.4</v>
      </c>
      <c r="ED26" s="67">
        <f t="shared" si="278"/>
        <v>8.4</v>
      </c>
      <c r="EE26" s="67" t="str">
        <f t="shared" si="279"/>
        <v>8.4</v>
      </c>
      <c r="EF26" s="51" t="str">
        <f t="shared" si="280"/>
        <v>B+</v>
      </c>
      <c r="EG26" s="68">
        <f t="shared" si="281"/>
        <v>3.5</v>
      </c>
      <c r="EH26" s="53" t="str">
        <f t="shared" si="282"/>
        <v>3.5</v>
      </c>
      <c r="EI26" s="63">
        <v>3</v>
      </c>
      <c r="EJ26" s="199">
        <v>3</v>
      </c>
      <c r="EK26" s="147">
        <v>6.8</v>
      </c>
      <c r="EL26" s="124">
        <v>2</v>
      </c>
      <c r="EM26" s="125">
        <v>4</v>
      </c>
      <c r="EN26" s="66">
        <f t="shared" si="283"/>
        <v>3.9</v>
      </c>
      <c r="EO26" s="67">
        <f t="shared" si="284"/>
        <v>5.0999999999999996</v>
      </c>
      <c r="EP26" s="67" t="str">
        <f t="shared" si="285"/>
        <v>5.1</v>
      </c>
      <c r="EQ26" s="51" t="str">
        <f t="shared" si="286"/>
        <v>D+</v>
      </c>
      <c r="ER26" s="60">
        <f t="shared" si="287"/>
        <v>1.5</v>
      </c>
      <c r="ES26" s="53" t="str">
        <f t="shared" si="288"/>
        <v>1.5</v>
      </c>
      <c r="ET26" s="63">
        <v>3</v>
      </c>
      <c r="EU26" s="199">
        <v>3</v>
      </c>
      <c r="EV26" s="202">
        <v>8.3000000000000007</v>
      </c>
      <c r="EW26" s="57">
        <v>8</v>
      </c>
      <c r="EX26" s="58"/>
      <c r="EY26" s="66">
        <f t="shared" si="45"/>
        <v>8.1</v>
      </c>
      <c r="EZ26" s="67">
        <f t="shared" si="46"/>
        <v>8.1</v>
      </c>
      <c r="FA26" s="67" t="str">
        <f t="shared" si="47"/>
        <v>8.1</v>
      </c>
      <c r="FB26" s="51" t="str">
        <f t="shared" si="48"/>
        <v>B+</v>
      </c>
      <c r="FC26" s="60">
        <f t="shared" si="49"/>
        <v>3.5</v>
      </c>
      <c r="FD26" s="53" t="str">
        <f t="shared" si="50"/>
        <v>3.5</v>
      </c>
      <c r="FE26" s="63">
        <v>2</v>
      </c>
      <c r="FF26" s="199">
        <v>2</v>
      </c>
      <c r="FG26" s="105">
        <v>8</v>
      </c>
      <c r="FH26" s="103">
        <v>8</v>
      </c>
      <c r="FI26" s="104"/>
      <c r="FJ26" s="66">
        <f t="shared" si="51"/>
        <v>8</v>
      </c>
      <c r="FK26" s="67">
        <f t="shared" si="52"/>
        <v>8</v>
      </c>
      <c r="FL26" s="67" t="str">
        <f t="shared" si="53"/>
        <v>8.0</v>
      </c>
      <c r="FM26" s="51" t="str">
        <f t="shared" si="54"/>
        <v>B+</v>
      </c>
      <c r="FN26" s="60">
        <f t="shared" si="55"/>
        <v>3.5</v>
      </c>
      <c r="FO26" s="53" t="str">
        <f t="shared" si="56"/>
        <v>3.5</v>
      </c>
      <c r="FP26" s="63">
        <v>2</v>
      </c>
      <c r="FQ26" s="199">
        <v>2</v>
      </c>
      <c r="FR26" s="105">
        <v>8.8000000000000007</v>
      </c>
      <c r="FS26" s="103">
        <v>9</v>
      </c>
      <c r="FT26" s="104"/>
      <c r="FU26" s="66"/>
      <c r="FV26" s="67">
        <f t="shared" si="57"/>
        <v>8.9</v>
      </c>
      <c r="FW26" s="67" t="str">
        <f t="shared" si="58"/>
        <v>8.9</v>
      </c>
      <c r="FX26" s="51" t="str">
        <f t="shared" si="59"/>
        <v>A</v>
      </c>
      <c r="FY26" s="60">
        <f t="shared" si="60"/>
        <v>4</v>
      </c>
      <c r="FZ26" s="53" t="str">
        <f t="shared" si="61"/>
        <v>4.0</v>
      </c>
      <c r="GA26" s="63">
        <v>2</v>
      </c>
      <c r="GB26" s="199">
        <v>2</v>
      </c>
      <c r="GC26" s="105">
        <v>9</v>
      </c>
      <c r="GD26" s="103">
        <v>9</v>
      </c>
      <c r="GE26" s="104"/>
      <c r="GF26" s="105"/>
      <c r="GG26" s="67">
        <f t="shared" si="62"/>
        <v>9</v>
      </c>
      <c r="GH26" s="67" t="str">
        <f t="shared" si="63"/>
        <v>9.0</v>
      </c>
      <c r="GI26" s="51" t="str">
        <f t="shared" si="64"/>
        <v>A</v>
      </c>
      <c r="GJ26" s="60">
        <f t="shared" si="65"/>
        <v>4</v>
      </c>
      <c r="GK26" s="53" t="str">
        <f t="shared" si="66"/>
        <v>4.0</v>
      </c>
      <c r="GL26" s="63">
        <v>3</v>
      </c>
      <c r="GM26" s="199">
        <v>3</v>
      </c>
      <c r="GN26" s="203">
        <f t="shared" si="67"/>
        <v>18</v>
      </c>
      <c r="GO26" s="153">
        <f t="shared" si="68"/>
        <v>7.8361111111111121</v>
      </c>
      <c r="GP26" s="155">
        <f t="shared" si="69"/>
        <v>3.2222222222222223</v>
      </c>
      <c r="GQ26" s="154" t="str">
        <f t="shared" si="70"/>
        <v>3.22</v>
      </c>
      <c r="GR26" s="5" t="str">
        <f t="shared" si="71"/>
        <v>Lên lớp</v>
      </c>
      <c r="GS26" s="204">
        <f t="shared" si="72"/>
        <v>18</v>
      </c>
      <c r="GT26" s="205">
        <f t="shared" si="73"/>
        <v>7.8361111111111121</v>
      </c>
      <c r="GU26" s="206">
        <f t="shared" si="74"/>
        <v>3.2222222222222223</v>
      </c>
      <c r="GV26" s="207">
        <f t="shared" si="75"/>
        <v>35</v>
      </c>
      <c r="GW26" s="203">
        <f t="shared" si="76"/>
        <v>35</v>
      </c>
      <c r="GX26" s="154">
        <f t="shared" si="77"/>
        <v>7.7414285714285729</v>
      </c>
      <c r="GY26" s="155">
        <f t="shared" si="78"/>
        <v>3.2</v>
      </c>
      <c r="GZ26" s="154" t="str">
        <f t="shared" si="79"/>
        <v>3.20</v>
      </c>
      <c r="HA26" s="5" t="str">
        <f t="shared" si="80"/>
        <v>Lên lớp</v>
      </c>
      <c r="HB26" s="5"/>
      <c r="HC26" s="105">
        <v>8.3000000000000007</v>
      </c>
      <c r="HD26" s="103">
        <v>7</v>
      </c>
      <c r="HE26" s="104"/>
      <c r="HF26" s="105"/>
      <c r="HG26" s="67">
        <f t="shared" si="81"/>
        <v>7.5</v>
      </c>
      <c r="HH26" s="67" t="str">
        <f t="shared" si="82"/>
        <v>7.5</v>
      </c>
      <c r="HI26" s="51" t="str">
        <f t="shared" si="83"/>
        <v>B</v>
      </c>
      <c r="HJ26" s="60">
        <f t="shared" si="84"/>
        <v>3</v>
      </c>
      <c r="HK26" s="53" t="str">
        <f t="shared" si="85"/>
        <v>3.0</v>
      </c>
      <c r="HL26" s="63">
        <v>3</v>
      </c>
      <c r="HM26" s="199">
        <v>3</v>
      </c>
      <c r="HN26" s="202">
        <v>8.6999999999999993</v>
      </c>
      <c r="HO26" s="57">
        <v>5</v>
      </c>
      <c r="HP26" s="58"/>
      <c r="HQ26" s="66">
        <f t="shared" si="86"/>
        <v>6.5</v>
      </c>
      <c r="HR26" s="110">
        <f t="shared" si="87"/>
        <v>6.5</v>
      </c>
      <c r="HS26" s="67" t="str">
        <f t="shared" si="88"/>
        <v>6.5</v>
      </c>
      <c r="HT26" s="111" t="str">
        <f t="shared" si="89"/>
        <v>C+</v>
      </c>
      <c r="HU26" s="112">
        <f t="shared" si="90"/>
        <v>2.5</v>
      </c>
      <c r="HV26" s="113" t="str">
        <f t="shared" si="91"/>
        <v>2.5</v>
      </c>
      <c r="HW26" s="63">
        <v>1</v>
      </c>
      <c r="HX26" s="199">
        <v>1</v>
      </c>
      <c r="HY26" s="66">
        <f t="shared" si="209"/>
        <v>2</v>
      </c>
      <c r="HZ26" s="163">
        <f t="shared" si="210"/>
        <v>7.2</v>
      </c>
      <c r="IA26" s="53" t="str">
        <f t="shared" si="93"/>
        <v>7.2</v>
      </c>
      <c r="IB26" s="51" t="str">
        <f t="shared" si="94"/>
        <v>B</v>
      </c>
      <c r="IC26" s="60">
        <f t="shared" si="95"/>
        <v>3</v>
      </c>
      <c r="ID26" s="53" t="str">
        <f t="shared" si="96"/>
        <v>3.0</v>
      </c>
      <c r="IE26" s="212">
        <v>4</v>
      </c>
      <c r="IF26" s="213">
        <v>4</v>
      </c>
      <c r="IG26" s="202">
        <v>7</v>
      </c>
      <c r="IH26" s="57">
        <v>6</v>
      </c>
      <c r="II26" s="58"/>
      <c r="IJ26" s="66">
        <f t="shared" si="97"/>
        <v>6.4</v>
      </c>
      <c r="IK26" s="67">
        <f t="shared" si="98"/>
        <v>6.4</v>
      </c>
      <c r="IL26" s="67" t="str">
        <f t="shared" si="99"/>
        <v>6.4</v>
      </c>
      <c r="IM26" s="51" t="str">
        <f t="shared" si="100"/>
        <v>C</v>
      </c>
      <c r="IN26" s="60">
        <f t="shared" si="101"/>
        <v>2</v>
      </c>
      <c r="IO26" s="53" t="str">
        <f t="shared" si="102"/>
        <v>2.0</v>
      </c>
      <c r="IP26" s="63">
        <v>2</v>
      </c>
      <c r="IQ26" s="199">
        <v>2</v>
      </c>
      <c r="IR26" s="202">
        <v>8</v>
      </c>
      <c r="IS26" s="57">
        <v>5</v>
      </c>
      <c r="IT26" s="58"/>
      <c r="IU26" s="66">
        <f t="shared" si="103"/>
        <v>6.2</v>
      </c>
      <c r="IV26" s="67">
        <f t="shared" si="104"/>
        <v>6.2</v>
      </c>
      <c r="IW26" s="67" t="str">
        <f t="shared" si="105"/>
        <v>6.2</v>
      </c>
      <c r="IX26" s="51" t="str">
        <f t="shared" si="106"/>
        <v>C</v>
      </c>
      <c r="IY26" s="60">
        <f t="shared" si="107"/>
        <v>2</v>
      </c>
      <c r="IZ26" s="53" t="str">
        <f t="shared" si="108"/>
        <v>2.0</v>
      </c>
      <c r="JA26" s="63">
        <v>3</v>
      </c>
      <c r="JB26" s="199">
        <v>3</v>
      </c>
      <c r="JC26" s="65">
        <v>6.6</v>
      </c>
      <c r="JD26" s="57">
        <v>8</v>
      </c>
      <c r="JE26" s="58"/>
      <c r="JF26" s="66">
        <f t="shared" si="109"/>
        <v>7.4</v>
      </c>
      <c r="JG26" s="67">
        <f t="shared" si="110"/>
        <v>7.4</v>
      </c>
      <c r="JH26" s="50" t="str">
        <f t="shared" si="111"/>
        <v>7.4</v>
      </c>
      <c r="JI26" s="51" t="str">
        <f t="shared" si="112"/>
        <v>B</v>
      </c>
      <c r="JJ26" s="60">
        <f t="shared" si="113"/>
        <v>3</v>
      </c>
      <c r="JK26" s="53" t="str">
        <f t="shared" si="114"/>
        <v>3.0</v>
      </c>
      <c r="JL26" s="61">
        <v>2</v>
      </c>
      <c r="JM26" s="62">
        <v>2</v>
      </c>
      <c r="JN26" s="65">
        <v>7.4</v>
      </c>
      <c r="JO26" s="57">
        <v>6</v>
      </c>
      <c r="JP26" s="58"/>
      <c r="JQ26" s="66">
        <f t="shared" si="115"/>
        <v>6.6</v>
      </c>
      <c r="JR26" s="67">
        <f t="shared" si="116"/>
        <v>6.6</v>
      </c>
      <c r="JS26" s="50" t="str">
        <f t="shared" si="117"/>
        <v>6.6</v>
      </c>
      <c r="JT26" s="51" t="str">
        <f t="shared" si="118"/>
        <v>C+</v>
      </c>
      <c r="JU26" s="60">
        <f t="shared" si="119"/>
        <v>2.5</v>
      </c>
      <c r="JV26" s="53" t="str">
        <f t="shared" si="120"/>
        <v>2.5</v>
      </c>
      <c r="JW26" s="61">
        <v>1</v>
      </c>
      <c r="JX26" s="62">
        <v>1</v>
      </c>
      <c r="JY26" s="245">
        <v>5</v>
      </c>
      <c r="JZ26" s="122">
        <v>2</v>
      </c>
      <c r="KA26" s="123">
        <v>5</v>
      </c>
      <c r="KB26" s="166">
        <f t="shared" si="121"/>
        <v>3.2</v>
      </c>
      <c r="KC26" s="67">
        <f t="shared" si="122"/>
        <v>5</v>
      </c>
      <c r="KD26" s="50" t="str">
        <f t="shared" si="123"/>
        <v>5.0</v>
      </c>
      <c r="KE26" s="51" t="str">
        <f t="shared" si="124"/>
        <v>D+</v>
      </c>
      <c r="KF26" s="60">
        <f t="shared" si="125"/>
        <v>1.5</v>
      </c>
      <c r="KG26" s="53" t="str">
        <f t="shared" si="126"/>
        <v>1.5</v>
      </c>
      <c r="KH26" s="61">
        <v>2</v>
      </c>
      <c r="KI26" s="62">
        <v>2</v>
      </c>
      <c r="KJ26" s="105">
        <v>7.6</v>
      </c>
      <c r="KK26" s="135">
        <v>9</v>
      </c>
      <c r="KL26" s="104"/>
      <c r="KM26" s="66">
        <f t="shared" si="127"/>
        <v>8.4</v>
      </c>
      <c r="KN26" s="110">
        <f t="shared" si="128"/>
        <v>8.4</v>
      </c>
      <c r="KO26" s="67" t="str">
        <f t="shared" si="129"/>
        <v>8.4</v>
      </c>
      <c r="KP26" s="273" t="str">
        <f t="shared" si="130"/>
        <v>B+</v>
      </c>
      <c r="KQ26" s="112">
        <f t="shared" si="131"/>
        <v>3.5</v>
      </c>
      <c r="KR26" s="113" t="str">
        <f t="shared" si="132"/>
        <v>3.5</v>
      </c>
      <c r="KS26" s="63">
        <v>3</v>
      </c>
      <c r="KT26" s="199">
        <v>3</v>
      </c>
      <c r="KU26" s="105">
        <v>7.8</v>
      </c>
      <c r="KV26" s="135">
        <v>6</v>
      </c>
      <c r="KW26" s="104"/>
      <c r="KX26" s="66">
        <f t="shared" si="133"/>
        <v>6.7</v>
      </c>
      <c r="KY26" s="110">
        <f t="shared" si="134"/>
        <v>6.7</v>
      </c>
      <c r="KZ26" s="67" t="str">
        <f t="shared" si="135"/>
        <v>6.7</v>
      </c>
      <c r="LA26" s="273" t="str">
        <f t="shared" si="136"/>
        <v>C+</v>
      </c>
      <c r="LB26" s="112">
        <f t="shared" si="137"/>
        <v>2.5</v>
      </c>
      <c r="LC26" s="113" t="str">
        <f t="shared" si="138"/>
        <v>2.5</v>
      </c>
      <c r="LD26" s="63">
        <v>2</v>
      </c>
      <c r="LE26" s="199">
        <v>2</v>
      </c>
      <c r="LF26" s="274">
        <f t="shared" si="184"/>
        <v>7.6</v>
      </c>
      <c r="LG26" s="275">
        <f t="shared" si="185"/>
        <v>7.6</v>
      </c>
      <c r="LH26" s="276" t="str">
        <f t="shared" si="186"/>
        <v>7.6</v>
      </c>
      <c r="LI26" s="277" t="str">
        <f t="shared" si="187"/>
        <v>B</v>
      </c>
      <c r="LJ26" s="278">
        <f t="shared" si="188"/>
        <v>3</v>
      </c>
      <c r="LK26" s="276" t="str">
        <f t="shared" si="189"/>
        <v>3.0</v>
      </c>
      <c r="LL26" s="279">
        <v>5</v>
      </c>
      <c r="LM26" s="280">
        <v>5</v>
      </c>
      <c r="LN26" s="203">
        <f t="shared" si="144"/>
        <v>19</v>
      </c>
      <c r="LO26" s="153">
        <f t="shared" si="145"/>
        <v>6.8631578947368421</v>
      </c>
      <c r="LP26" s="155">
        <f t="shared" si="146"/>
        <v>2.5526315789473686</v>
      </c>
      <c r="LQ26" s="154" t="str">
        <f t="shared" si="190"/>
        <v>2.55</v>
      </c>
      <c r="LR26" s="5" t="str">
        <f t="shared" si="191"/>
        <v>Lên lớp</v>
      </c>
    </row>
    <row r="27" spans="1:330" s="8" customFormat="1" ht="18">
      <c r="A27" s="5">
        <v>11</v>
      </c>
      <c r="B27" s="9" t="s">
        <v>347</v>
      </c>
      <c r="C27" s="10" t="s">
        <v>430</v>
      </c>
      <c r="D27" s="11" t="s">
        <v>431</v>
      </c>
      <c r="E27" s="12" t="s">
        <v>322</v>
      </c>
      <c r="F27" s="6"/>
      <c r="G27" s="47" t="s">
        <v>629</v>
      </c>
      <c r="H27" s="6" t="s">
        <v>410</v>
      </c>
      <c r="I27" s="48" t="s">
        <v>653</v>
      </c>
      <c r="J27" s="48" t="s">
        <v>599</v>
      </c>
      <c r="K27" s="98">
        <v>5</v>
      </c>
      <c r="L27" s="67" t="str">
        <f t="shared" si="211"/>
        <v>5.0</v>
      </c>
      <c r="M27" s="51" t="str">
        <f t="shared" si="212"/>
        <v>D+</v>
      </c>
      <c r="N27" s="52">
        <f t="shared" si="213"/>
        <v>1.5</v>
      </c>
      <c r="O27" s="53" t="str">
        <f t="shared" si="214"/>
        <v>1.5</v>
      </c>
      <c r="P27" s="63">
        <v>2</v>
      </c>
      <c r="Q27" s="49"/>
      <c r="R27" s="67" t="str">
        <f t="shared" si="215"/>
        <v>0.0</v>
      </c>
      <c r="S27" s="51" t="str">
        <f t="shared" si="216"/>
        <v>F</v>
      </c>
      <c r="T27" s="52">
        <f t="shared" si="217"/>
        <v>0</v>
      </c>
      <c r="U27" s="53" t="str">
        <f t="shared" si="218"/>
        <v>0.0</v>
      </c>
      <c r="V27" s="63"/>
      <c r="W27" s="105">
        <v>7.5</v>
      </c>
      <c r="X27" s="103">
        <v>7</v>
      </c>
      <c r="Y27" s="104"/>
      <c r="Z27" s="66">
        <f t="shared" si="219"/>
        <v>7.2</v>
      </c>
      <c r="AA27" s="67">
        <f t="shared" si="220"/>
        <v>7.2</v>
      </c>
      <c r="AB27" s="67" t="str">
        <f t="shared" si="221"/>
        <v>7.2</v>
      </c>
      <c r="AC27" s="51" t="str">
        <f t="shared" si="222"/>
        <v>B</v>
      </c>
      <c r="AD27" s="60">
        <f t="shared" si="223"/>
        <v>3</v>
      </c>
      <c r="AE27" s="53" t="str">
        <f t="shared" si="224"/>
        <v>3.0</v>
      </c>
      <c r="AF27" s="63">
        <v>4</v>
      </c>
      <c r="AG27" s="199">
        <v>4</v>
      </c>
      <c r="AH27" s="105">
        <v>7.3</v>
      </c>
      <c r="AI27" s="103">
        <v>7</v>
      </c>
      <c r="AJ27" s="104"/>
      <c r="AK27" s="66">
        <f t="shared" si="225"/>
        <v>7.1</v>
      </c>
      <c r="AL27" s="67">
        <f t="shared" si="226"/>
        <v>7.1</v>
      </c>
      <c r="AM27" s="67" t="str">
        <f t="shared" si="227"/>
        <v>7.1</v>
      </c>
      <c r="AN27" s="51" t="str">
        <f t="shared" si="228"/>
        <v>B</v>
      </c>
      <c r="AO27" s="60">
        <f t="shared" si="229"/>
        <v>3</v>
      </c>
      <c r="AP27" s="53" t="str">
        <f t="shared" si="230"/>
        <v>3.0</v>
      </c>
      <c r="AQ27" s="63">
        <v>2</v>
      </c>
      <c r="AR27" s="199">
        <v>2</v>
      </c>
      <c r="AS27" s="105">
        <v>7.1</v>
      </c>
      <c r="AT27" s="103">
        <v>2</v>
      </c>
      <c r="AU27" s="104"/>
      <c r="AV27" s="66">
        <f t="shared" si="231"/>
        <v>4</v>
      </c>
      <c r="AW27" s="67">
        <f t="shared" si="232"/>
        <v>4</v>
      </c>
      <c r="AX27" s="67" t="str">
        <f t="shared" si="233"/>
        <v>4.0</v>
      </c>
      <c r="AY27" s="51" t="str">
        <f t="shared" si="234"/>
        <v>D</v>
      </c>
      <c r="AZ27" s="60">
        <f t="shared" si="235"/>
        <v>1</v>
      </c>
      <c r="BA27" s="53" t="str">
        <f t="shared" si="236"/>
        <v>1.0</v>
      </c>
      <c r="BB27" s="63">
        <v>3</v>
      </c>
      <c r="BC27" s="199">
        <v>3</v>
      </c>
      <c r="BD27" s="105">
        <v>6.6</v>
      </c>
      <c r="BE27" s="103">
        <v>5</v>
      </c>
      <c r="BF27" s="104"/>
      <c r="BG27" s="66">
        <f t="shared" si="237"/>
        <v>5.6</v>
      </c>
      <c r="BH27" s="67">
        <f t="shared" si="238"/>
        <v>5.6</v>
      </c>
      <c r="BI27" s="67" t="str">
        <f t="shared" si="239"/>
        <v>5.6</v>
      </c>
      <c r="BJ27" s="51" t="str">
        <f t="shared" si="240"/>
        <v>C</v>
      </c>
      <c r="BK27" s="60">
        <f t="shared" si="241"/>
        <v>2</v>
      </c>
      <c r="BL27" s="53" t="str">
        <f t="shared" si="242"/>
        <v>2.0</v>
      </c>
      <c r="BM27" s="63">
        <v>3</v>
      </c>
      <c r="BN27" s="199">
        <v>3</v>
      </c>
      <c r="BO27" s="105">
        <v>6.2</v>
      </c>
      <c r="BP27" s="103">
        <v>4</v>
      </c>
      <c r="BQ27" s="104"/>
      <c r="BR27" s="66">
        <f t="shared" si="243"/>
        <v>4.9000000000000004</v>
      </c>
      <c r="BS27" s="67">
        <f t="shared" si="244"/>
        <v>4.9000000000000004</v>
      </c>
      <c r="BT27" s="67" t="str">
        <f t="shared" si="245"/>
        <v>4.9</v>
      </c>
      <c r="BU27" s="51" t="str">
        <f t="shared" si="246"/>
        <v>D</v>
      </c>
      <c r="BV27" s="68">
        <f t="shared" si="247"/>
        <v>1</v>
      </c>
      <c r="BW27" s="53" t="str">
        <f t="shared" si="248"/>
        <v>1.0</v>
      </c>
      <c r="BX27" s="63">
        <v>2</v>
      </c>
      <c r="BY27" s="199">
        <v>2</v>
      </c>
      <c r="BZ27" s="105">
        <v>6.3</v>
      </c>
      <c r="CA27" s="103">
        <v>6</v>
      </c>
      <c r="CB27" s="104"/>
      <c r="CC27" s="105"/>
      <c r="CD27" s="67">
        <f t="shared" si="249"/>
        <v>6.1</v>
      </c>
      <c r="CE27" s="67" t="str">
        <f t="shared" si="250"/>
        <v>6.1</v>
      </c>
      <c r="CF27" s="51" t="str">
        <f t="shared" si="251"/>
        <v>C</v>
      </c>
      <c r="CG27" s="60">
        <f t="shared" si="252"/>
        <v>2</v>
      </c>
      <c r="CH27" s="53" t="str">
        <f t="shared" si="253"/>
        <v>2.0</v>
      </c>
      <c r="CI27" s="63">
        <v>3</v>
      </c>
      <c r="CJ27" s="199">
        <v>3</v>
      </c>
      <c r="CK27" s="200">
        <f t="shared" si="294"/>
        <v>17</v>
      </c>
      <c r="CL27" s="72">
        <f t="shared" si="289"/>
        <v>5.8764705882352937</v>
      </c>
      <c r="CM27" s="93" t="str">
        <f t="shared" si="254"/>
        <v>5.88</v>
      </c>
      <c r="CN27" s="72">
        <f t="shared" si="290"/>
        <v>2.0588235294117645</v>
      </c>
      <c r="CO27" s="93" t="str">
        <f t="shared" si="255"/>
        <v>2.06</v>
      </c>
      <c r="CP27" s="258" t="str">
        <f t="shared" si="256"/>
        <v>Lên lớp</v>
      </c>
      <c r="CQ27" s="258">
        <f t="shared" si="291"/>
        <v>17</v>
      </c>
      <c r="CR27" s="72">
        <f t="shared" si="292"/>
        <v>5.8764705882352937</v>
      </c>
      <c r="CS27" s="258" t="str">
        <f t="shared" si="257"/>
        <v>5.88</v>
      </c>
      <c r="CT27" s="72">
        <f t="shared" si="293"/>
        <v>2.0588235294117645</v>
      </c>
      <c r="CU27" s="258" t="str">
        <f t="shared" si="258"/>
        <v>2.06</v>
      </c>
      <c r="CV27" s="258" t="str">
        <f t="shared" si="259"/>
        <v>Lên lớp</v>
      </c>
      <c r="CW27" s="66">
        <v>5.2</v>
      </c>
      <c r="CX27" s="258">
        <v>5</v>
      </c>
      <c r="CY27" s="258"/>
      <c r="CZ27" s="66">
        <f t="shared" si="260"/>
        <v>5.0999999999999996</v>
      </c>
      <c r="DA27" s="67">
        <f t="shared" si="261"/>
        <v>5.0999999999999996</v>
      </c>
      <c r="DB27" s="60" t="str">
        <f t="shared" si="262"/>
        <v>5.1</v>
      </c>
      <c r="DC27" s="51" t="str">
        <f t="shared" si="263"/>
        <v>D+</v>
      </c>
      <c r="DD27" s="60">
        <f t="shared" si="264"/>
        <v>1.5</v>
      </c>
      <c r="DE27" s="60" t="str">
        <f t="shared" si="265"/>
        <v>1.5</v>
      </c>
      <c r="DF27" s="63"/>
      <c r="DG27" s="201"/>
      <c r="DH27" s="105">
        <v>6</v>
      </c>
      <c r="DI27" s="126">
        <v>4</v>
      </c>
      <c r="DJ27" s="126"/>
      <c r="DK27" s="66">
        <f t="shared" si="266"/>
        <v>4.8</v>
      </c>
      <c r="DL27" s="67">
        <f t="shared" si="267"/>
        <v>4.8</v>
      </c>
      <c r="DM27" s="60" t="str">
        <f t="shared" si="268"/>
        <v>4.8</v>
      </c>
      <c r="DN27" s="51" t="str">
        <f t="shared" si="269"/>
        <v>D</v>
      </c>
      <c r="DO27" s="60">
        <f t="shared" si="270"/>
        <v>1</v>
      </c>
      <c r="DP27" s="60" t="str">
        <f t="shared" si="271"/>
        <v>1.0</v>
      </c>
      <c r="DQ27" s="63"/>
      <c r="DR27" s="201"/>
      <c r="DS27" s="67">
        <f t="shared" si="272"/>
        <v>4.9499999999999993</v>
      </c>
      <c r="DT27" s="60" t="str">
        <f t="shared" si="273"/>
        <v>5.0</v>
      </c>
      <c r="DU27" s="51" t="str">
        <f t="shared" si="274"/>
        <v>D</v>
      </c>
      <c r="DV27" s="60">
        <f t="shared" si="275"/>
        <v>1</v>
      </c>
      <c r="DW27" s="60" t="str">
        <f t="shared" si="276"/>
        <v>1.0</v>
      </c>
      <c r="DX27" s="63">
        <v>3</v>
      </c>
      <c r="DY27" s="201">
        <v>3</v>
      </c>
      <c r="DZ27" s="202">
        <v>6.6</v>
      </c>
      <c r="EA27" s="57">
        <v>6</v>
      </c>
      <c r="EB27" s="58"/>
      <c r="EC27" s="66">
        <f t="shared" si="277"/>
        <v>6.2</v>
      </c>
      <c r="ED27" s="67">
        <f t="shared" si="278"/>
        <v>6.2</v>
      </c>
      <c r="EE27" s="67" t="str">
        <f t="shared" si="279"/>
        <v>6.2</v>
      </c>
      <c r="EF27" s="51" t="str">
        <f t="shared" si="280"/>
        <v>C</v>
      </c>
      <c r="EG27" s="68">
        <f t="shared" si="281"/>
        <v>2</v>
      </c>
      <c r="EH27" s="53" t="str">
        <f t="shared" si="282"/>
        <v>2.0</v>
      </c>
      <c r="EI27" s="63">
        <v>3</v>
      </c>
      <c r="EJ27" s="199">
        <v>3</v>
      </c>
      <c r="EK27" s="202">
        <v>5.5</v>
      </c>
      <c r="EL27" s="57">
        <v>8</v>
      </c>
      <c r="EM27" s="58"/>
      <c r="EN27" s="66">
        <f t="shared" si="283"/>
        <v>7</v>
      </c>
      <c r="EO27" s="67">
        <f t="shared" si="284"/>
        <v>7</v>
      </c>
      <c r="EP27" s="67" t="str">
        <f t="shared" si="285"/>
        <v>7.0</v>
      </c>
      <c r="EQ27" s="51" t="str">
        <f t="shared" si="286"/>
        <v>B</v>
      </c>
      <c r="ER27" s="60">
        <f t="shared" si="287"/>
        <v>3</v>
      </c>
      <c r="ES27" s="53" t="str">
        <f t="shared" si="288"/>
        <v>3.0</v>
      </c>
      <c r="ET27" s="63">
        <v>3</v>
      </c>
      <c r="EU27" s="199">
        <v>3</v>
      </c>
      <c r="EV27" s="166">
        <v>5</v>
      </c>
      <c r="EW27" s="122">
        <v>0</v>
      </c>
      <c r="EX27" s="123"/>
      <c r="EY27" s="66">
        <f t="shared" si="45"/>
        <v>2</v>
      </c>
      <c r="EZ27" s="67">
        <f t="shared" si="46"/>
        <v>2</v>
      </c>
      <c r="FA27" s="67" t="str">
        <f t="shared" si="47"/>
        <v>2.0</v>
      </c>
      <c r="FB27" s="51" t="str">
        <f t="shared" si="48"/>
        <v>F</v>
      </c>
      <c r="FC27" s="60">
        <f t="shared" si="49"/>
        <v>0</v>
      </c>
      <c r="FD27" s="53" t="str">
        <f t="shared" si="50"/>
        <v>0.0</v>
      </c>
      <c r="FE27" s="63">
        <v>2</v>
      </c>
      <c r="FF27" s="199"/>
      <c r="FG27" s="105">
        <v>5.7</v>
      </c>
      <c r="FH27" s="103">
        <v>5</v>
      </c>
      <c r="FI27" s="104"/>
      <c r="FJ27" s="66">
        <f t="shared" si="51"/>
        <v>5.3</v>
      </c>
      <c r="FK27" s="67">
        <f t="shared" si="52"/>
        <v>5.3</v>
      </c>
      <c r="FL27" s="67" t="str">
        <f t="shared" si="53"/>
        <v>5.3</v>
      </c>
      <c r="FM27" s="51" t="str">
        <f t="shared" si="54"/>
        <v>D+</v>
      </c>
      <c r="FN27" s="60">
        <f t="shared" si="55"/>
        <v>1.5</v>
      </c>
      <c r="FO27" s="53" t="str">
        <f t="shared" si="56"/>
        <v>1.5</v>
      </c>
      <c r="FP27" s="63">
        <v>2</v>
      </c>
      <c r="FQ27" s="199">
        <v>2</v>
      </c>
      <c r="FR27" s="147">
        <v>5</v>
      </c>
      <c r="FS27" s="124">
        <v>1</v>
      </c>
      <c r="FT27" s="125"/>
      <c r="FU27" s="147"/>
      <c r="FV27" s="67">
        <f t="shared" si="57"/>
        <v>2.6</v>
      </c>
      <c r="FW27" s="67" t="str">
        <f t="shared" si="58"/>
        <v>2.6</v>
      </c>
      <c r="FX27" s="51" t="str">
        <f t="shared" si="59"/>
        <v>F</v>
      </c>
      <c r="FY27" s="60">
        <f t="shared" si="60"/>
        <v>0</v>
      </c>
      <c r="FZ27" s="53" t="str">
        <f t="shared" si="61"/>
        <v>0.0</v>
      </c>
      <c r="GA27" s="63">
        <v>2</v>
      </c>
      <c r="GB27" s="199"/>
      <c r="GC27" s="166">
        <v>5.4</v>
      </c>
      <c r="GD27" s="122">
        <v>1</v>
      </c>
      <c r="GE27" s="123"/>
      <c r="GF27" s="166"/>
      <c r="GG27" s="67">
        <f t="shared" si="62"/>
        <v>2.8</v>
      </c>
      <c r="GH27" s="67" t="str">
        <f t="shared" si="63"/>
        <v>2.8</v>
      </c>
      <c r="GI27" s="51" t="str">
        <f t="shared" si="64"/>
        <v>F</v>
      </c>
      <c r="GJ27" s="60">
        <f t="shared" si="65"/>
        <v>0</v>
      </c>
      <c r="GK27" s="53" t="str">
        <f t="shared" si="66"/>
        <v>0.0</v>
      </c>
      <c r="GL27" s="63">
        <v>3</v>
      </c>
      <c r="GM27" s="199"/>
      <c r="GN27" s="203">
        <f t="shared" si="67"/>
        <v>18</v>
      </c>
      <c r="GO27" s="153">
        <f t="shared" si="68"/>
        <v>4.5916666666666668</v>
      </c>
      <c r="GP27" s="155">
        <f t="shared" si="69"/>
        <v>1.1666666666666667</v>
      </c>
      <c r="GQ27" s="154" t="str">
        <f t="shared" si="70"/>
        <v>1.17</v>
      </c>
      <c r="GR27" s="5" t="str">
        <f t="shared" si="71"/>
        <v>Lên lớp</v>
      </c>
      <c r="GS27" s="204">
        <f t="shared" si="72"/>
        <v>11</v>
      </c>
      <c r="GT27" s="205">
        <f t="shared" si="73"/>
        <v>5.9136363636363631</v>
      </c>
      <c r="GU27" s="206">
        <f t="shared" si="74"/>
        <v>1.9090909090909092</v>
      </c>
      <c r="GV27" s="207">
        <f t="shared" si="75"/>
        <v>35</v>
      </c>
      <c r="GW27" s="203">
        <f t="shared" si="76"/>
        <v>28</v>
      </c>
      <c r="GX27" s="154">
        <f t="shared" si="77"/>
        <v>5.8910714285714283</v>
      </c>
      <c r="GY27" s="155">
        <f t="shared" si="78"/>
        <v>2</v>
      </c>
      <c r="GZ27" s="154" t="str">
        <f t="shared" si="79"/>
        <v>2.00</v>
      </c>
      <c r="HA27" s="5" t="str">
        <f t="shared" si="80"/>
        <v>Lên lớp</v>
      </c>
      <c r="HB27" s="5"/>
      <c r="HC27" s="146">
        <v>0</v>
      </c>
      <c r="HD27" s="70"/>
      <c r="HE27" s="121"/>
      <c r="HF27" s="146"/>
      <c r="HG27" s="67">
        <f t="shared" si="81"/>
        <v>0</v>
      </c>
      <c r="HH27" s="67" t="str">
        <f t="shared" si="82"/>
        <v>0.0</v>
      </c>
      <c r="HI27" s="51" t="str">
        <f t="shared" si="83"/>
        <v>F</v>
      </c>
      <c r="HJ27" s="60">
        <f t="shared" si="84"/>
        <v>0</v>
      </c>
      <c r="HK27" s="53" t="str">
        <f t="shared" si="85"/>
        <v>0.0</v>
      </c>
      <c r="HL27" s="63">
        <v>3</v>
      </c>
      <c r="HM27" s="199">
        <v>3</v>
      </c>
      <c r="HN27" s="146"/>
      <c r="HO27" s="70"/>
      <c r="HP27" s="121"/>
      <c r="HQ27" s="146">
        <f t="shared" si="86"/>
        <v>0</v>
      </c>
      <c r="HR27" s="110">
        <f t="shared" si="87"/>
        <v>0</v>
      </c>
      <c r="HS27" s="67" t="str">
        <f t="shared" si="88"/>
        <v>0.0</v>
      </c>
      <c r="HT27" s="111" t="str">
        <f t="shared" si="89"/>
        <v>F</v>
      </c>
      <c r="HU27" s="112">
        <f t="shared" si="90"/>
        <v>0</v>
      </c>
      <c r="HV27" s="113" t="str">
        <f t="shared" si="91"/>
        <v>0.0</v>
      </c>
      <c r="HW27" s="63">
        <v>1</v>
      </c>
      <c r="HX27" s="199">
        <v>1</v>
      </c>
      <c r="HY27" s="66">
        <f t="shared" si="209"/>
        <v>0</v>
      </c>
      <c r="HZ27" s="163">
        <f t="shared" si="210"/>
        <v>0</v>
      </c>
      <c r="IA27" s="53" t="str">
        <f t="shared" si="93"/>
        <v>0.0</v>
      </c>
      <c r="IB27" s="51" t="str">
        <f t="shared" si="94"/>
        <v>F</v>
      </c>
      <c r="IC27" s="60">
        <f t="shared" si="95"/>
        <v>0</v>
      </c>
      <c r="ID27" s="53" t="str">
        <f t="shared" si="96"/>
        <v>0.0</v>
      </c>
      <c r="IE27" s="212">
        <v>4</v>
      </c>
      <c r="IF27" s="213">
        <v>4</v>
      </c>
      <c r="IG27" s="202"/>
      <c r="IH27" s="57"/>
      <c r="II27" s="58"/>
      <c r="IJ27" s="66">
        <f t="shared" si="97"/>
        <v>0</v>
      </c>
      <c r="IK27" s="67">
        <f t="shared" si="98"/>
        <v>0</v>
      </c>
      <c r="IL27" s="67" t="str">
        <f t="shared" si="99"/>
        <v>0.0</v>
      </c>
      <c r="IM27" s="51" t="str">
        <f t="shared" si="100"/>
        <v>F</v>
      </c>
      <c r="IN27" s="60">
        <f t="shared" si="101"/>
        <v>0</v>
      </c>
      <c r="IO27" s="53" t="str">
        <f t="shared" si="102"/>
        <v>0.0</v>
      </c>
      <c r="IP27" s="63">
        <v>2</v>
      </c>
      <c r="IQ27" s="199">
        <v>2</v>
      </c>
      <c r="IR27" s="146"/>
      <c r="IS27" s="70"/>
      <c r="IT27" s="121"/>
      <c r="IU27" s="146">
        <f t="shared" si="103"/>
        <v>0</v>
      </c>
      <c r="IV27" s="67">
        <f t="shared" si="104"/>
        <v>0</v>
      </c>
      <c r="IW27" s="67" t="str">
        <f t="shared" si="105"/>
        <v>0.0</v>
      </c>
      <c r="IX27" s="51" t="str">
        <f t="shared" si="106"/>
        <v>F</v>
      </c>
      <c r="IY27" s="60">
        <f t="shared" si="107"/>
        <v>0</v>
      </c>
      <c r="IZ27" s="53" t="str">
        <f t="shared" si="108"/>
        <v>0.0</v>
      </c>
      <c r="JA27" s="63">
        <v>3</v>
      </c>
      <c r="JB27" s="199">
        <v>3</v>
      </c>
      <c r="JC27" s="246"/>
      <c r="JD27" s="247"/>
      <c r="JE27" s="248"/>
      <c r="JF27" s="249">
        <f t="shared" si="109"/>
        <v>0</v>
      </c>
      <c r="JG27" s="67">
        <f t="shared" si="110"/>
        <v>0</v>
      </c>
      <c r="JH27" s="50" t="str">
        <f t="shared" si="111"/>
        <v>0.0</v>
      </c>
      <c r="JI27" s="51" t="str">
        <f t="shared" si="112"/>
        <v>F</v>
      </c>
      <c r="JJ27" s="60">
        <f t="shared" si="113"/>
        <v>0</v>
      </c>
      <c r="JK27" s="53" t="str">
        <f t="shared" si="114"/>
        <v>0.0</v>
      </c>
      <c r="JL27" s="61">
        <v>2</v>
      </c>
      <c r="JM27" s="62">
        <v>2</v>
      </c>
      <c r="JN27" s="56"/>
      <c r="JO27" s="70"/>
      <c r="JP27" s="121"/>
      <c r="JQ27" s="146">
        <f t="shared" si="115"/>
        <v>0</v>
      </c>
      <c r="JR27" s="67">
        <f t="shared" si="116"/>
        <v>0</v>
      </c>
      <c r="JS27" s="50" t="str">
        <f t="shared" si="117"/>
        <v>0.0</v>
      </c>
      <c r="JT27" s="51" t="str">
        <f t="shared" si="118"/>
        <v>F</v>
      </c>
      <c r="JU27" s="60">
        <f t="shared" si="119"/>
        <v>0</v>
      </c>
      <c r="JV27" s="53" t="str">
        <f t="shared" si="120"/>
        <v>0.0</v>
      </c>
      <c r="JW27" s="61">
        <v>1</v>
      </c>
      <c r="JX27" s="62">
        <v>1</v>
      </c>
      <c r="JY27" s="56"/>
      <c r="JZ27" s="70"/>
      <c r="KA27" s="121"/>
      <c r="KB27" s="146">
        <f t="shared" si="121"/>
        <v>0</v>
      </c>
      <c r="KC27" s="67">
        <f t="shared" si="122"/>
        <v>0</v>
      </c>
      <c r="KD27" s="50" t="str">
        <f t="shared" si="123"/>
        <v>0.0</v>
      </c>
      <c r="KE27" s="51" t="str">
        <f t="shared" si="124"/>
        <v>F</v>
      </c>
      <c r="KF27" s="60">
        <f t="shared" si="125"/>
        <v>0</v>
      </c>
      <c r="KG27" s="53" t="str">
        <f t="shared" si="126"/>
        <v>0.0</v>
      </c>
      <c r="KH27" s="61">
        <v>2</v>
      </c>
      <c r="KI27" s="62">
        <v>2</v>
      </c>
      <c r="KJ27" s="105"/>
      <c r="KK27" s="135"/>
      <c r="KL27" s="104"/>
      <c r="KM27" s="66">
        <f t="shared" si="127"/>
        <v>0</v>
      </c>
      <c r="KN27" s="110">
        <f t="shared" si="128"/>
        <v>0</v>
      </c>
      <c r="KO27" s="67" t="str">
        <f t="shared" si="129"/>
        <v>0.0</v>
      </c>
      <c r="KP27" s="273" t="str">
        <f t="shared" si="130"/>
        <v>F</v>
      </c>
      <c r="KQ27" s="112">
        <f t="shared" si="131"/>
        <v>0</v>
      </c>
      <c r="KR27" s="113" t="str">
        <f t="shared" si="132"/>
        <v>0.0</v>
      </c>
      <c r="KS27" s="63">
        <v>3</v>
      </c>
      <c r="KT27" s="199">
        <v>3</v>
      </c>
      <c r="KU27" s="105"/>
      <c r="KV27" s="135"/>
      <c r="KW27" s="104"/>
      <c r="KX27" s="66">
        <f t="shared" si="133"/>
        <v>0</v>
      </c>
      <c r="KY27" s="110">
        <f t="shared" si="134"/>
        <v>0</v>
      </c>
      <c r="KZ27" s="67" t="str">
        <f t="shared" si="135"/>
        <v>0.0</v>
      </c>
      <c r="LA27" s="273" t="str">
        <f t="shared" si="136"/>
        <v>F</v>
      </c>
      <c r="LB27" s="112">
        <f t="shared" si="137"/>
        <v>0</v>
      </c>
      <c r="LC27" s="113" t="str">
        <f t="shared" si="138"/>
        <v>0.0</v>
      </c>
      <c r="LD27" s="63">
        <v>2</v>
      </c>
      <c r="LE27" s="199">
        <v>2</v>
      </c>
      <c r="LF27" s="274">
        <f t="shared" si="184"/>
        <v>0</v>
      </c>
      <c r="LG27" s="275">
        <f t="shared" si="185"/>
        <v>0</v>
      </c>
      <c r="LH27" s="276" t="str">
        <f t="shared" si="186"/>
        <v>0.0</v>
      </c>
      <c r="LI27" s="277" t="str">
        <f t="shared" si="187"/>
        <v>F</v>
      </c>
      <c r="LJ27" s="278">
        <f t="shared" si="188"/>
        <v>0</v>
      </c>
      <c r="LK27" s="276" t="str">
        <f t="shared" si="189"/>
        <v>0.0</v>
      </c>
      <c r="LL27" s="279">
        <v>5</v>
      </c>
      <c r="LM27" s="280">
        <v>5</v>
      </c>
      <c r="LN27" s="203">
        <f t="shared" si="144"/>
        <v>19</v>
      </c>
      <c r="LO27" s="153">
        <f t="shared" si="145"/>
        <v>0</v>
      </c>
      <c r="LP27" s="155">
        <f t="shared" si="146"/>
        <v>0</v>
      </c>
      <c r="LQ27" s="154" t="str">
        <f t="shared" si="190"/>
        <v>0.00</v>
      </c>
      <c r="LR27" s="5" t="str">
        <f t="shared" si="191"/>
        <v>Cảnh báo KQHT</v>
      </c>
    </row>
    <row r="28" spans="1:330" s="8" customFormat="1" ht="18">
      <c r="A28" s="5">
        <v>1</v>
      </c>
      <c r="B28" s="9" t="s">
        <v>432</v>
      </c>
      <c r="C28" s="10" t="s">
        <v>441</v>
      </c>
      <c r="D28" s="11" t="s">
        <v>442</v>
      </c>
      <c r="E28" s="12" t="s">
        <v>277</v>
      </c>
      <c r="G28" s="47" t="s">
        <v>663</v>
      </c>
      <c r="H28" s="141" t="s">
        <v>410</v>
      </c>
      <c r="I28" s="48" t="s">
        <v>570</v>
      </c>
      <c r="J28" s="48" t="s">
        <v>593</v>
      </c>
      <c r="K28" s="98">
        <v>7.8</v>
      </c>
      <c r="L28" s="67" t="str">
        <f t="shared" ref="L28:L43" si="295">TEXT(K28,"0.0")</f>
        <v>7.8</v>
      </c>
      <c r="M28" s="51" t="str">
        <f t="shared" ref="M28:M38" si="296">IF(K28&gt;=8.5,"A",IF(K28&gt;=8,"B+",IF(K28&gt;=7,"B",IF(K28&gt;=6.5,"C+",IF(K28&gt;=5.5,"C",IF(K28&gt;=5,"D+",IF(K28&gt;=4,"D","F")))))))</f>
        <v>B</v>
      </c>
      <c r="N28" s="52">
        <f t="shared" ref="N28:N38" si="297">IF(M28="A",4,IF(M28="B+",3.5,IF(M28="B",3,IF(M28="C+",2.5,IF(M28="C",2,IF(M28="D+",1.5,IF(M28="D",1,0)))))))</f>
        <v>3</v>
      </c>
      <c r="O28" s="53" t="str">
        <f t="shared" ref="O28:O38" si="298">TEXT(N28,"0.0")</f>
        <v>3.0</v>
      </c>
      <c r="P28" s="63">
        <v>2</v>
      </c>
      <c r="Q28" s="49">
        <v>6</v>
      </c>
      <c r="R28" s="67" t="str">
        <f t="shared" ref="R28:R43" si="299">TEXT(Q28,"0.0")</f>
        <v>6.0</v>
      </c>
      <c r="S28" s="51" t="str">
        <f t="shared" ref="S28:S38" si="300">IF(Q28&gt;=8.5,"A",IF(Q28&gt;=8,"B+",IF(Q28&gt;=7,"B",IF(Q28&gt;=6.5,"C+",IF(Q28&gt;=5.5,"C",IF(Q28&gt;=5,"D+",IF(Q28&gt;=4,"D","F")))))))</f>
        <v>C</v>
      </c>
      <c r="T28" s="52">
        <f t="shared" ref="T28:T38" si="301">IF(S28="A",4,IF(S28="B+",3.5,IF(S28="B",3,IF(S28="C+",2.5,IF(S28="C",2,IF(S28="D+",1.5,IF(S28="D",1,0)))))))</f>
        <v>2</v>
      </c>
      <c r="U28" s="53" t="str">
        <f t="shared" ref="U28:U38" si="302">TEXT(T28,"0.0")</f>
        <v>2.0</v>
      </c>
      <c r="V28" s="63">
        <v>3</v>
      </c>
      <c r="W28" s="105">
        <v>8.8000000000000007</v>
      </c>
      <c r="X28" s="103">
        <v>8</v>
      </c>
      <c r="Y28" s="104"/>
      <c r="Z28" s="66">
        <f t="shared" si="219"/>
        <v>8.3000000000000007</v>
      </c>
      <c r="AA28" s="67">
        <f t="shared" si="220"/>
        <v>8.3000000000000007</v>
      </c>
      <c r="AB28" s="67" t="str">
        <f t="shared" ref="AB28:AB38" si="303">TEXT(AA28,"0.0")</f>
        <v>8.3</v>
      </c>
      <c r="AC28" s="51" t="str">
        <f t="shared" si="222"/>
        <v>B+</v>
      </c>
      <c r="AD28" s="60">
        <f t="shared" ref="AD28:AD38" si="304">IF(AC28="A",4,IF(AC28="B+",3.5,IF(AC28="B",3,IF(AC28="C+",2.5,IF(AC28="C",2,IF(AC28="D+",1.5,IF(AC28="D",1,0)))))))</f>
        <v>3.5</v>
      </c>
      <c r="AE28" s="53" t="str">
        <f t="shared" ref="AE28:AE38" si="305">TEXT(AD28,"0.0")</f>
        <v>3.5</v>
      </c>
      <c r="AF28" s="63">
        <v>4</v>
      </c>
      <c r="AG28" s="199">
        <v>4</v>
      </c>
      <c r="AH28" s="105">
        <v>8.3000000000000007</v>
      </c>
      <c r="AI28" s="103">
        <v>8</v>
      </c>
      <c r="AJ28" s="104"/>
      <c r="AK28" s="66">
        <f t="shared" si="225"/>
        <v>8.1</v>
      </c>
      <c r="AL28" s="67">
        <f t="shared" si="226"/>
        <v>8.1</v>
      </c>
      <c r="AM28" s="67" t="str">
        <f t="shared" ref="AM28:AM38" si="306">TEXT(AL28,"0.0")</f>
        <v>8.1</v>
      </c>
      <c r="AN28" s="51" t="str">
        <f t="shared" ref="AN28:AN38" si="307">IF(AL28&gt;=8.5,"A",IF(AL28&gt;=8,"B+",IF(AL28&gt;=7,"B",IF(AL28&gt;=6.5,"C+",IF(AL28&gt;=5.5,"C",IF(AL28&gt;=5,"D+",IF(AL28&gt;=4,"D","F")))))))</f>
        <v>B+</v>
      </c>
      <c r="AO28" s="60">
        <f t="shared" ref="AO28:AO38" si="308">IF(AN28="A",4,IF(AN28="B+",3.5,IF(AN28="B",3,IF(AN28="C+",2.5,IF(AN28="C",2,IF(AN28="D+",1.5,IF(AN28="D",1,0)))))))</f>
        <v>3.5</v>
      </c>
      <c r="AP28" s="53" t="str">
        <f t="shared" ref="AP28:AP38" si="309">TEXT(AO28,"0.0")</f>
        <v>3.5</v>
      </c>
      <c r="AQ28" s="63">
        <v>2</v>
      </c>
      <c r="AR28" s="199">
        <v>2</v>
      </c>
      <c r="AS28" s="105">
        <v>8</v>
      </c>
      <c r="AT28" s="103">
        <v>9</v>
      </c>
      <c r="AU28" s="104"/>
      <c r="AV28" s="66">
        <f t="shared" ref="AV28:AV38" si="310">ROUND((AS28*0.4+AT28*0.6),1)</f>
        <v>8.6</v>
      </c>
      <c r="AW28" s="67">
        <f t="shared" ref="AW28:AW38" si="311">ROUND(MAX((AS28*0.4+AT28*0.6),(AS28*0.4+AU28*0.6)),1)</f>
        <v>8.6</v>
      </c>
      <c r="AX28" s="67" t="str">
        <f t="shared" ref="AX28:AX38" si="312">TEXT(AW28,"0.0")</f>
        <v>8.6</v>
      </c>
      <c r="AY28" s="51" t="str">
        <f t="shared" ref="AY28:AY38" si="313">IF(AW28&gt;=8.5,"A",IF(AW28&gt;=8,"B+",IF(AW28&gt;=7,"B",IF(AW28&gt;=6.5,"C+",IF(AW28&gt;=5.5,"C",IF(AW28&gt;=5,"D+",IF(AW28&gt;=4,"D","F")))))))</f>
        <v>A</v>
      </c>
      <c r="AZ28" s="60">
        <f t="shared" ref="AZ28:AZ38" si="314">IF(AY28="A",4,IF(AY28="B+",3.5,IF(AY28="B",3,IF(AY28="C+",2.5,IF(AY28="C",2,IF(AY28="D+",1.5,IF(AY28="D",1,0)))))))</f>
        <v>4</v>
      </c>
      <c r="BA28" s="53" t="str">
        <f t="shared" ref="BA28:BA38" si="315">TEXT(AZ28,"0.0")</f>
        <v>4.0</v>
      </c>
      <c r="BB28" s="63">
        <v>3</v>
      </c>
      <c r="BC28" s="199">
        <v>3</v>
      </c>
      <c r="BD28" s="105">
        <v>8.1999999999999993</v>
      </c>
      <c r="BE28" s="103">
        <v>9</v>
      </c>
      <c r="BF28" s="104"/>
      <c r="BG28" s="66">
        <f t="shared" ref="BG28:BG38" si="316">ROUND((BD28*0.4+BE28*0.6),1)</f>
        <v>8.6999999999999993</v>
      </c>
      <c r="BH28" s="67">
        <f t="shared" ref="BH28:BH38" si="317">ROUND(MAX((BD28*0.4+BE28*0.6),(BD28*0.4+BF28*0.6)),1)</f>
        <v>8.6999999999999993</v>
      </c>
      <c r="BI28" s="67" t="str">
        <f t="shared" ref="BI28:BI38" si="318">TEXT(BH28,"0.0")</f>
        <v>8.7</v>
      </c>
      <c r="BJ28" s="51" t="str">
        <f t="shared" ref="BJ28:BJ38" si="319">IF(BH28&gt;=8.5,"A",IF(BH28&gt;=8,"B+",IF(BH28&gt;=7,"B",IF(BH28&gt;=6.5,"C+",IF(BH28&gt;=5.5,"C",IF(BH28&gt;=5,"D+",IF(BH28&gt;=4,"D","F")))))))</f>
        <v>A</v>
      </c>
      <c r="BK28" s="60">
        <f t="shared" ref="BK28:BK38" si="320">IF(BJ28="A",4,IF(BJ28="B+",3.5,IF(BJ28="B",3,IF(BJ28="C+",2.5,IF(BJ28="C",2,IF(BJ28="D+",1.5,IF(BJ28="D",1,0)))))))</f>
        <v>4</v>
      </c>
      <c r="BL28" s="53" t="str">
        <f t="shared" ref="BL28:BL38" si="321">TEXT(BK28,"0.0")</f>
        <v>4.0</v>
      </c>
      <c r="BM28" s="63">
        <v>3</v>
      </c>
      <c r="BN28" s="199">
        <v>3</v>
      </c>
      <c r="BO28" s="105">
        <v>7.6</v>
      </c>
      <c r="BP28" s="103">
        <v>9</v>
      </c>
      <c r="BQ28" s="104"/>
      <c r="BR28" s="66">
        <f t="shared" si="243"/>
        <v>8.4</v>
      </c>
      <c r="BS28" s="67">
        <f t="shared" si="244"/>
        <v>8.4</v>
      </c>
      <c r="BT28" s="67" t="str">
        <f t="shared" ref="BT28:BT38" si="322">TEXT(BS28,"0.0")</f>
        <v>8.4</v>
      </c>
      <c r="BU28" s="51" t="str">
        <f t="shared" si="246"/>
        <v>B+</v>
      </c>
      <c r="BV28" s="68">
        <f t="shared" si="247"/>
        <v>3.5</v>
      </c>
      <c r="BW28" s="53" t="str">
        <f t="shared" ref="BW28:BW38" si="323">TEXT(BV28,"0.0")</f>
        <v>3.5</v>
      </c>
      <c r="BX28" s="63">
        <v>2</v>
      </c>
      <c r="BY28" s="199">
        <v>2</v>
      </c>
      <c r="BZ28" s="105">
        <v>8</v>
      </c>
      <c r="CA28" s="103">
        <v>9</v>
      </c>
      <c r="CB28" s="104"/>
      <c r="CC28" s="105"/>
      <c r="CD28" s="67">
        <f t="shared" ref="CD28:CD38" si="324">ROUND(MAX((BZ28*0.4+CA28*0.6),(BZ28*0.4+CB28*0.6)),1)</f>
        <v>8.6</v>
      </c>
      <c r="CE28" s="67" t="str">
        <f t="shared" ref="CE28:CE38" si="325">TEXT(CD28,"0.0")</f>
        <v>8.6</v>
      </c>
      <c r="CF28" s="51" t="str">
        <f t="shared" ref="CF28:CF38" si="326">IF(CD28&gt;=8.5,"A",IF(CD28&gt;=8,"B+",IF(CD28&gt;=7,"B",IF(CD28&gt;=6.5,"C+",IF(CD28&gt;=5.5,"C",IF(CD28&gt;=5,"D+",IF(CD28&gt;=4,"D","F")))))))</f>
        <v>A</v>
      </c>
      <c r="CG28" s="60">
        <f t="shared" ref="CG28:CG38" si="327">IF(CF28="A",4,IF(CF28="B+",3.5,IF(CF28="B",3,IF(CF28="C+",2.5,IF(CF28="C",2,IF(CF28="D+",1.5,IF(CF28="D",1,0)))))))</f>
        <v>4</v>
      </c>
      <c r="CH28" s="53" t="str">
        <f t="shared" ref="CH28:CH38" si="328">TEXT(CG28,"0.0")</f>
        <v>4.0</v>
      </c>
      <c r="CI28" s="63">
        <v>3</v>
      </c>
      <c r="CJ28" s="199">
        <v>3</v>
      </c>
      <c r="CK28" s="200">
        <f t="shared" ref="CK28:CK38" si="329">AQ28+BB28+BM28+BX28+CI28+AF28</f>
        <v>17</v>
      </c>
      <c r="CL28" s="72">
        <f t="shared" si="289"/>
        <v>8.4647058823529395</v>
      </c>
      <c r="CM28" s="93" t="str">
        <f t="shared" ref="CM28:CM38" si="330">TEXT(CL28,"0.00")</f>
        <v>8.46</v>
      </c>
      <c r="CN28" s="72">
        <f t="shared" si="290"/>
        <v>3.7647058823529411</v>
      </c>
      <c r="CO28" s="93" t="str">
        <f t="shared" ref="CO28:CO38" si="331">TEXT(CN28,"0.00")</f>
        <v>3.76</v>
      </c>
      <c r="CP28" s="258" t="str">
        <f t="shared" ref="CP28:CP38" si="332">IF(AND(CN28&lt;0.8),"Cảnh báo KQHT","Lên lớp")</f>
        <v>Lên lớp</v>
      </c>
      <c r="CQ28" s="258">
        <f t="shared" si="291"/>
        <v>17</v>
      </c>
      <c r="CR28" s="72">
        <f t="shared" si="292"/>
        <v>8.4647058823529395</v>
      </c>
      <c r="CS28" s="258" t="str">
        <f t="shared" ref="CS28:CS38" si="333">TEXT(CR28,"0.00")</f>
        <v>8.46</v>
      </c>
      <c r="CT28" s="72">
        <f t="shared" si="293"/>
        <v>3.7647058823529411</v>
      </c>
      <c r="CU28" s="258" t="str">
        <f t="shared" ref="CU28:CU38" si="334">TEXT(CT28,"0.00")</f>
        <v>3.76</v>
      </c>
      <c r="CV28" s="258" t="str">
        <f t="shared" ref="CV28:CV38" si="335">IF(AND(CT28&lt;1.2),"Cảnh báo KQHT","Lên lớp")</f>
        <v>Lên lớp</v>
      </c>
      <c r="CW28" s="66">
        <v>8.6</v>
      </c>
      <c r="CX28" s="66">
        <v>8</v>
      </c>
      <c r="CY28" s="258"/>
      <c r="CZ28" s="66">
        <f t="shared" si="260"/>
        <v>8.1999999999999993</v>
      </c>
      <c r="DA28" s="67">
        <f t="shared" si="261"/>
        <v>8.1999999999999993</v>
      </c>
      <c r="DB28" s="60" t="str">
        <f t="shared" si="262"/>
        <v>8.2</v>
      </c>
      <c r="DC28" s="51" t="str">
        <f t="shared" si="263"/>
        <v>B+</v>
      </c>
      <c r="DD28" s="60">
        <f t="shared" si="264"/>
        <v>3.5</v>
      </c>
      <c r="DE28" s="60" t="str">
        <f t="shared" si="265"/>
        <v>3.5</v>
      </c>
      <c r="DF28" s="63"/>
      <c r="DG28" s="201"/>
      <c r="DH28" s="105">
        <v>7.2</v>
      </c>
      <c r="DI28" s="126">
        <v>9</v>
      </c>
      <c r="DJ28" s="126"/>
      <c r="DK28" s="66">
        <f t="shared" si="266"/>
        <v>8.3000000000000007</v>
      </c>
      <c r="DL28" s="67">
        <f t="shared" si="267"/>
        <v>8.3000000000000007</v>
      </c>
      <c r="DM28" s="60" t="str">
        <f t="shared" si="268"/>
        <v>8.3</v>
      </c>
      <c r="DN28" s="51" t="str">
        <f t="shared" si="269"/>
        <v>B+</v>
      </c>
      <c r="DO28" s="60">
        <f t="shared" si="270"/>
        <v>3.5</v>
      </c>
      <c r="DP28" s="60" t="str">
        <f t="shared" si="271"/>
        <v>3.5</v>
      </c>
      <c r="DQ28" s="63"/>
      <c r="DR28" s="201"/>
      <c r="DS28" s="67">
        <f t="shared" si="272"/>
        <v>8.25</v>
      </c>
      <c r="DT28" s="60" t="str">
        <f t="shared" si="273"/>
        <v>8.3</v>
      </c>
      <c r="DU28" s="51" t="str">
        <f t="shared" si="274"/>
        <v>B+</v>
      </c>
      <c r="DV28" s="60">
        <f t="shared" si="275"/>
        <v>3.5</v>
      </c>
      <c r="DW28" s="60" t="str">
        <f t="shared" si="276"/>
        <v>3.5</v>
      </c>
      <c r="DX28" s="63">
        <v>3</v>
      </c>
      <c r="DY28" s="201">
        <v>3</v>
      </c>
      <c r="DZ28" s="202">
        <v>6.8</v>
      </c>
      <c r="EA28" s="57">
        <v>7</v>
      </c>
      <c r="EB28" s="58"/>
      <c r="EC28" s="66">
        <f t="shared" si="277"/>
        <v>6.9</v>
      </c>
      <c r="ED28" s="67">
        <f t="shared" si="278"/>
        <v>6.9</v>
      </c>
      <c r="EE28" s="67" t="str">
        <f t="shared" si="279"/>
        <v>6.9</v>
      </c>
      <c r="EF28" s="51" t="str">
        <f t="shared" si="280"/>
        <v>C+</v>
      </c>
      <c r="EG28" s="68">
        <f t="shared" si="281"/>
        <v>2.5</v>
      </c>
      <c r="EH28" s="53" t="str">
        <f t="shared" si="282"/>
        <v>2.5</v>
      </c>
      <c r="EI28" s="63">
        <v>3</v>
      </c>
      <c r="EJ28" s="199">
        <v>3</v>
      </c>
      <c r="EK28" s="202">
        <v>8.8000000000000007</v>
      </c>
      <c r="EL28" s="57">
        <v>6</v>
      </c>
      <c r="EM28" s="58"/>
      <c r="EN28" s="66">
        <f t="shared" ref="EN28:EN43" si="336">ROUND((EK28*0.4+EL28*0.6),1)</f>
        <v>7.1</v>
      </c>
      <c r="EO28" s="67">
        <f t="shared" ref="EO28:EO43" si="337">ROUND(MAX((EK28*0.4+EL28*0.6),(EK28*0.4+EM28*0.6)),1)</f>
        <v>7.1</v>
      </c>
      <c r="EP28" s="67" t="str">
        <f t="shared" ref="EP28:EP43" si="338">TEXT(EO28,"0.0")</f>
        <v>7.1</v>
      </c>
      <c r="EQ28" s="51" t="str">
        <f t="shared" ref="EQ28:EQ43" si="339">IF(EO28&gt;=8.5,"A",IF(EO28&gt;=8,"B+",IF(EO28&gt;=7,"B",IF(EO28&gt;=6.5,"C+",IF(EO28&gt;=5.5,"C",IF(EO28&gt;=5,"D+",IF(EO28&gt;=4,"D","F")))))))</f>
        <v>B</v>
      </c>
      <c r="ER28" s="60">
        <f t="shared" ref="ER28:ER43" si="340">IF(EQ28="A",4,IF(EQ28="B+",3.5,IF(EQ28="B",3,IF(EQ28="C+",2.5,IF(EQ28="C",2,IF(EQ28="D+",1.5,IF(EQ28="D",1,0)))))))</f>
        <v>3</v>
      </c>
      <c r="ES28" s="53" t="str">
        <f t="shared" ref="ES28:ES43" si="341">TEXT(ER28,"0.0")</f>
        <v>3.0</v>
      </c>
      <c r="ET28" s="63">
        <v>3</v>
      </c>
      <c r="EU28" s="199">
        <v>3</v>
      </c>
      <c r="EV28" s="202">
        <v>7.3</v>
      </c>
      <c r="EW28" s="57">
        <v>6</v>
      </c>
      <c r="EX28" s="58"/>
      <c r="EY28" s="66">
        <f t="shared" si="45"/>
        <v>6.5</v>
      </c>
      <c r="EZ28" s="67">
        <f t="shared" si="46"/>
        <v>6.5</v>
      </c>
      <c r="FA28" s="67" t="str">
        <f t="shared" si="47"/>
        <v>6.5</v>
      </c>
      <c r="FB28" s="51" t="str">
        <f t="shared" si="48"/>
        <v>C+</v>
      </c>
      <c r="FC28" s="60">
        <f t="shared" si="49"/>
        <v>2.5</v>
      </c>
      <c r="FD28" s="53" t="str">
        <f t="shared" si="50"/>
        <v>2.5</v>
      </c>
      <c r="FE28" s="63">
        <v>2</v>
      </c>
      <c r="FF28" s="199">
        <v>2</v>
      </c>
      <c r="FG28" s="105">
        <v>7.7</v>
      </c>
      <c r="FH28" s="103">
        <v>7</v>
      </c>
      <c r="FI28" s="104"/>
      <c r="FJ28" s="66">
        <f t="shared" si="51"/>
        <v>7.3</v>
      </c>
      <c r="FK28" s="67">
        <f t="shared" si="52"/>
        <v>7.3</v>
      </c>
      <c r="FL28" s="67" t="str">
        <f t="shared" si="53"/>
        <v>7.3</v>
      </c>
      <c r="FM28" s="51" t="str">
        <f t="shared" si="54"/>
        <v>B</v>
      </c>
      <c r="FN28" s="60">
        <f t="shared" si="55"/>
        <v>3</v>
      </c>
      <c r="FO28" s="53" t="str">
        <f t="shared" si="56"/>
        <v>3.0</v>
      </c>
      <c r="FP28" s="63">
        <v>2</v>
      </c>
      <c r="FQ28" s="199">
        <v>2</v>
      </c>
      <c r="FR28" s="105">
        <v>7.2</v>
      </c>
      <c r="FS28" s="103">
        <v>8</v>
      </c>
      <c r="FT28" s="104"/>
      <c r="FU28" s="66"/>
      <c r="FV28" s="67">
        <f t="shared" si="57"/>
        <v>7.7</v>
      </c>
      <c r="FW28" s="67" t="str">
        <f t="shared" si="58"/>
        <v>7.7</v>
      </c>
      <c r="FX28" s="51" t="str">
        <f t="shared" si="59"/>
        <v>B</v>
      </c>
      <c r="FY28" s="60">
        <f t="shared" si="60"/>
        <v>3</v>
      </c>
      <c r="FZ28" s="53" t="str">
        <f t="shared" si="61"/>
        <v>3.0</v>
      </c>
      <c r="GA28" s="63">
        <v>2</v>
      </c>
      <c r="GB28" s="199">
        <v>2</v>
      </c>
      <c r="GC28" s="105">
        <v>6.7</v>
      </c>
      <c r="GD28" s="103">
        <v>6</v>
      </c>
      <c r="GE28" s="104"/>
      <c r="GF28" s="105"/>
      <c r="GG28" s="67">
        <f t="shared" ref="GG28:GG38" si="342">ROUND(MAX((GC28*0.4+GD28*0.6),(GC28*0.4+GE28*0.6)),1)</f>
        <v>6.3</v>
      </c>
      <c r="GH28" s="67" t="str">
        <f t="shared" ref="GH28:GH38" si="343">TEXT(GG28,"0.0")</f>
        <v>6.3</v>
      </c>
      <c r="GI28" s="51" t="str">
        <f t="shared" ref="GI28:GI38" si="344">IF(GG28&gt;=8.5,"A",IF(GG28&gt;=8,"B+",IF(GG28&gt;=7,"B",IF(GG28&gt;=6.5,"C+",IF(GG28&gt;=5.5,"C",IF(GG28&gt;=5,"D+",IF(GG28&gt;=4,"D","F")))))))</f>
        <v>C</v>
      </c>
      <c r="GJ28" s="60">
        <f t="shared" ref="GJ28:GJ38" si="345">IF(GI28="A",4,IF(GI28="B+",3.5,IF(GI28="B",3,IF(GI28="C+",2.5,IF(GI28="C",2,IF(GI28="D+",1.5,IF(GI28="D",1,0)))))))</f>
        <v>2</v>
      </c>
      <c r="GK28" s="53" t="str">
        <f t="shared" ref="GK28:GK38" si="346">TEXT(GJ28,"0.0")</f>
        <v>2.0</v>
      </c>
      <c r="GL28" s="63">
        <v>3</v>
      </c>
      <c r="GM28" s="199">
        <v>3</v>
      </c>
      <c r="GN28" s="203">
        <f t="shared" ref="GN28:GN38" si="347">DX28+EI28+ET28+FE28+FP28+GA28+GL28</f>
        <v>18</v>
      </c>
      <c r="GO28" s="153">
        <f t="shared" ref="GO28:GO38" si="348">(DS28*DX28+ED28*EI28+EO28*ET28+EZ28*FE28+FK28*FP28+FV28*GA28+GG28*GL28)/GN28</f>
        <v>7.1472222222222221</v>
      </c>
      <c r="GP28" s="155">
        <f t="shared" ref="GP28:GP38" si="349">(DV28*DX28+EG28*EI28+ER28*ET28+FC28*FE28+FN28*FP28+FY28*GA28+GJ28*GL28)/GN28</f>
        <v>2.7777777777777777</v>
      </c>
      <c r="GQ28" s="154" t="str">
        <f t="shared" si="70"/>
        <v>2.78</v>
      </c>
      <c r="GR28" s="5" t="str">
        <f t="shared" si="71"/>
        <v>Lên lớp</v>
      </c>
      <c r="GS28" s="204">
        <f t="shared" ref="GS28:GS38" si="350">DY28+EJ28+EU28+FF28+FQ28+GB28+GM28</f>
        <v>18</v>
      </c>
      <c r="GT28" s="205">
        <f t="shared" si="73"/>
        <v>7.1472222222222221</v>
      </c>
      <c r="GU28" s="206">
        <f t="shared" ref="GU28:GU38" si="351" xml:space="preserve"> (DV28*DY28+EG28*EJ28+ER28*EU28+FC28*FF28+FN28*FQ28+FY28*GB28+GJ28*GM28)/GS28</f>
        <v>2.7777777777777777</v>
      </c>
      <c r="GV28" s="207">
        <f t="shared" ref="GV28:GV38" si="352">CK28+GN28</f>
        <v>35</v>
      </c>
      <c r="GW28" s="203">
        <f t="shared" ref="GW28:GW38" si="353">CQ28+GS28</f>
        <v>35</v>
      </c>
      <c r="GX28" s="154">
        <f t="shared" ref="GX28:GX38" si="354">(CQ28*CR28+GT28*GS28)/GW28</f>
        <v>7.7871428571428556</v>
      </c>
      <c r="GY28" s="155">
        <f t="shared" ref="GY28:GY38" si="355">(CT28*CQ28+GU28*GS28)/GW28</f>
        <v>3.2571428571428571</v>
      </c>
      <c r="GZ28" s="154" t="str">
        <f t="shared" si="79"/>
        <v>3.26</v>
      </c>
      <c r="HA28" s="5" t="str">
        <f t="shared" si="80"/>
        <v>Lên lớp</v>
      </c>
      <c r="HB28" s="5"/>
      <c r="HC28" s="105">
        <v>7</v>
      </c>
      <c r="HD28" s="103">
        <v>5</v>
      </c>
      <c r="HE28" s="104"/>
      <c r="HF28" s="105"/>
      <c r="HG28" s="67">
        <f t="shared" ref="HG28:HG37" si="356">ROUND(MAX((HC28*0.4+HD28*0.6),(HC28*0.4+HE28*0.6)),1)</f>
        <v>5.8</v>
      </c>
      <c r="HH28" s="67" t="str">
        <f t="shared" ref="HH28:HH38" si="357">TEXT(HG28,"0.0")</f>
        <v>5.8</v>
      </c>
      <c r="HI28" s="51" t="str">
        <f t="shared" ref="HI28:HI38" si="358">IF(HG28&gt;=8.5,"A",IF(HG28&gt;=8,"B+",IF(HG28&gt;=7,"B",IF(HG28&gt;=6.5,"C+",IF(HG28&gt;=5.5,"C",IF(HG28&gt;=5,"D+",IF(HG28&gt;=4,"D","F")))))))</f>
        <v>C</v>
      </c>
      <c r="HJ28" s="60">
        <f t="shared" ref="HJ28:HJ38" si="359">IF(HI28="A",4,IF(HI28="B+",3.5,IF(HI28="B",3,IF(HI28="C+",2.5,IF(HI28="C",2,IF(HI28="D+",1.5,IF(HI28="D",1,0)))))))</f>
        <v>2</v>
      </c>
      <c r="HK28" s="53" t="str">
        <f t="shared" ref="HK28:HK38" si="360">TEXT(HJ28,"0.0")</f>
        <v>2.0</v>
      </c>
      <c r="HL28" s="63">
        <v>3</v>
      </c>
      <c r="HM28" s="199">
        <v>3</v>
      </c>
      <c r="HN28" s="202">
        <v>7.7</v>
      </c>
      <c r="HO28" s="57">
        <v>6</v>
      </c>
      <c r="HP28" s="58"/>
      <c r="HQ28" s="66">
        <f t="shared" si="86"/>
        <v>6.7</v>
      </c>
      <c r="HR28" s="110">
        <f t="shared" si="87"/>
        <v>6.7</v>
      </c>
      <c r="HS28" s="67" t="str">
        <f t="shared" si="88"/>
        <v>6.7</v>
      </c>
      <c r="HT28" s="111" t="str">
        <f t="shared" si="89"/>
        <v>C+</v>
      </c>
      <c r="HU28" s="112">
        <f t="shared" si="90"/>
        <v>2.5</v>
      </c>
      <c r="HV28" s="113" t="str">
        <f t="shared" si="91"/>
        <v>2.5</v>
      </c>
      <c r="HW28" s="63">
        <v>1</v>
      </c>
      <c r="HX28" s="199">
        <v>1</v>
      </c>
      <c r="HY28" s="66">
        <f t="shared" si="209"/>
        <v>2</v>
      </c>
      <c r="HZ28" s="163">
        <f t="shared" si="210"/>
        <v>6.1</v>
      </c>
      <c r="IA28" s="53" t="str">
        <f t="shared" si="93"/>
        <v>6.1</v>
      </c>
      <c r="IB28" s="51" t="str">
        <f t="shared" si="94"/>
        <v>C</v>
      </c>
      <c r="IC28" s="60">
        <f t="shared" si="95"/>
        <v>2</v>
      </c>
      <c r="ID28" s="53" t="str">
        <f t="shared" si="96"/>
        <v>2.0</v>
      </c>
      <c r="IE28" s="212">
        <v>4</v>
      </c>
      <c r="IF28" s="213">
        <v>4</v>
      </c>
      <c r="IG28" s="202">
        <v>7.7</v>
      </c>
      <c r="IH28" s="57">
        <v>5</v>
      </c>
      <c r="II28" s="58"/>
      <c r="IJ28" s="66">
        <f t="shared" ref="IJ28:IJ37" si="361">ROUND((IG28*0.4+IH28*0.6),1)</f>
        <v>6.1</v>
      </c>
      <c r="IK28" s="67">
        <f t="shared" ref="IK28:IK38" si="362">ROUND(MAX((IG28*0.4+IH28*0.6),(IG28*0.4+II28*0.6)),1)</f>
        <v>6.1</v>
      </c>
      <c r="IL28" s="67" t="str">
        <f t="shared" ref="IL28:IL38" si="363">TEXT(IK28,"0.0")</f>
        <v>6.1</v>
      </c>
      <c r="IM28" s="51" t="str">
        <f t="shared" ref="IM28:IM38" si="364">IF(IK28&gt;=8.5,"A",IF(IK28&gt;=8,"B+",IF(IK28&gt;=7,"B",IF(IK28&gt;=6.5,"C+",IF(IK28&gt;=5.5,"C",IF(IK28&gt;=5,"D+",IF(IK28&gt;=4,"D","F")))))))</f>
        <v>C</v>
      </c>
      <c r="IN28" s="60">
        <f t="shared" ref="IN28:IN38" si="365">IF(IM28="A",4,IF(IM28="B+",3.5,IF(IM28="B",3,IF(IM28="C+",2.5,IF(IM28="C",2,IF(IM28="D+",1.5,IF(IM28="D",1,0)))))))</f>
        <v>2</v>
      </c>
      <c r="IO28" s="53" t="str">
        <f t="shared" ref="IO28:IO38" si="366">TEXT(IN28,"0.0")</f>
        <v>2.0</v>
      </c>
      <c r="IP28" s="63">
        <v>2</v>
      </c>
      <c r="IQ28" s="199">
        <v>2</v>
      </c>
      <c r="IR28" s="202">
        <v>8.8000000000000007</v>
      </c>
      <c r="IS28" s="57">
        <v>7</v>
      </c>
      <c r="IT28" s="58"/>
      <c r="IU28" s="66">
        <f t="shared" si="103"/>
        <v>7.7</v>
      </c>
      <c r="IV28" s="67">
        <f t="shared" si="104"/>
        <v>7.7</v>
      </c>
      <c r="IW28" s="67" t="str">
        <f t="shared" si="105"/>
        <v>7.7</v>
      </c>
      <c r="IX28" s="51" t="str">
        <f t="shared" si="106"/>
        <v>B</v>
      </c>
      <c r="IY28" s="60">
        <f t="shared" si="107"/>
        <v>3</v>
      </c>
      <c r="IZ28" s="53" t="str">
        <f t="shared" si="108"/>
        <v>3.0</v>
      </c>
      <c r="JA28" s="63">
        <v>3</v>
      </c>
      <c r="JB28" s="199">
        <v>3</v>
      </c>
      <c r="JC28" s="65">
        <v>6.8</v>
      </c>
      <c r="JD28" s="57">
        <v>3</v>
      </c>
      <c r="JE28" s="58"/>
      <c r="JF28" s="66">
        <f t="shared" si="109"/>
        <v>4.5</v>
      </c>
      <c r="JG28" s="67">
        <f t="shared" si="110"/>
        <v>4.5</v>
      </c>
      <c r="JH28" s="50" t="str">
        <f t="shared" si="111"/>
        <v>4.5</v>
      </c>
      <c r="JI28" s="51" t="str">
        <f t="shared" si="112"/>
        <v>D</v>
      </c>
      <c r="JJ28" s="60">
        <f t="shared" si="113"/>
        <v>1</v>
      </c>
      <c r="JK28" s="53" t="str">
        <f t="shared" si="114"/>
        <v>1.0</v>
      </c>
      <c r="JL28" s="61">
        <v>2</v>
      </c>
      <c r="JM28" s="62">
        <v>2</v>
      </c>
      <c r="JN28" s="65">
        <v>6.8</v>
      </c>
      <c r="JO28" s="57">
        <v>6</v>
      </c>
      <c r="JP28" s="58"/>
      <c r="JQ28" s="66">
        <f t="shared" si="115"/>
        <v>6.3</v>
      </c>
      <c r="JR28" s="67">
        <f t="shared" si="116"/>
        <v>6.3</v>
      </c>
      <c r="JS28" s="50" t="str">
        <f t="shared" si="117"/>
        <v>6.3</v>
      </c>
      <c r="JT28" s="51" t="str">
        <f t="shared" si="118"/>
        <v>C</v>
      </c>
      <c r="JU28" s="60">
        <f t="shared" si="119"/>
        <v>2</v>
      </c>
      <c r="JV28" s="53" t="str">
        <f t="shared" si="120"/>
        <v>2.0</v>
      </c>
      <c r="JW28" s="61">
        <v>1</v>
      </c>
      <c r="JX28" s="62">
        <v>1</v>
      </c>
      <c r="JY28" s="65">
        <v>7</v>
      </c>
      <c r="JZ28" s="57">
        <v>4</v>
      </c>
      <c r="KA28" s="58"/>
      <c r="KB28" s="66">
        <f t="shared" si="121"/>
        <v>5.2</v>
      </c>
      <c r="KC28" s="67">
        <f t="shared" si="122"/>
        <v>5.2</v>
      </c>
      <c r="KD28" s="50" t="str">
        <f t="shared" si="123"/>
        <v>5.2</v>
      </c>
      <c r="KE28" s="51" t="str">
        <f t="shared" si="124"/>
        <v>D+</v>
      </c>
      <c r="KF28" s="60">
        <f t="shared" si="125"/>
        <v>1.5</v>
      </c>
      <c r="KG28" s="53" t="str">
        <f t="shared" si="126"/>
        <v>1.5</v>
      </c>
      <c r="KH28" s="61">
        <v>2</v>
      </c>
      <c r="KI28" s="62">
        <v>2</v>
      </c>
      <c r="KJ28" s="105">
        <v>5</v>
      </c>
      <c r="KK28" s="135">
        <v>5</v>
      </c>
      <c r="KL28" s="104"/>
      <c r="KM28" s="66">
        <f t="shared" si="127"/>
        <v>5</v>
      </c>
      <c r="KN28" s="110">
        <f t="shared" si="128"/>
        <v>5</v>
      </c>
      <c r="KO28" s="67" t="str">
        <f t="shared" si="129"/>
        <v>5.0</v>
      </c>
      <c r="KP28" s="273" t="str">
        <f t="shared" si="130"/>
        <v>D+</v>
      </c>
      <c r="KQ28" s="112">
        <f t="shared" si="131"/>
        <v>1.5</v>
      </c>
      <c r="KR28" s="113" t="str">
        <f t="shared" si="132"/>
        <v>1.5</v>
      </c>
      <c r="KS28" s="63">
        <v>3</v>
      </c>
      <c r="KT28" s="199">
        <v>3</v>
      </c>
      <c r="KU28" s="105">
        <v>7.3</v>
      </c>
      <c r="KV28" s="135">
        <v>5</v>
      </c>
      <c r="KW28" s="104"/>
      <c r="KX28" s="66">
        <f t="shared" si="133"/>
        <v>5.9</v>
      </c>
      <c r="KY28" s="110">
        <f t="shared" si="134"/>
        <v>5.9</v>
      </c>
      <c r="KZ28" s="67" t="str">
        <f t="shared" si="135"/>
        <v>5.9</v>
      </c>
      <c r="LA28" s="273" t="str">
        <f t="shared" si="136"/>
        <v>C</v>
      </c>
      <c r="LB28" s="112">
        <f t="shared" si="137"/>
        <v>2</v>
      </c>
      <c r="LC28" s="113" t="str">
        <f t="shared" si="138"/>
        <v>2.0</v>
      </c>
      <c r="LD28" s="63">
        <v>2</v>
      </c>
      <c r="LE28" s="199">
        <v>2</v>
      </c>
      <c r="LF28" s="274">
        <f t="shared" si="184"/>
        <v>5.4</v>
      </c>
      <c r="LG28" s="275">
        <f t="shared" si="185"/>
        <v>5.4</v>
      </c>
      <c r="LH28" s="276" t="str">
        <f t="shared" si="186"/>
        <v>5.4</v>
      </c>
      <c r="LI28" s="277" t="str">
        <f t="shared" si="187"/>
        <v>D+</v>
      </c>
      <c r="LJ28" s="278">
        <f t="shared" si="188"/>
        <v>1.5</v>
      </c>
      <c r="LK28" s="276" t="str">
        <f t="shared" si="189"/>
        <v>1.5</v>
      </c>
      <c r="LL28" s="279">
        <v>5</v>
      </c>
      <c r="LM28" s="280">
        <v>5</v>
      </c>
      <c r="LN28" s="203">
        <f t="shared" si="144"/>
        <v>19</v>
      </c>
      <c r="LO28" s="153">
        <f t="shared" si="145"/>
        <v>5.8894736842105262</v>
      </c>
      <c r="LP28" s="155">
        <f t="shared" si="146"/>
        <v>1.9473684210526316</v>
      </c>
      <c r="LQ28" s="154" t="str">
        <f t="shared" si="190"/>
        <v>1.95</v>
      </c>
      <c r="LR28" s="5" t="str">
        <f t="shared" si="191"/>
        <v>Lên lớp</v>
      </c>
    </row>
    <row r="29" spans="1:330" s="8" customFormat="1" ht="18">
      <c r="A29" s="5">
        <v>2</v>
      </c>
      <c r="B29" s="9" t="s">
        <v>432</v>
      </c>
      <c r="C29" s="10" t="s">
        <v>445</v>
      </c>
      <c r="D29" s="11" t="s">
        <v>446</v>
      </c>
      <c r="E29" s="12" t="s">
        <v>299</v>
      </c>
      <c r="G29" s="47" t="s">
        <v>664</v>
      </c>
      <c r="H29" s="141" t="s">
        <v>410</v>
      </c>
      <c r="I29" s="48" t="s">
        <v>687</v>
      </c>
      <c r="J29" s="48" t="s">
        <v>656</v>
      </c>
      <c r="K29" s="98">
        <v>7.6</v>
      </c>
      <c r="L29" s="67" t="str">
        <f t="shared" si="295"/>
        <v>7.6</v>
      </c>
      <c r="M29" s="51" t="str">
        <f t="shared" si="296"/>
        <v>B</v>
      </c>
      <c r="N29" s="52">
        <f t="shared" si="297"/>
        <v>3</v>
      </c>
      <c r="O29" s="53" t="str">
        <f t="shared" si="298"/>
        <v>3.0</v>
      </c>
      <c r="P29" s="63">
        <v>2</v>
      </c>
      <c r="Q29" s="49">
        <v>7</v>
      </c>
      <c r="R29" s="67" t="str">
        <f t="shared" si="299"/>
        <v>7.0</v>
      </c>
      <c r="S29" s="51" t="str">
        <f t="shared" si="300"/>
        <v>B</v>
      </c>
      <c r="T29" s="52">
        <f t="shared" si="301"/>
        <v>3</v>
      </c>
      <c r="U29" s="53" t="str">
        <f t="shared" si="302"/>
        <v>3.0</v>
      </c>
      <c r="V29" s="63">
        <v>3</v>
      </c>
      <c r="W29" s="105">
        <v>8.1999999999999993</v>
      </c>
      <c r="X29" s="103">
        <v>9</v>
      </c>
      <c r="Y29" s="104"/>
      <c r="Z29" s="66">
        <f t="shared" si="219"/>
        <v>8.6999999999999993</v>
      </c>
      <c r="AA29" s="67">
        <f t="shared" si="220"/>
        <v>8.6999999999999993</v>
      </c>
      <c r="AB29" s="67" t="str">
        <f t="shared" si="303"/>
        <v>8.7</v>
      </c>
      <c r="AC29" s="51" t="str">
        <f t="shared" si="222"/>
        <v>A</v>
      </c>
      <c r="AD29" s="60">
        <f t="shared" si="304"/>
        <v>4</v>
      </c>
      <c r="AE29" s="53" t="str">
        <f t="shared" si="305"/>
        <v>4.0</v>
      </c>
      <c r="AF29" s="63">
        <v>4</v>
      </c>
      <c r="AG29" s="199">
        <v>4</v>
      </c>
      <c r="AH29" s="105">
        <v>7</v>
      </c>
      <c r="AI29" s="103">
        <v>9</v>
      </c>
      <c r="AJ29" s="104"/>
      <c r="AK29" s="66">
        <f t="shared" si="225"/>
        <v>8.1999999999999993</v>
      </c>
      <c r="AL29" s="67">
        <f t="shared" si="226"/>
        <v>8.1999999999999993</v>
      </c>
      <c r="AM29" s="67" t="str">
        <f t="shared" si="306"/>
        <v>8.2</v>
      </c>
      <c r="AN29" s="51" t="str">
        <f t="shared" si="307"/>
        <v>B+</v>
      </c>
      <c r="AO29" s="60">
        <f t="shared" si="308"/>
        <v>3.5</v>
      </c>
      <c r="AP29" s="53" t="str">
        <f t="shared" si="309"/>
        <v>3.5</v>
      </c>
      <c r="AQ29" s="63">
        <v>2</v>
      </c>
      <c r="AR29" s="199">
        <v>2</v>
      </c>
      <c r="AS29" s="105">
        <v>7.4</v>
      </c>
      <c r="AT29" s="103">
        <v>8</v>
      </c>
      <c r="AU29" s="104"/>
      <c r="AV29" s="66">
        <f t="shared" si="310"/>
        <v>7.8</v>
      </c>
      <c r="AW29" s="67">
        <f t="shared" si="311"/>
        <v>7.8</v>
      </c>
      <c r="AX29" s="67" t="str">
        <f t="shared" si="312"/>
        <v>7.8</v>
      </c>
      <c r="AY29" s="51" t="str">
        <f t="shared" si="313"/>
        <v>B</v>
      </c>
      <c r="AZ29" s="60">
        <f t="shared" si="314"/>
        <v>3</v>
      </c>
      <c r="BA29" s="53" t="str">
        <f t="shared" si="315"/>
        <v>3.0</v>
      </c>
      <c r="BB29" s="63">
        <v>3</v>
      </c>
      <c r="BC29" s="199">
        <v>3</v>
      </c>
      <c r="BD29" s="105">
        <v>7.2</v>
      </c>
      <c r="BE29" s="103">
        <v>5</v>
      </c>
      <c r="BF29" s="104"/>
      <c r="BG29" s="66">
        <f t="shared" si="316"/>
        <v>5.9</v>
      </c>
      <c r="BH29" s="67">
        <f t="shared" si="317"/>
        <v>5.9</v>
      </c>
      <c r="BI29" s="67" t="str">
        <f t="shared" si="318"/>
        <v>5.9</v>
      </c>
      <c r="BJ29" s="51" t="str">
        <f t="shared" si="319"/>
        <v>C</v>
      </c>
      <c r="BK29" s="60">
        <f t="shared" si="320"/>
        <v>2</v>
      </c>
      <c r="BL29" s="53" t="str">
        <f t="shared" si="321"/>
        <v>2.0</v>
      </c>
      <c r="BM29" s="63">
        <v>3</v>
      </c>
      <c r="BN29" s="199">
        <v>3</v>
      </c>
      <c r="BO29" s="105">
        <v>6.6</v>
      </c>
      <c r="BP29" s="103">
        <v>7</v>
      </c>
      <c r="BQ29" s="104"/>
      <c r="BR29" s="66">
        <f t="shared" si="243"/>
        <v>6.8</v>
      </c>
      <c r="BS29" s="67">
        <f t="shared" si="244"/>
        <v>6.8</v>
      </c>
      <c r="BT29" s="67" t="str">
        <f t="shared" si="322"/>
        <v>6.8</v>
      </c>
      <c r="BU29" s="51" t="str">
        <f t="shared" si="246"/>
        <v>C+</v>
      </c>
      <c r="BV29" s="68">
        <f t="shared" si="247"/>
        <v>2.5</v>
      </c>
      <c r="BW29" s="53" t="str">
        <f t="shared" si="323"/>
        <v>2.5</v>
      </c>
      <c r="BX29" s="63">
        <v>2</v>
      </c>
      <c r="BY29" s="199">
        <v>2</v>
      </c>
      <c r="BZ29" s="105">
        <v>7.2</v>
      </c>
      <c r="CA29" s="103">
        <v>9</v>
      </c>
      <c r="CB29" s="104"/>
      <c r="CC29" s="105"/>
      <c r="CD29" s="67">
        <f t="shared" si="324"/>
        <v>8.3000000000000007</v>
      </c>
      <c r="CE29" s="67" t="str">
        <f t="shared" si="325"/>
        <v>8.3</v>
      </c>
      <c r="CF29" s="51" t="str">
        <f t="shared" si="326"/>
        <v>B+</v>
      </c>
      <c r="CG29" s="60">
        <f t="shared" si="327"/>
        <v>3.5</v>
      </c>
      <c r="CH29" s="53" t="str">
        <f t="shared" si="328"/>
        <v>3.5</v>
      </c>
      <c r="CI29" s="63">
        <v>3</v>
      </c>
      <c r="CJ29" s="199">
        <v>3</v>
      </c>
      <c r="CK29" s="200">
        <f t="shared" si="329"/>
        <v>17</v>
      </c>
      <c r="CL29" s="72">
        <f t="shared" si="289"/>
        <v>7.6941176470588228</v>
      </c>
      <c r="CM29" s="93" t="str">
        <f t="shared" si="330"/>
        <v>7.69</v>
      </c>
      <c r="CN29" s="72">
        <f t="shared" si="290"/>
        <v>3.1470588235294117</v>
      </c>
      <c r="CO29" s="93" t="str">
        <f t="shared" si="331"/>
        <v>3.15</v>
      </c>
      <c r="CP29" s="258" t="str">
        <f t="shared" si="332"/>
        <v>Lên lớp</v>
      </c>
      <c r="CQ29" s="258">
        <f t="shared" si="291"/>
        <v>17</v>
      </c>
      <c r="CR29" s="72">
        <f t="shared" si="292"/>
        <v>7.6941176470588228</v>
      </c>
      <c r="CS29" s="258" t="str">
        <f t="shared" si="333"/>
        <v>7.69</v>
      </c>
      <c r="CT29" s="72">
        <f t="shared" si="293"/>
        <v>3.1470588235294117</v>
      </c>
      <c r="CU29" s="258" t="str">
        <f t="shared" si="334"/>
        <v>3.15</v>
      </c>
      <c r="CV29" s="258" t="str">
        <f t="shared" si="335"/>
        <v>Lên lớp</v>
      </c>
      <c r="CW29" s="66">
        <v>7.6</v>
      </c>
      <c r="CX29" s="66">
        <v>4</v>
      </c>
      <c r="CY29" s="258"/>
      <c r="CZ29" s="66">
        <f t="shared" si="260"/>
        <v>5.4</v>
      </c>
      <c r="DA29" s="67">
        <f t="shared" si="261"/>
        <v>5.4</v>
      </c>
      <c r="DB29" s="60" t="str">
        <f t="shared" si="262"/>
        <v>5.4</v>
      </c>
      <c r="DC29" s="51" t="str">
        <f t="shared" si="263"/>
        <v>D+</v>
      </c>
      <c r="DD29" s="60">
        <f t="shared" si="264"/>
        <v>1.5</v>
      </c>
      <c r="DE29" s="60" t="str">
        <f t="shared" si="265"/>
        <v>1.5</v>
      </c>
      <c r="DF29" s="63"/>
      <c r="DG29" s="201"/>
      <c r="DH29" s="105">
        <v>6.4</v>
      </c>
      <c r="DI29" s="126">
        <v>4</v>
      </c>
      <c r="DJ29" s="126"/>
      <c r="DK29" s="66">
        <f t="shared" si="266"/>
        <v>5</v>
      </c>
      <c r="DL29" s="67">
        <f t="shared" si="267"/>
        <v>5</v>
      </c>
      <c r="DM29" s="60" t="str">
        <f t="shared" si="268"/>
        <v>5.0</v>
      </c>
      <c r="DN29" s="51" t="str">
        <f t="shared" si="269"/>
        <v>D+</v>
      </c>
      <c r="DO29" s="60">
        <f t="shared" si="270"/>
        <v>1.5</v>
      </c>
      <c r="DP29" s="60" t="str">
        <f t="shared" si="271"/>
        <v>1.5</v>
      </c>
      <c r="DQ29" s="63"/>
      <c r="DR29" s="201"/>
      <c r="DS29" s="67">
        <f t="shared" si="272"/>
        <v>5.2</v>
      </c>
      <c r="DT29" s="60" t="str">
        <f t="shared" si="273"/>
        <v>5.2</v>
      </c>
      <c r="DU29" s="51" t="str">
        <f t="shared" si="274"/>
        <v>D+</v>
      </c>
      <c r="DV29" s="60">
        <f t="shared" si="275"/>
        <v>1.5</v>
      </c>
      <c r="DW29" s="60" t="str">
        <f t="shared" si="276"/>
        <v>1.5</v>
      </c>
      <c r="DX29" s="63">
        <v>3</v>
      </c>
      <c r="DY29" s="201">
        <v>3</v>
      </c>
      <c r="DZ29" s="202">
        <v>5.4</v>
      </c>
      <c r="EA29" s="57">
        <v>8</v>
      </c>
      <c r="EB29" s="58"/>
      <c r="EC29" s="66">
        <f t="shared" si="277"/>
        <v>7</v>
      </c>
      <c r="ED29" s="67">
        <f t="shared" si="278"/>
        <v>7</v>
      </c>
      <c r="EE29" s="67" t="str">
        <f t="shared" si="279"/>
        <v>7.0</v>
      </c>
      <c r="EF29" s="51" t="str">
        <f t="shared" si="280"/>
        <v>B</v>
      </c>
      <c r="EG29" s="68">
        <f t="shared" si="281"/>
        <v>3</v>
      </c>
      <c r="EH29" s="53" t="str">
        <f t="shared" si="282"/>
        <v>3.0</v>
      </c>
      <c r="EI29" s="63">
        <v>3</v>
      </c>
      <c r="EJ29" s="199">
        <v>3</v>
      </c>
      <c r="EK29" s="202">
        <v>7</v>
      </c>
      <c r="EL29" s="57">
        <v>6</v>
      </c>
      <c r="EM29" s="58"/>
      <c r="EN29" s="66">
        <f t="shared" si="336"/>
        <v>6.4</v>
      </c>
      <c r="EO29" s="67">
        <f t="shared" si="337"/>
        <v>6.4</v>
      </c>
      <c r="EP29" s="67" t="str">
        <f t="shared" si="338"/>
        <v>6.4</v>
      </c>
      <c r="EQ29" s="51" t="str">
        <f t="shared" si="339"/>
        <v>C</v>
      </c>
      <c r="ER29" s="60">
        <f t="shared" si="340"/>
        <v>2</v>
      </c>
      <c r="ES29" s="53" t="str">
        <f t="shared" si="341"/>
        <v>2.0</v>
      </c>
      <c r="ET29" s="63">
        <v>3</v>
      </c>
      <c r="EU29" s="199">
        <v>3</v>
      </c>
      <c r="EV29" s="202">
        <v>7.3</v>
      </c>
      <c r="EW29" s="57">
        <v>6</v>
      </c>
      <c r="EX29" s="58"/>
      <c r="EY29" s="66">
        <f t="shared" si="45"/>
        <v>6.5</v>
      </c>
      <c r="EZ29" s="67">
        <f t="shared" si="46"/>
        <v>6.5</v>
      </c>
      <c r="FA29" s="67" t="str">
        <f t="shared" si="47"/>
        <v>6.5</v>
      </c>
      <c r="FB29" s="51" t="str">
        <f t="shared" si="48"/>
        <v>C+</v>
      </c>
      <c r="FC29" s="60">
        <f t="shared" si="49"/>
        <v>2.5</v>
      </c>
      <c r="FD29" s="53" t="str">
        <f t="shared" si="50"/>
        <v>2.5</v>
      </c>
      <c r="FE29" s="63">
        <v>2</v>
      </c>
      <c r="FF29" s="199">
        <v>2</v>
      </c>
      <c r="FG29" s="105">
        <v>8.3000000000000007</v>
      </c>
      <c r="FH29" s="103">
        <v>7</v>
      </c>
      <c r="FI29" s="104"/>
      <c r="FJ29" s="66">
        <f t="shared" si="51"/>
        <v>7.5</v>
      </c>
      <c r="FK29" s="67">
        <f t="shared" si="52"/>
        <v>7.5</v>
      </c>
      <c r="FL29" s="67" t="str">
        <f t="shared" si="53"/>
        <v>7.5</v>
      </c>
      <c r="FM29" s="51" t="str">
        <f t="shared" si="54"/>
        <v>B</v>
      </c>
      <c r="FN29" s="60">
        <f t="shared" si="55"/>
        <v>3</v>
      </c>
      <c r="FO29" s="53" t="str">
        <f t="shared" si="56"/>
        <v>3.0</v>
      </c>
      <c r="FP29" s="63">
        <v>2</v>
      </c>
      <c r="FQ29" s="199">
        <v>2</v>
      </c>
      <c r="FR29" s="105">
        <v>7.2</v>
      </c>
      <c r="FS29" s="103">
        <v>7</v>
      </c>
      <c r="FT29" s="104"/>
      <c r="FU29" s="66"/>
      <c r="FV29" s="67">
        <f t="shared" si="57"/>
        <v>7.1</v>
      </c>
      <c r="FW29" s="67" t="str">
        <f t="shared" si="58"/>
        <v>7.1</v>
      </c>
      <c r="FX29" s="51" t="str">
        <f t="shared" si="59"/>
        <v>B</v>
      </c>
      <c r="FY29" s="60">
        <f t="shared" si="60"/>
        <v>3</v>
      </c>
      <c r="FZ29" s="53" t="str">
        <f t="shared" si="61"/>
        <v>3.0</v>
      </c>
      <c r="GA29" s="63">
        <v>2</v>
      </c>
      <c r="GB29" s="199">
        <v>2</v>
      </c>
      <c r="GC29" s="105">
        <v>6.3</v>
      </c>
      <c r="GD29" s="103">
        <v>7</v>
      </c>
      <c r="GE29" s="104"/>
      <c r="GF29" s="105"/>
      <c r="GG29" s="67">
        <f t="shared" si="342"/>
        <v>6.7</v>
      </c>
      <c r="GH29" s="67" t="str">
        <f t="shared" si="343"/>
        <v>6.7</v>
      </c>
      <c r="GI29" s="51" t="str">
        <f t="shared" si="344"/>
        <v>C+</v>
      </c>
      <c r="GJ29" s="60">
        <f t="shared" si="345"/>
        <v>2.5</v>
      </c>
      <c r="GK29" s="53" t="str">
        <f t="shared" si="346"/>
        <v>2.5</v>
      </c>
      <c r="GL29" s="63">
        <v>3</v>
      </c>
      <c r="GM29" s="199">
        <v>3</v>
      </c>
      <c r="GN29" s="203">
        <f t="shared" si="347"/>
        <v>18</v>
      </c>
      <c r="GO29" s="153">
        <f t="shared" si="348"/>
        <v>6.5611111111111127</v>
      </c>
      <c r="GP29" s="155">
        <f t="shared" si="349"/>
        <v>2.4444444444444446</v>
      </c>
      <c r="GQ29" s="154" t="str">
        <f t="shared" si="70"/>
        <v>2.44</v>
      </c>
      <c r="GR29" s="5" t="str">
        <f t="shared" si="71"/>
        <v>Lên lớp</v>
      </c>
      <c r="GS29" s="204">
        <f t="shared" si="350"/>
        <v>18</v>
      </c>
      <c r="GT29" s="205">
        <f t="shared" si="73"/>
        <v>6.5611111111111127</v>
      </c>
      <c r="GU29" s="206">
        <f t="shared" si="351"/>
        <v>2.4444444444444446</v>
      </c>
      <c r="GV29" s="207">
        <f t="shared" si="352"/>
        <v>35</v>
      </c>
      <c r="GW29" s="203">
        <f t="shared" si="353"/>
        <v>35</v>
      </c>
      <c r="GX29" s="154">
        <f t="shared" si="354"/>
        <v>7.1114285714285712</v>
      </c>
      <c r="GY29" s="155">
        <f t="shared" si="355"/>
        <v>2.7857142857142856</v>
      </c>
      <c r="GZ29" s="154" t="str">
        <f t="shared" si="79"/>
        <v>2.79</v>
      </c>
      <c r="HA29" s="5" t="str">
        <f t="shared" si="80"/>
        <v>Lên lớp</v>
      </c>
      <c r="HB29" s="5"/>
      <c r="HC29" s="105">
        <v>5</v>
      </c>
      <c r="HD29" s="103">
        <v>5</v>
      </c>
      <c r="HE29" s="104"/>
      <c r="HF29" s="105"/>
      <c r="HG29" s="67">
        <f t="shared" si="356"/>
        <v>5</v>
      </c>
      <c r="HH29" s="67" t="str">
        <f t="shared" si="357"/>
        <v>5.0</v>
      </c>
      <c r="HI29" s="51" t="str">
        <f t="shared" si="358"/>
        <v>D+</v>
      </c>
      <c r="HJ29" s="60">
        <f t="shared" si="359"/>
        <v>1.5</v>
      </c>
      <c r="HK29" s="53" t="str">
        <f t="shared" si="360"/>
        <v>1.5</v>
      </c>
      <c r="HL29" s="63">
        <v>3</v>
      </c>
      <c r="HM29" s="199">
        <v>3</v>
      </c>
      <c r="HN29" s="202">
        <v>5.7</v>
      </c>
      <c r="HO29" s="57">
        <v>7</v>
      </c>
      <c r="HP29" s="58"/>
      <c r="HQ29" s="66">
        <f t="shared" si="86"/>
        <v>6.5</v>
      </c>
      <c r="HR29" s="110">
        <f t="shared" si="87"/>
        <v>6.5</v>
      </c>
      <c r="HS29" s="67" t="str">
        <f t="shared" si="88"/>
        <v>6.5</v>
      </c>
      <c r="HT29" s="111" t="str">
        <f t="shared" si="89"/>
        <v>C+</v>
      </c>
      <c r="HU29" s="112">
        <f t="shared" si="90"/>
        <v>2.5</v>
      </c>
      <c r="HV29" s="113" t="str">
        <f t="shared" si="91"/>
        <v>2.5</v>
      </c>
      <c r="HW29" s="63">
        <v>1</v>
      </c>
      <c r="HX29" s="199">
        <v>1</v>
      </c>
      <c r="HY29" s="66">
        <f t="shared" si="209"/>
        <v>2</v>
      </c>
      <c r="HZ29" s="163">
        <f t="shared" si="210"/>
        <v>5.5</v>
      </c>
      <c r="IA29" s="53" t="str">
        <f t="shared" si="93"/>
        <v>5.5</v>
      </c>
      <c r="IB29" s="51" t="str">
        <f t="shared" si="94"/>
        <v>C</v>
      </c>
      <c r="IC29" s="60">
        <f t="shared" si="95"/>
        <v>2</v>
      </c>
      <c r="ID29" s="53" t="str">
        <f t="shared" si="96"/>
        <v>2.0</v>
      </c>
      <c r="IE29" s="212">
        <v>4</v>
      </c>
      <c r="IF29" s="213">
        <v>4</v>
      </c>
      <c r="IG29" s="202">
        <v>7.3</v>
      </c>
      <c r="IH29" s="57">
        <v>6</v>
      </c>
      <c r="II29" s="58"/>
      <c r="IJ29" s="66">
        <f t="shared" si="361"/>
        <v>6.5</v>
      </c>
      <c r="IK29" s="67">
        <f t="shared" si="362"/>
        <v>6.5</v>
      </c>
      <c r="IL29" s="67" t="str">
        <f t="shared" si="363"/>
        <v>6.5</v>
      </c>
      <c r="IM29" s="51" t="str">
        <f t="shared" si="364"/>
        <v>C+</v>
      </c>
      <c r="IN29" s="60">
        <f t="shared" si="365"/>
        <v>2.5</v>
      </c>
      <c r="IO29" s="53" t="str">
        <f t="shared" si="366"/>
        <v>2.5</v>
      </c>
      <c r="IP29" s="63">
        <v>2</v>
      </c>
      <c r="IQ29" s="199">
        <v>2</v>
      </c>
      <c r="IR29" s="202">
        <v>6.3</v>
      </c>
      <c r="IS29" s="57">
        <v>7</v>
      </c>
      <c r="IT29" s="58"/>
      <c r="IU29" s="66">
        <f t="shared" si="103"/>
        <v>6.7</v>
      </c>
      <c r="IV29" s="67">
        <f t="shared" si="104"/>
        <v>6.7</v>
      </c>
      <c r="IW29" s="67" t="str">
        <f t="shared" si="105"/>
        <v>6.7</v>
      </c>
      <c r="IX29" s="51" t="str">
        <f t="shared" si="106"/>
        <v>C+</v>
      </c>
      <c r="IY29" s="60">
        <f t="shared" si="107"/>
        <v>2.5</v>
      </c>
      <c r="IZ29" s="53" t="str">
        <f t="shared" si="108"/>
        <v>2.5</v>
      </c>
      <c r="JA29" s="63">
        <v>3</v>
      </c>
      <c r="JB29" s="199">
        <v>3</v>
      </c>
      <c r="JC29" s="65">
        <v>6.2</v>
      </c>
      <c r="JD29" s="57">
        <v>7</v>
      </c>
      <c r="JE29" s="58"/>
      <c r="JF29" s="66">
        <f t="shared" si="109"/>
        <v>6.7</v>
      </c>
      <c r="JG29" s="67">
        <f t="shared" si="110"/>
        <v>6.7</v>
      </c>
      <c r="JH29" s="50" t="str">
        <f t="shared" si="111"/>
        <v>6.7</v>
      </c>
      <c r="JI29" s="51" t="str">
        <f t="shared" si="112"/>
        <v>C+</v>
      </c>
      <c r="JJ29" s="60">
        <f t="shared" si="113"/>
        <v>2.5</v>
      </c>
      <c r="JK29" s="53" t="str">
        <f t="shared" si="114"/>
        <v>2.5</v>
      </c>
      <c r="JL29" s="61">
        <v>2</v>
      </c>
      <c r="JM29" s="62">
        <v>2</v>
      </c>
      <c r="JN29" s="65">
        <v>6.4</v>
      </c>
      <c r="JO29" s="57">
        <v>5</v>
      </c>
      <c r="JP29" s="58"/>
      <c r="JQ29" s="66">
        <f t="shared" si="115"/>
        <v>5.6</v>
      </c>
      <c r="JR29" s="67">
        <f t="shared" si="116"/>
        <v>5.6</v>
      </c>
      <c r="JS29" s="50" t="str">
        <f t="shared" si="117"/>
        <v>5.6</v>
      </c>
      <c r="JT29" s="51" t="str">
        <f t="shared" si="118"/>
        <v>C</v>
      </c>
      <c r="JU29" s="60">
        <f t="shared" si="119"/>
        <v>2</v>
      </c>
      <c r="JV29" s="53" t="str">
        <f t="shared" si="120"/>
        <v>2.0</v>
      </c>
      <c r="JW29" s="61">
        <v>1</v>
      </c>
      <c r="JX29" s="62">
        <v>1</v>
      </c>
      <c r="JY29" s="65">
        <v>5.7</v>
      </c>
      <c r="JZ29" s="57">
        <v>3</v>
      </c>
      <c r="KA29" s="58"/>
      <c r="KB29" s="66">
        <f t="shared" si="121"/>
        <v>4.0999999999999996</v>
      </c>
      <c r="KC29" s="67">
        <f t="shared" si="122"/>
        <v>4.0999999999999996</v>
      </c>
      <c r="KD29" s="50" t="str">
        <f t="shared" si="123"/>
        <v>4.1</v>
      </c>
      <c r="KE29" s="51" t="str">
        <f t="shared" si="124"/>
        <v>D</v>
      </c>
      <c r="KF29" s="60">
        <f t="shared" si="125"/>
        <v>1</v>
      </c>
      <c r="KG29" s="53" t="str">
        <f t="shared" si="126"/>
        <v>1.0</v>
      </c>
      <c r="KH29" s="61">
        <v>2</v>
      </c>
      <c r="KI29" s="62">
        <v>2</v>
      </c>
      <c r="KJ29" s="105">
        <v>5</v>
      </c>
      <c r="KK29" s="135">
        <v>5</v>
      </c>
      <c r="KL29" s="104"/>
      <c r="KM29" s="66">
        <f t="shared" si="127"/>
        <v>5</v>
      </c>
      <c r="KN29" s="110">
        <f t="shared" si="128"/>
        <v>5</v>
      </c>
      <c r="KO29" s="67" t="str">
        <f t="shared" si="129"/>
        <v>5.0</v>
      </c>
      <c r="KP29" s="273" t="str">
        <f t="shared" si="130"/>
        <v>D+</v>
      </c>
      <c r="KQ29" s="112">
        <f t="shared" si="131"/>
        <v>1.5</v>
      </c>
      <c r="KR29" s="113" t="str">
        <f t="shared" si="132"/>
        <v>1.5</v>
      </c>
      <c r="KS29" s="63">
        <v>3</v>
      </c>
      <c r="KT29" s="199">
        <v>3</v>
      </c>
      <c r="KU29" s="105">
        <v>6.3</v>
      </c>
      <c r="KV29" s="135">
        <v>7</v>
      </c>
      <c r="KW29" s="104"/>
      <c r="KX29" s="66">
        <f t="shared" si="133"/>
        <v>6.7</v>
      </c>
      <c r="KY29" s="110">
        <f t="shared" si="134"/>
        <v>6.7</v>
      </c>
      <c r="KZ29" s="67" t="str">
        <f t="shared" si="135"/>
        <v>6.7</v>
      </c>
      <c r="LA29" s="273" t="str">
        <f t="shared" si="136"/>
        <v>C+</v>
      </c>
      <c r="LB29" s="112">
        <f t="shared" si="137"/>
        <v>2.5</v>
      </c>
      <c r="LC29" s="113" t="str">
        <f t="shared" si="138"/>
        <v>2.5</v>
      </c>
      <c r="LD29" s="63">
        <v>2</v>
      </c>
      <c r="LE29" s="199">
        <v>2</v>
      </c>
      <c r="LF29" s="274">
        <f t="shared" si="184"/>
        <v>5.8</v>
      </c>
      <c r="LG29" s="275">
        <f t="shared" si="185"/>
        <v>5.8</v>
      </c>
      <c r="LH29" s="276" t="str">
        <f t="shared" si="186"/>
        <v>5.8</v>
      </c>
      <c r="LI29" s="277" t="str">
        <f t="shared" si="187"/>
        <v>C</v>
      </c>
      <c r="LJ29" s="278">
        <f t="shared" si="188"/>
        <v>2</v>
      </c>
      <c r="LK29" s="276" t="str">
        <f t="shared" si="189"/>
        <v>2.0</v>
      </c>
      <c r="LL29" s="279">
        <v>5</v>
      </c>
      <c r="LM29" s="280">
        <v>5</v>
      </c>
      <c r="LN29" s="203">
        <f t="shared" si="144"/>
        <v>19</v>
      </c>
      <c r="LO29" s="153">
        <f t="shared" si="145"/>
        <v>5.8</v>
      </c>
      <c r="LP29" s="155">
        <f t="shared" si="146"/>
        <v>2</v>
      </c>
      <c r="LQ29" s="154" t="str">
        <f t="shared" si="190"/>
        <v>2.00</v>
      </c>
      <c r="LR29" s="5" t="str">
        <f t="shared" si="191"/>
        <v>Lên lớp</v>
      </c>
    </row>
    <row r="30" spans="1:330" s="8" customFormat="1" ht="18">
      <c r="A30" s="5">
        <v>3</v>
      </c>
      <c r="B30" s="9" t="s">
        <v>432</v>
      </c>
      <c r="C30" s="10" t="s">
        <v>449</v>
      </c>
      <c r="D30" s="11" t="s">
        <v>450</v>
      </c>
      <c r="E30" s="12" t="s">
        <v>451</v>
      </c>
      <c r="G30" s="47" t="s">
        <v>666</v>
      </c>
      <c r="H30" s="141" t="s">
        <v>410</v>
      </c>
      <c r="I30" s="48" t="s">
        <v>688</v>
      </c>
      <c r="J30" s="48" t="s">
        <v>595</v>
      </c>
      <c r="K30" s="98">
        <v>8.8000000000000007</v>
      </c>
      <c r="L30" s="67" t="str">
        <f t="shared" si="295"/>
        <v>8.8</v>
      </c>
      <c r="M30" s="51" t="str">
        <f t="shared" si="296"/>
        <v>A</v>
      </c>
      <c r="N30" s="52">
        <f t="shared" si="297"/>
        <v>4</v>
      </c>
      <c r="O30" s="53" t="str">
        <f t="shared" si="298"/>
        <v>4.0</v>
      </c>
      <c r="P30" s="63">
        <v>2</v>
      </c>
      <c r="Q30" s="49">
        <v>7</v>
      </c>
      <c r="R30" s="67" t="str">
        <f t="shared" si="299"/>
        <v>7.0</v>
      </c>
      <c r="S30" s="51" t="str">
        <f t="shared" si="300"/>
        <v>B</v>
      </c>
      <c r="T30" s="52">
        <f t="shared" si="301"/>
        <v>3</v>
      </c>
      <c r="U30" s="53" t="str">
        <f t="shared" si="302"/>
        <v>3.0</v>
      </c>
      <c r="V30" s="63">
        <v>3</v>
      </c>
      <c r="W30" s="105">
        <v>8.1999999999999993</v>
      </c>
      <c r="X30" s="103">
        <v>9</v>
      </c>
      <c r="Y30" s="104"/>
      <c r="Z30" s="66">
        <f t="shared" si="219"/>
        <v>8.6999999999999993</v>
      </c>
      <c r="AA30" s="67">
        <f t="shared" si="220"/>
        <v>8.6999999999999993</v>
      </c>
      <c r="AB30" s="67" t="str">
        <f t="shared" si="303"/>
        <v>8.7</v>
      </c>
      <c r="AC30" s="51" t="str">
        <f t="shared" si="222"/>
        <v>A</v>
      </c>
      <c r="AD30" s="60">
        <f t="shared" si="304"/>
        <v>4</v>
      </c>
      <c r="AE30" s="53" t="str">
        <f t="shared" si="305"/>
        <v>4.0</v>
      </c>
      <c r="AF30" s="63">
        <v>4</v>
      </c>
      <c r="AG30" s="199">
        <v>4</v>
      </c>
      <c r="AH30" s="105">
        <v>7.3</v>
      </c>
      <c r="AI30" s="103">
        <v>9</v>
      </c>
      <c r="AJ30" s="104"/>
      <c r="AK30" s="66">
        <f t="shared" si="225"/>
        <v>8.3000000000000007</v>
      </c>
      <c r="AL30" s="67">
        <f t="shared" si="226"/>
        <v>8.3000000000000007</v>
      </c>
      <c r="AM30" s="67" t="str">
        <f t="shared" si="306"/>
        <v>8.3</v>
      </c>
      <c r="AN30" s="51" t="str">
        <f t="shared" si="307"/>
        <v>B+</v>
      </c>
      <c r="AO30" s="60">
        <f t="shared" si="308"/>
        <v>3.5</v>
      </c>
      <c r="AP30" s="53" t="str">
        <f t="shared" si="309"/>
        <v>3.5</v>
      </c>
      <c r="AQ30" s="63">
        <v>2</v>
      </c>
      <c r="AR30" s="199">
        <v>2</v>
      </c>
      <c r="AS30" s="105">
        <v>7.4</v>
      </c>
      <c r="AT30" s="103">
        <v>8</v>
      </c>
      <c r="AU30" s="104"/>
      <c r="AV30" s="66">
        <f t="shared" si="310"/>
        <v>7.8</v>
      </c>
      <c r="AW30" s="67">
        <f t="shared" si="311"/>
        <v>7.8</v>
      </c>
      <c r="AX30" s="67" t="str">
        <f t="shared" si="312"/>
        <v>7.8</v>
      </c>
      <c r="AY30" s="51" t="str">
        <f t="shared" si="313"/>
        <v>B</v>
      </c>
      <c r="AZ30" s="60">
        <f t="shared" si="314"/>
        <v>3</v>
      </c>
      <c r="BA30" s="53" t="str">
        <f t="shared" si="315"/>
        <v>3.0</v>
      </c>
      <c r="BB30" s="63">
        <v>3</v>
      </c>
      <c r="BC30" s="199">
        <v>3</v>
      </c>
      <c r="BD30" s="105">
        <v>7.4</v>
      </c>
      <c r="BE30" s="103">
        <v>6</v>
      </c>
      <c r="BF30" s="104"/>
      <c r="BG30" s="66">
        <f t="shared" si="316"/>
        <v>6.6</v>
      </c>
      <c r="BH30" s="67">
        <f t="shared" si="317"/>
        <v>6.6</v>
      </c>
      <c r="BI30" s="67" t="str">
        <f t="shared" si="318"/>
        <v>6.6</v>
      </c>
      <c r="BJ30" s="51" t="str">
        <f t="shared" si="319"/>
        <v>C+</v>
      </c>
      <c r="BK30" s="60">
        <f t="shared" si="320"/>
        <v>2.5</v>
      </c>
      <c r="BL30" s="53" t="str">
        <f t="shared" si="321"/>
        <v>2.5</v>
      </c>
      <c r="BM30" s="63">
        <v>3</v>
      </c>
      <c r="BN30" s="199">
        <v>3</v>
      </c>
      <c r="BO30" s="105">
        <v>7.9</v>
      </c>
      <c r="BP30" s="103">
        <v>9</v>
      </c>
      <c r="BQ30" s="104"/>
      <c r="BR30" s="66">
        <f t="shared" si="243"/>
        <v>8.6</v>
      </c>
      <c r="BS30" s="67">
        <f t="shared" si="244"/>
        <v>8.6</v>
      </c>
      <c r="BT30" s="67" t="str">
        <f t="shared" si="322"/>
        <v>8.6</v>
      </c>
      <c r="BU30" s="51" t="str">
        <f t="shared" si="246"/>
        <v>A</v>
      </c>
      <c r="BV30" s="68">
        <f t="shared" si="247"/>
        <v>4</v>
      </c>
      <c r="BW30" s="53" t="str">
        <f t="shared" si="323"/>
        <v>4.0</v>
      </c>
      <c r="BX30" s="63">
        <v>2</v>
      </c>
      <c r="BY30" s="199">
        <v>2</v>
      </c>
      <c r="BZ30" s="105">
        <v>7.7</v>
      </c>
      <c r="CA30" s="103">
        <v>10</v>
      </c>
      <c r="CB30" s="104"/>
      <c r="CC30" s="105"/>
      <c r="CD30" s="67">
        <f t="shared" si="324"/>
        <v>9.1</v>
      </c>
      <c r="CE30" s="67" t="str">
        <f t="shared" si="325"/>
        <v>9.1</v>
      </c>
      <c r="CF30" s="51" t="str">
        <f t="shared" si="326"/>
        <v>A</v>
      </c>
      <c r="CG30" s="60">
        <f t="shared" si="327"/>
        <v>4</v>
      </c>
      <c r="CH30" s="53" t="str">
        <f t="shared" si="328"/>
        <v>4.0</v>
      </c>
      <c r="CI30" s="63">
        <v>3</v>
      </c>
      <c r="CJ30" s="199">
        <v>3</v>
      </c>
      <c r="CK30" s="200">
        <f t="shared" si="329"/>
        <v>17</v>
      </c>
      <c r="CL30" s="72">
        <f t="shared" si="289"/>
        <v>8.1823529411764699</v>
      </c>
      <c r="CM30" s="93" t="str">
        <f t="shared" si="330"/>
        <v>8.18</v>
      </c>
      <c r="CN30" s="72">
        <f t="shared" si="290"/>
        <v>3.5</v>
      </c>
      <c r="CO30" s="93" t="str">
        <f t="shared" si="331"/>
        <v>3.50</v>
      </c>
      <c r="CP30" s="258" t="str">
        <f t="shared" si="332"/>
        <v>Lên lớp</v>
      </c>
      <c r="CQ30" s="258">
        <f t="shared" si="291"/>
        <v>17</v>
      </c>
      <c r="CR30" s="72">
        <f t="shared" si="292"/>
        <v>8.1823529411764699</v>
      </c>
      <c r="CS30" s="258" t="str">
        <f t="shared" si="333"/>
        <v>8.18</v>
      </c>
      <c r="CT30" s="72">
        <f t="shared" si="293"/>
        <v>3.5</v>
      </c>
      <c r="CU30" s="258" t="str">
        <f t="shared" si="334"/>
        <v>3.50</v>
      </c>
      <c r="CV30" s="258" t="str">
        <f t="shared" si="335"/>
        <v>Lên lớp</v>
      </c>
      <c r="CW30" s="66">
        <v>8</v>
      </c>
      <c r="CX30" s="66">
        <v>9</v>
      </c>
      <c r="CY30" s="258"/>
      <c r="CZ30" s="66">
        <f t="shared" si="260"/>
        <v>8.6</v>
      </c>
      <c r="DA30" s="67">
        <f t="shared" si="261"/>
        <v>8.6</v>
      </c>
      <c r="DB30" s="60" t="str">
        <f t="shared" si="262"/>
        <v>8.6</v>
      </c>
      <c r="DC30" s="51" t="str">
        <f t="shared" si="263"/>
        <v>A</v>
      </c>
      <c r="DD30" s="60">
        <f t="shared" si="264"/>
        <v>4</v>
      </c>
      <c r="DE30" s="60" t="str">
        <f t="shared" si="265"/>
        <v>4.0</v>
      </c>
      <c r="DF30" s="63"/>
      <c r="DG30" s="201"/>
      <c r="DH30" s="105">
        <v>7.4</v>
      </c>
      <c r="DI30" s="126">
        <v>8</v>
      </c>
      <c r="DJ30" s="126"/>
      <c r="DK30" s="66">
        <f t="shared" si="266"/>
        <v>7.8</v>
      </c>
      <c r="DL30" s="67">
        <f t="shared" si="267"/>
        <v>7.8</v>
      </c>
      <c r="DM30" s="60" t="str">
        <f t="shared" si="268"/>
        <v>7.8</v>
      </c>
      <c r="DN30" s="51" t="str">
        <f t="shared" si="269"/>
        <v>B</v>
      </c>
      <c r="DO30" s="60">
        <f t="shared" si="270"/>
        <v>3</v>
      </c>
      <c r="DP30" s="60" t="str">
        <f t="shared" si="271"/>
        <v>3.0</v>
      </c>
      <c r="DQ30" s="63"/>
      <c r="DR30" s="201"/>
      <c r="DS30" s="67">
        <f t="shared" si="272"/>
        <v>8.1999999999999993</v>
      </c>
      <c r="DT30" s="60" t="str">
        <f t="shared" si="273"/>
        <v>8.2</v>
      </c>
      <c r="DU30" s="51" t="str">
        <f t="shared" si="274"/>
        <v>B+</v>
      </c>
      <c r="DV30" s="60">
        <f t="shared" si="275"/>
        <v>3.5</v>
      </c>
      <c r="DW30" s="60" t="str">
        <f t="shared" si="276"/>
        <v>3.5</v>
      </c>
      <c r="DX30" s="63">
        <v>3</v>
      </c>
      <c r="DY30" s="201">
        <v>3</v>
      </c>
      <c r="DZ30" s="202">
        <v>6.6</v>
      </c>
      <c r="EA30" s="57">
        <v>6</v>
      </c>
      <c r="EB30" s="58"/>
      <c r="EC30" s="66">
        <f t="shared" si="277"/>
        <v>6.2</v>
      </c>
      <c r="ED30" s="67">
        <f t="shared" si="278"/>
        <v>6.2</v>
      </c>
      <c r="EE30" s="67" t="str">
        <f t="shared" si="279"/>
        <v>6.2</v>
      </c>
      <c r="EF30" s="51" t="str">
        <f t="shared" si="280"/>
        <v>C</v>
      </c>
      <c r="EG30" s="68">
        <f t="shared" si="281"/>
        <v>2</v>
      </c>
      <c r="EH30" s="53" t="str">
        <f t="shared" si="282"/>
        <v>2.0</v>
      </c>
      <c r="EI30" s="63">
        <v>3</v>
      </c>
      <c r="EJ30" s="199">
        <v>3</v>
      </c>
      <c r="EK30" s="166">
        <v>7.6</v>
      </c>
      <c r="EL30" s="122"/>
      <c r="EM30" s="123">
        <v>6</v>
      </c>
      <c r="EN30" s="66">
        <f t="shared" si="336"/>
        <v>3</v>
      </c>
      <c r="EO30" s="67">
        <f t="shared" si="337"/>
        <v>6.6</v>
      </c>
      <c r="EP30" s="67" t="str">
        <f t="shared" si="338"/>
        <v>6.6</v>
      </c>
      <c r="EQ30" s="51" t="str">
        <f t="shared" si="339"/>
        <v>C+</v>
      </c>
      <c r="ER30" s="60">
        <f t="shared" si="340"/>
        <v>2.5</v>
      </c>
      <c r="ES30" s="53" t="str">
        <f t="shared" si="341"/>
        <v>2.5</v>
      </c>
      <c r="ET30" s="63">
        <v>3</v>
      </c>
      <c r="EU30" s="199">
        <v>3</v>
      </c>
      <c r="EV30" s="202">
        <v>8.6999999999999993</v>
      </c>
      <c r="EW30" s="57">
        <v>8</v>
      </c>
      <c r="EX30" s="58"/>
      <c r="EY30" s="66">
        <f t="shared" si="45"/>
        <v>8.3000000000000007</v>
      </c>
      <c r="EZ30" s="67">
        <f t="shared" si="46"/>
        <v>8.3000000000000007</v>
      </c>
      <c r="FA30" s="67" t="str">
        <f t="shared" si="47"/>
        <v>8.3</v>
      </c>
      <c r="FB30" s="51" t="str">
        <f t="shared" si="48"/>
        <v>B+</v>
      </c>
      <c r="FC30" s="60">
        <f t="shared" si="49"/>
        <v>3.5</v>
      </c>
      <c r="FD30" s="53" t="str">
        <f t="shared" si="50"/>
        <v>3.5</v>
      </c>
      <c r="FE30" s="63">
        <v>2</v>
      </c>
      <c r="FF30" s="199">
        <v>2</v>
      </c>
      <c r="FG30" s="105">
        <v>9</v>
      </c>
      <c r="FH30" s="103">
        <v>9</v>
      </c>
      <c r="FI30" s="104"/>
      <c r="FJ30" s="66">
        <f t="shared" si="51"/>
        <v>9</v>
      </c>
      <c r="FK30" s="67">
        <f t="shared" si="52"/>
        <v>9</v>
      </c>
      <c r="FL30" s="67" t="str">
        <f t="shared" si="53"/>
        <v>9.0</v>
      </c>
      <c r="FM30" s="51" t="str">
        <f t="shared" si="54"/>
        <v>A</v>
      </c>
      <c r="FN30" s="60">
        <f t="shared" si="55"/>
        <v>4</v>
      </c>
      <c r="FO30" s="53" t="str">
        <f t="shared" si="56"/>
        <v>4.0</v>
      </c>
      <c r="FP30" s="63">
        <v>2</v>
      </c>
      <c r="FQ30" s="199">
        <v>2</v>
      </c>
      <c r="FR30" s="105">
        <v>5.4</v>
      </c>
      <c r="FS30" s="103">
        <v>6</v>
      </c>
      <c r="FT30" s="104"/>
      <c r="FU30" s="66"/>
      <c r="FV30" s="67">
        <f t="shared" si="57"/>
        <v>5.8</v>
      </c>
      <c r="FW30" s="67" t="str">
        <f t="shared" si="58"/>
        <v>5.8</v>
      </c>
      <c r="FX30" s="51" t="str">
        <f t="shared" si="59"/>
        <v>C</v>
      </c>
      <c r="FY30" s="60">
        <f t="shared" si="60"/>
        <v>2</v>
      </c>
      <c r="FZ30" s="53" t="str">
        <f t="shared" si="61"/>
        <v>2.0</v>
      </c>
      <c r="GA30" s="63">
        <v>2</v>
      </c>
      <c r="GB30" s="199">
        <v>2</v>
      </c>
      <c r="GC30" s="147">
        <v>6</v>
      </c>
      <c r="GD30" s="124">
        <v>1</v>
      </c>
      <c r="GE30" s="125">
        <v>5</v>
      </c>
      <c r="GF30" s="147"/>
      <c r="GG30" s="67">
        <f t="shared" si="342"/>
        <v>5.4</v>
      </c>
      <c r="GH30" s="67" t="str">
        <f t="shared" si="343"/>
        <v>5.4</v>
      </c>
      <c r="GI30" s="51" t="str">
        <f t="shared" si="344"/>
        <v>D+</v>
      </c>
      <c r="GJ30" s="60">
        <f t="shared" si="345"/>
        <v>1.5</v>
      </c>
      <c r="GK30" s="53" t="str">
        <f t="shared" si="346"/>
        <v>1.5</v>
      </c>
      <c r="GL30" s="63">
        <v>3</v>
      </c>
      <c r="GM30" s="199">
        <v>3</v>
      </c>
      <c r="GN30" s="203">
        <f t="shared" si="347"/>
        <v>18</v>
      </c>
      <c r="GO30" s="153">
        <f t="shared" si="348"/>
        <v>6.9666666666666659</v>
      </c>
      <c r="GP30" s="155">
        <f t="shared" si="349"/>
        <v>2.6388888888888888</v>
      </c>
      <c r="GQ30" s="154" t="str">
        <f t="shared" si="70"/>
        <v>2.64</v>
      </c>
      <c r="GR30" s="5" t="str">
        <f t="shared" si="71"/>
        <v>Lên lớp</v>
      </c>
      <c r="GS30" s="204">
        <f t="shared" si="350"/>
        <v>18</v>
      </c>
      <c r="GT30" s="205">
        <f t="shared" si="73"/>
        <v>6.9666666666666659</v>
      </c>
      <c r="GU30" s="206">
        <f t="shared" si="351"/>
        <v>2.6388888888888888</v>
      </c>
      <c r="GV30" s="207">
        <f t="shared" si="352"/>
        <v>35</v>
      </c>
      <c r="GW30" s="203">
        <f t="shared" si="353"/>
        <v>35</v>
      </c>
      <c r="GX30" s="154">
        <f t="shared" si="354"/>
        <v>7.5571428571428569</v>
      </c>
      <c r="GY30" s="155">
        <f t="shared" si="355"/>
        <v>3.0571428571428569</v>
      </c>
      <c r="GZ30" s="154" t="str">
        <f t="shared" si="79"/>
        <v>3.06</v>
      </c>
      <c r="HA30" s="5" t="str">
        <f t="shared" si="80"/>
        <v>Lên lớp</v>
      </c>
      <c r="HB30" s="5"/>
      <c r="HC30" s="105">
        <v>6.4</v>
      </c>
      <c r="HD30" s="103">
        <v>8</v>
      </c>
      <c r="HE30" s="104"/>
      <c r="HF30" s="105"/>
      <c r="HG30" s="67">
        <f t="shared" si="356"/>
        <v>7.4</v>
      </c>
      <c r="HH30" s="67" t="str">
        <f t="shared" si="357"/>
        <v>7.4</v>
      </c>
      <c r="HI30" s="51" t="str">
        <f t="shared" si="358"/>
        <v>B</v>
      </c>
      <c r="HJ30" s="60">
        <f t="shared" si="359"/>
        <v>3</v>
      </c>
      <c r="HK30" s="53" t="str">
        <f t="shared" si="360"/>
        <v>3.0</v>
      </c>
      <c r="HL30" s="63">
        <v>3</v>
      </c>
      <c r="HM30" s="199">
        <v>3</v>
      </c>
      <c r="HN30" s="202">
        <v>8</v>
      </c>
      <c r="HO30" s="57">
        <v>8</v>
      </c>
      <c r="HP30" s="58"/>
      <c r="HQ30" s="66">
        <f t="shared" si="86"/>
        <v>8</v>
      </c>
      <c r="HR30" s="110">
        <f t="shared" si="87"/>
        <v>8</v>
      </c>
      <c r="HS30" s="67" t="str">
        <f t="shared" si="88"/>
        <v>8.0</v>
      </c>
      <c r="HT30" s="111" t="str">
        <f t="shared" si="89"/>
        <v>B+</v>
      </c>
      <c r="HU30" s="112">
        <f t="shared" si="90"/>
        <v>3.5</v>
      </c>
      <c r="HV30" s="113" t="str">
        <f t="shared" si="91"/>
        <v>3.5</v>
      </c>
      <c r="HW30" s="63">
        <v>1</v>
      </c>
      <c r="HX30" s="199">
        <v>1</v>
      </c>
      <c r="HY30" s="66">
        <f t="shared" si="209"/>
        <v>2.4</v>
      </c>
      <c r="HZ30" s="163">
        <f t="shared" si="210"/>
        <v>7.6</v>
      </c>
      <c r="IA30" s="53" t="str">
        <f t="shared" si="93"/>
        <v>7.6</v>
      </c>
      <c r="IB30" s="51" t="str">
        <f t="shared" si="94"/>
        <v>B</v>
      </c>
      <c r="IC30" s="60">
        <f t="shared" si="95"/>
        <v>3</v>
      </c>
      <c r="ID30" s="53" t="str">
        <f t="shared" si="96"/>
        <v>3.0</v>
      </c>
      <c r="IE30" s="212">
        <v>4</v>
      </c>
      <c r="IF30" s="213">
        <v>4</v>
      </c>
      <c r="IG30" s="202">
        <v>7.7</v>
      </c>
      <c r="IH30" s="57">
        <v>6</v>
      </c>
      <c r="II30" s="58"/>
      <c r="IJ30" s="66">
        <f t="shared" si="361"/>
        <v>6.7</v>
      </c>
      <c r="IK30" s="67">
        <f t="shared" si="362"/>
        <v>6.7</v>
      </c>
      <c r="IL30" s="67" t="str">
        <f t="shared" si="363"/>
        <v>6.7</v>
      </c>
      <c r="IM30" s="51" t="str">
        <f t="shared" si="364"/>
        <v>C+</v>
      </c>
      <c r="IN30" s="60">
        <f t="shared" si="365"/>
        <v>2.5</v>
      </c>
      <c r="IO30" s="53" t="str">
        <f t="shared" si="366"/>
        <v>2.5</v>
      </c>
      <c r="IP30" s="63">
        <v>2</v>
      </c>
      <c r="IQ30" s="199">
        <v>2</v>
      </c>
      <c r="IR30" s="202">
        <v>8.1999999999999993</v>
      </c>
      <c r="IS30" s="57">
        <v>8</v>
      </c>
      <c r="IT30" s="58"/>
      <c r="IU30" s="66">
        <f t="shared" si="103"/>
        <v>8.1</v>
      </c>
      <c r="IV30" s="67">
        <f t="shared" si="104"/>
        <v>8.1</v>
      </c>
      <c r="IW30" s="67" t="str">
        <f t="shared" si="105"/>
        <v>8.1</v>
      </c>
      <c r="IX30" s="51" t="str">
        <f t="shared" si="106"/>
        <v>B+</v>
      </c>
      <c r="IY30" s="60">
        <f t="shared" si="107"/>
        <v>3.5</v>
      </c>
      <c r="IZ30" s="53" t="str">
        <f t="shared" si="108"/>
        <v>3.5</v>
      </c>
      <c r="JA30" s="63">
        <v>3</v>
      </c>
      <c r="JB30" s="199">
        <v>3</v>
      </c>
      <c r="JC30" s="65">
        <v>8</v>
      </c>
      <c r="JD30" s="57">
        <v>9</v>
      </c>
      <c r="JE30" s="58"/>
      <c r="JF30" s="66">
        <f t="shared" si="109"/>
        <v>8.6</v>
      </c>
      <c r="JG30" s="67">
        <f t="shared" si="110"/>
        <v>8.6</v>
      </c>
      <c r="JH30" s="50" t="str">
        <f t="shared" si="111"/>
        <v>8.6</v>
      </c>
      <c r="JI30" s="51" t="str">
        <f t="shared" si="112"/>
        <v>A</v>
      </c>
      <c r="JJ30" s="60">
        <f t="shared" si="113"/>
        <v>4</v>
      </c>
      <c r="JK30" s="53" t="str">
        <f t="shared" si="114"/>
        <v>4.0</v>
      </c>
      <c r="JL30" s="61">
        <v>2</v>
      </c>
      <c r="JM30" s="62">
        <v>2</v>
      </c>
      <c r="JN30" s="65">
        <v>7.2</v>
      </c>
      <c r="JO30" s="57">
        <v>7</v>
      </c>
      <c r="JP30" s="58"/>
      <c r="JQ30" s="66">
        <f t="shared" si="115"/>
        <v>7.1</v>
      </c>
      <c r="JR30" s="67">
        <f t="shared" si="116"/>
        <v>7.1</v>
      </c>
      <c r="JS30" s="50" t="str">
        <f t="shared" si="117"/>
        <v>7.1</v>
      </c>
      <c r="JT30" s="51" t="str">
        <f t="shared" si="118"/>
        <v>B</v>
      </c>
      <c r="JU30" s="60">
        <f t="shared" si="119"/>
        <v>3</v>
      </c>
      <c r="JV30" s="53" t="str">
        <f t="shared" si="120"/>
        <v>3.0</v>
      </c>
      <c r="JW30" s="61">
        <v>1</v>
      </c>
      <c r="JX30" s="62">
        <v>1</v>
      </c>
      <c r="JY30" s="65">
        <v>7</v>
      </c>
      <c r="JZ30" s="57">
        <v>6</v>
      </c>
      <c r="KA30" s="58"/>
      <c r="KB30" s="66">
        <f t="shared" si="121"/>
        <v>6.4</v>
      </c>
      <c r="KC30" s="67">
        <f t="shared" si="122"/>
        <v>6.4</v>
      </c>
      <c r="KD30" s="50" t="str">
        <f t="shared" si="123"/>
        <v>6.4</v>
      </c>
      <c r="KE30" s="51" t="str">
        <f t="shared" si="124"/>
        <v>C</v>
      </c>
      <c r="KF30" s="60">
        <f t="shared" si="125"/>
        <v>2</v>
      </c>
      <c r="KG30" s="53" t="str">
        <f t="shared" si="126"/>
        <v>2.0</v>
      </c>
      <c r="KH30" s="61">
        <v>2</v>
      </c>
      <c r="KI30" s="62">
        <v>2</v>
      </c>
      <c r="KJ30" s="105">
        <v>8</v>
      </c>
      <c r="KK30" s="135">
        <v>8</v>
      </c>
      <c r="KL30" s="104"/>
      <c r="KM30" s="66">
        <f t="shared" si="127"/>
        <v>8</v>
      </c>
      <c r="KN30" s="110">
        <f t="shared" si="128"/>
        <v>8</v>
      </c>
      <c r="KO30" s="67" t="str">
        <f t="shared" si="129"/>
        <v>8.0</v>
      </c>
      <c r="KP30" s="273" t="str">
        <f t="shared" si="130"/>
        <v>B+</v>
      </c>
      <c r="KQ30" s="112">
        <f t="shared" si="131"/>
        <v>3.5</v>
      </c>
      <c r="KR30" s="113" t="str">
        <f t="shared" si="132"/>
        <v>3.5</v>
      </c>
      <c r="KS30" s="63">
        <v>3</v>
      </c>
      <c r="KT30" s="199">
        <v>3</v>
      </c>
      <c r="KU30" s="105">
        <v>8.1999999999999993</v>
      </c>
      <c r="KV30" s="135">
        <v>8</v>
      </c>
      <c r="KW30" s="104"/>
      <c r="KX30" s="66">
        <f t="shared" si="133"/>
        <v>8.1</v>
      </c>
      <c r="KY30" s="110">
        <f t="shared" si="134"/>
        <v>8.1</v>
      </c>
      <c r="KZ30" s="67" t="str">
        <f t="shared" si="135"/>
        <v>8.1</v>
      </c>
      <c r="LA30" s="273" t="str">
        <f t="shared" si="136"/>
        <v>B+</v>
      </c>
      <c r="LB30" s="112">
        <f t="shared" si="137"/>
        <v>3.5</v>
      </c>
      <c r="LC30" s="113" t="str">
        <f t="shared" si="138"/>
        <v>3.5</v>
      </c>
      <c r="LD30" s="63">
        <v>2</v>
      </c>
      <c r="LE30" s="199">
        <v>2</v>
      </c>
      <c r="LF30" s="274">
        <f t="shared" si="184"/>
        <v>8</v>
      </c>
      <c r="LG30" s="275">
        <f t="shared" si="185"/>
        <v>8</v>
      </c>
      <c r="LH30" s="276" t="str">
        <f t="shared" si="186"/>
        <v>8.0</v>
      </c>
      <c r="LI30" s="277" t="str">
        <f t="shared" si="187"/>
        <v>B+</v>
      </c>
      <c r="LJ30" s="278">
        <f t="shared" si="188"/>
        <v>3.5</v>
      </c>
      <c r="LK30" s="276" t="str">
        <f t="shared" si="189"/>
        <v>3.5</v>
      </c>
      <c r="LL30" s="279">
        <v>5</v>
      </c>
      <c r="LM30" s="280">
        <v>5</v>
      </c>
      <c r="LN30" s="203">
        <f t="shared" si="144"/>
        <v>19</v>
      </c>
      <c r="LO30" s="153">
        <f t="shared" si="145"/>
        <v>7.6421052631578945</v>
      </c>
      <c r="LP30" s="155">
        <f t="shared" si="146"/>
        <v>3.1842105263157894</v>
      </c>
      <c r="LQ30" s="154" t="str">
        <f t="shared" si="190"/>
        <v>3.18</v>
      </c>
      <c r="LR30" s="5" t="str">
        <f t="shared" si="191"/>
        <v>Lên lớp</v>
      </c>
    </row>
    <row r="31" spans="1:330" s="8" customFormat="1" ht="18">
      <c r="A31" s="5">
        <v>4</v>
      </c>
      <c r="B31" s="9" t="s">
        <v>432</v>
      </c>
      <c r="C31" s="10" t="s">
        <v>455</v>
      </c>
      <c r="D31" s="11" t="s">
        <v>442</v>
      </c>
      <c r="E31" s="12" t="s">
        <v>277</v>
      </c>
      <c r="G31" s="47" t="s">
        <v>668</v>
      </c>
      <c r="H31" s="141" t="s">
        <v>410</v>
      </c>
      <c r="I31" s="48" t="s">
        <v>566</v>
      </c>
      <c r="J31" s="48" t="s">
        <v>593</v>
      </c>
      <c r="K31" s="98">
        <v>9</v>
      </c>
      <c r="L31" s="67" t="str">
        <f t="shared" si="295"/>
        <v>9.0</v>
      </c>
      <c r="M31" s="51" t="str">
        <f t="shared" si="296"/>
        <v>A</v>
      </c>
      <c r="N31" s="52">
        <f t="shared" si="297"/>
        <v>4</v>
      </c>
      <c r="O31" s="53" t="str">
        <f t="shared" si="298"/>
        <v>4.0</v>
      </c>
      <c r="P31" s="63">
        <v>2</v>
      </c>
      <c r="Q31" s="49">
        <v>6</v>
      </c>
      <c r="R31" s="67" t="str">
        <f t="shared" si="299"/>
        <v>6.0</v>
      </c>
      <c r="S31" s="51" t="str">
        <f t="shared" si="300"/>
        <v>C</v>
      </c>
      <c r="T31" s="52">
        <f t="shared" si="301"/>
        <v>2</v>
      </c>
      <c r="U31" s="53" t="str">
        <f t="shared" si="302"/>
        <v>2.0</v>
      </c>
      <c r="V31" s="63">
        <v>3</v>
      </c>
      <c r="W31" s="105">
        <v>8.6999999999999993</v>
      </c>
      <c r="X31" s="103">
        <v>8</v>
      </c>
      <c r="Y31" s="104"/>
      <c r="Z31" s="66">
        <f t="shared" si="219"/>
        <v>8.3000000000000007</v>
      </c>
      <c r="AA31" s="67">
        <f t="shared" si="220"/>
        <v>8.3000000000000007</v>
      </c>
      <c r="AB31" s="67" t="str">
        <f t="shared" si="303"/>
        <v>8.3</v>
      </c>
      <c r="AC31" s="51" t="str">
        <f t="shared" si="222"/>
        <v>B+</v>
      </c>
      <c r="AD31" s="60">
        <f t="shared" si="304"/>
        <v>3.5</v>
      </c>
      <c r="AE31" s="53" t="str">
        <f t="shared" si="305"/>
        <v>3.5</v>
      </c>
      <c r="AF31" s="63">
        <v>4</v>
      </c>
      <c r="AG31" s="199">
        <v>4</v>
      </c>
      <c r="AH31" s="105">
        <v>7.3</v>
      </c>
      <c r="AI31" s="103">
        <v>7</v>
      </c>
      <c r="AJ31" s="104"/>
      <c r="AK31" s="66">
        <f t="shared" si="225"/>
        <v>7.1</v>
      </c>
      <c r="AL31" s="67">
        <f t="shared" si="226"/>
        <v>7.1</v>
      </c>
      <c r="AM31" s="67" t="str">
        <f t="shared" si="306"/>
        <v>7.1</v>
      </c>
      <c r="AN31" s="51" t="str">
        <f t="shared" si="307"/>
        <v>B</v>
      </c>
      <c r="AO31" s="60">
        <f t="shared" si="308"/>
        <v>3</v>
      </c>
      <c r="AP31" s="53" t="str">
        <f t="shared" si="309"/>
        <v>3.0</v>
      </c>
      <c r="AQ31" s="63">
        <v>2</v>
      </c>
      <c r="AR31" s="199">
        <v>2</v>
      </c>
      <c r="AS31" s="105">
        <v>7.3</v>
      </c>
      <c r="AT31" s="103">
        <v>8</v>
      </c>
      <c r="AU31" s="104"/>
      <c r="AV31" s="66">
        <f t="shared" si="310"/>
        <v>7.7</v>
      </c>
      <c r="AW31" s="67">
        <f t="shared" si="311"/>
        <v>7.7</v>
      </c>
      <c r="AX31" s="67" t="str">
        <f t="shared" si="312"/>
        <v>7.7</v>
      </c>
      <c r="AY31" s="51" t="str">
        <f t="shared" si="313"/>
        <v>B</v>
      </c>
      <c r="AZ31" s="60">
        <f t="shared" si="314"/>
        <v>3</v>
      </c>
      <c r="BA31" s="53" t="str">
        <f t="shared" si="315"/>
        <v>3.0</v>
      </c>
      <c r="BB31" s="63">
        <v>3</v>
      </c>
      <c r="BC31" s="199">
        <v>3</v>
      </c>
      <c r="BD31" s="105">
        <v>6.2</v>
      </c>
      <c r="BE31" s="103">
        <v>8</v>
      </c>
      <c r="BF31" s="104"/>
      <c r="BG31" s="66">
        <f t="shared" si="316"/>
        <v>7.3</v>
      </c>
      <c r="BH31" s="67">
        <f t="shared" si="317"/>
        <v>7.3</v>
      </c>
      <c r="BI31" s="67" t="str">
        <f t="shared" si="318"/>
        <v>7.3</v>
      </c>
      <c r="BJ31" s="51" t="str">
        <f t="shared" si="319"/>
        <v>B</v>
      </c>
      <c r="BK31" s="60">
        <f t="shared" si="320"/>
        <v>3</v>
      </c>
      <c r="BL31" s="53" t="str">
        <f t="shared" si="321"/>
        <v>3.0</v>
      </c>
      <c r="BM31" s="63">
        <v>3</v>
      </c>
      <c r="BN31" s="199">
        <v>3</v>
      </c>
      <c r="BO31" s="105">
        <v>7.7</v>
      </c>
      <c r="BP31" s="103">
        <v>7</v>
      </c>
      <c r="BQ31" s="104"/>
      <c r="BR31" s="66">
        <f t="shared" si="243"/>
        <v>7.3</v>
      </c>
      <c r="BS31" s="67">
        <f t="shared" si="244"/>
        <v>7.3</v>
      </c>
      <c r="BT31" s="67" t="str">
        <f t="shared" si="322"/>
        <v>7.3</v>
      </c>
      <c r="BU31" s="51" t="str">
        <f t="shared" si="246"/>
        <v>B</v>
      </c>
      <c r="BV31" s="68">
        <f t="shared" si="247"/>
        <v>3</v>
      </c>
      <c r="BW31" s="53" t="str">
        <f t="shared" si="323"/>
        <v>3.0</v>
      </c>
      <c r="BX31" s="63">
        <v>2</v>
      </c>
      <c r="BY31" s="199">
        <v>2</v>
      </c>
      <c r="BZ31" s="105">
        <v>7.7</v>
      </c>
      <c r="CA31" s="103">
        <v>10</v>
      </c>
      <c r="CB31" s="104"/>
      <c r="CC31" s="105"/>
      <c r="CD31" s="67">
        <f t="shared" si="324"/>
        <v>9.1</v>
      </c>
      <c r="CE31" s="67" t="str">
        <f t="shared" si="325"/>
        <v>9.1</v>
      </c>
      <c r="CF31" s="51" t="str">
        <f t="shared" si="326"/>
        <v>A</v>
      </c>
      <c r="CG31" s="60">
        <f t="shared" si="327"/>
        <v>4</v>
      </c>
      <c r="CH31" s="53" t="str">
        <f t="shared" si="328"/>
        <v>4.0</v>
      </c>
      <c r="CI31" s="63">
        <v>3</v>
      </c>
      <c r="CJ31" s="199">
        <v>3</v>
      </c>
      <c r="CK31" s="200">
        <f t="shared" si="329"/>
        <v>17</v>
      </c>
      <c r="CL31" s="72">
        <f t="shared" si="289"/>
        <v>7.9</v>
      </c>
      <c r="CM31" s="93" t="str">
        <f t="shared" si="330"/>
        <v>7.90</v>
      </c>
      <c r="CN31" s="72">
        <f t="shared" si="290"/>
        <v>3.2941176470588234</v>
      </c>
      <c r="CO31" s="93" t="str">
        <f t="shared" si="331"/>
        <v>3.29</v>
      </c>
      <c r="CP31" s="258" t="str">
        <f t="shared" si="332"/>
        <v>Lên lớp</v>
      </c>
      <c r="CQ31" s="258">
        <f t="shared" si="291"/>
        <v>17</v>
      </c>
      <c r="CR31" s="72">
        <f t="shared" si="292"/>
        <v>7.9</v>
      </c>
      <c r="CS31" s="258" t="str">
        <f t="shared" si="333"/>
        <v>7.90</v>
      </c>
      <c r="CT31" s="72">
        <f t="shared" si="293"/>
        <v>3.2941176470588234</v>
      </c>
      <c r="CU31" s="258" t="str">
        <f t="shared" si="334"/>
        <v>3.29</v>
      </c>
      <c r="CV31" s="258" t="str">
        <f t="shared" si="335"/>
        <v>Lên lớp</v>
      </c>
      <c r="CW31" s="66">
        <v>8.6</v>
      </c>
      <c r="CX31" s="66">
        <v>8</v>
      </c>
      <c r="CY31" s="258"/>
      <c r="CZ31" s="66">
        <f t="shared" si="260"/>
        <v>8.1999999999999993</v>
      </c>
      <c r="DA31" s="67">
        <f t="shared" si="261"/>
        <v>8.1999999999999993</v>
      </c>
      <c r="DB31" s="60" t="str">
        <f t="shared" si="262"/>
        <v>8.2</v>
      </c>
      <c r="DC31" s="51" t="str">
        <f t="shared" si="263"/>
        <v>B+</v>
      </c>
      <c r="DD31" s="60">
        <f t="shared" si="264"/>
        <v>3.5</v>
      </c>
      <c r="DE31" s="60" t="str">
        <f t="shared" si="265"/>
        <v>3.5</v>
      </c>
      <c r="DF31" s="63"/>
      <c r="DG31" s="201"/>
      <c r="DH31" s="105">
        <v>8.4</v>
      </c>
      <c r="DI31" s="126">
        <v>8</v>
      </c>
      <c r="DJ31" s="126"/>
      <c r="DK31" s="66">
        <f t="shared" si="266"/>
        <v>8.1999999999999993</v>
      </c>
      <c r="DL31" s="67">
        <f t="shared" si="267"/>
        <v>8.1999999999999993</v>
      </c>
      <c r="DM31" s="60" t="str">
        <f t="shared" si="268"/>
        <v>8.2</v>
      </c>
      <c r="DN31" s="51" t="str">
        <f t="shared" si="269"/>
        <v>B+</v>
      </c>
      <c r="DO31" s="60">
        <f t="shared" si="270"/>
        <v>3.5</v>
      </c>
      <c r="DP31" s="60" t="str">
        <f t="shared" si="271"/>
        <v>3.5</v>
      </c>
      <c r="DQ31" s="63"/>
      <c r="DR31" s="201"/>
      <c r="DS31" s="67">
        <f t="shared" si="272"/>
        <v>8.1999999999999993</v>
      </c>
      <c r="DT31" s="60" t="str">
        <f t="shared" si="273"/>
        <v>8.2</v>
      </c>
      <c r="DU31" s="51" t="str">
        <f t="shared" si="274"/>
        <v>B+</v>
      </c>
      <c r="DV31" s="60">
        <f t="shared" si="275"/>
        <v>3.5</v>
      </c>
      <c r="DW31" s="60" t="str">
        <f t="shared" si="276"/>
        <v>3.5</v>
      </c>
      <c r="DX31" s="63">
        <v>3</v>
      </c>
      <c r="DY31" s="201">
        <v>3</v>
      </c>
      <c r="DZ31" s="202">
        <v>6.4</v>
      </c>
      <c r="EA31" s="57">
        <v>8</v>
      </c>
      <c r="EB31" s="58"/>
      <c r="EC31" s="66">
        <f t="shared" si="277"/>
        <v>7.4</v>
      </c>
      <c r="ED31" s="67">
        <f t="shared" si="278"/>
        <v>7.4</v>
      </c>
      <c r="EE31" s="67" t="str">
        <f t="shared" si="279"/>
        <v>7.4</v>
      </c>
      <c r="EF31" s="51" t="str">
        <f t="shared" si="280"/>
        <v>B</v>
      </c>
      <c r="EG31" s="68">
        <f t="shared" si="281"/>
        <v>3</v>
      </c>
      <c r="EH31" s="53" t="str">
        <f t="shared" si="282"/>
        <v>3.0</v>
      </c>
      <c r="EI31" s="63">
        <v>3</v>
      </c>
      <c r="EJ31" s="199">
        <v>3</v>
      </c>
      <c r="EK31" s="202">
        <v>7.8</v>
      </c>
      <c r="EL31" s="57">
        <v>8</v>
      </c>
      <c r="EM31" s="58"/>
      <c r="EN31" s="66">
        <f t="shared" si="336"/>
        <v>7.9</v>
      </c>
      <c r="EO31" s="67">
        <f t="shared" si="337"/>
        <v>7.9</v>
      </c>
      <c r="EP31" s="67" t="str">
        <f t="shared" si="338"/>
        <v>7.9</v>
      </c>
      <c r="EQ31" s="51" t="str">
        <f t="shared" si="339"/>
        <v>B</v>
      </c>
      <c r="ER31" s="60">
        <f t="shared" si="340"/>
        <v>3</v>
      </c>
      <c r="ES31" s="53" t="str">
        <f t="shared" si="341"/>
        <v>3.0</v>
      </c>
      <c r="ET31" s="63">
        <v>3</v>
      </c>
      <c r="EU31" s="199">
        <v>3</v>
      </c>
      <c r="EV31" s="202">
        <v>7.3</v>
      </c>
      <c r="EW31" s="57">
        <v>8</v>
      </c>
      <c r="EX31" s="58"/>
      <c r="EY31" s="66">
        <f t="shared" si="45"/>
        <v>7.7</v>
      </c>
      <c r="EZ31" s="67">
        <f t="shared" si="46"/>
        <v>7.7</v>
      </c>
      <c r="FA31" s="67" t="str">
        <f t="shared" si="47"/>
        <v>7.7</v>
      </c>
      <c r="FB31" s="51" t="str">
        <f t="shared" si="48"/>
        <v>B</v>
      </c>
      <c r="FC31" s="60">
        <f t="shared" si="49"/>
        <v>3</v>
      </c>
      <c r="FD31" s="53" t="str">
        <f t="shared" si="50"/>
        <v>3.0</v>
      </c>
      <c r="FE31" s="63">
        <v>2</v>
      </c>
      <c r="FF31" s="199">
        <v>2</v>
      </c>
      <c r="FG31" s="105">
        <v>9</v>
      </c>
      <c r="FH31" s="103">
        <v>8</v>
      </c>
      <c r="FI31" s="104"/>
      <c r="FJ31" s="66">
        <f t="shared" si="51"/>
        <v>8.4</v>
      </c>
      <c r="FK31" s="67">
        <f t="shared" si="52"/>
        <v>8.4</v>
      </c>
      <c r="FL31" s="67" t="str">
        <f t="shared" si="53"/>
        <v>8.4</v>
      </c>
      <c r="FM31" s="51" t="str">
        <f t="shared" si="54"/>
        <v>B+</v>
      </c>
      <c r="FN31" s="60">
        <f t="shared" si="55"/>
        <v>3.5</v>
      </c>
      <c r="FO31" s="53" t="str">
        <f t="shared" si="56"/>
        <v>3.5</v>
      </c>
      <c r="FP31" s="63">
        <v>2</v>
      </c>
      <c r="FQ31" s="199">
        <v>2</v>
      </c>
      <c r="FR31" s="105">
        <v>8.8000000000000007</v>
      </c>
      <c r="FS31" s="103">
        <v>9</v>
      </c>
      <c r="FT31" s="104"/>
      <c r="FU31" s="66"/>
      <c r="FV31" s="67">
        <f t="shared" si="57"/>
        <v>8.9</v>
      </c>
      <c r="FW31" s="67" t="str">
        <f t="shared" si="58"/>
        <v>8.9</v>
      </c>
      <c r="FX31" s="51" t="str">
        <f t="shared" si="59"/>
        <v>A</v>
      </c>
      <c r="FY31" s="60">
        <f t="shared" si="60"/>
        <v>4</v>
      </c>
      <c r="FZ31" s="53" t="str">
        <f t="shared" si="61"/>
        <v>4.0</v>
      </c>
      <c r="GA31" s="63">
        <v>2</v>
      </c>
      <c r="GB31" s="199">
        <v>2</v>
      </c>
      <c r="GC31" s="105">
        <v>7.7</v>
      </c>
      <c r="GD31" s="103">
        <v>7</v>
      </c>
      <c r="GE31" s="104"/>
      <c r="GF31" s="105"/>
      <c r="GG31" s="67">
        <f t="shared" si="342"/>
        <v>7.3</v>
      </c>
      <c r="GH31" s="67" t="str">
        <f t="shared" si="343"/>
        <v>7.3</v>
      </c>
      <c r="GI31" s="51" t="str">
        <f t="shared" si="344"/>
        <v>B</v>
      </c>
      <c r="GJ31" s="60">
        <f t="shared" si="345"/>
        <v>3</v>
      </c>
      <c r="GK31" s="53" t="str">
        <f t="shared" si="346"/>
        <v>3.0</v>
      </c>
      <c r="GL31" s="63">
        <v>3</v>
      </c>
      <c r="GM31" s="199">
        <v>3</v>
      </c>
      <c r="GN31" s="203">
        <f t="shared" si="347"/>
        <v>18</v>
      </c>
      <c r="GO31" s="153">
        <f t="shared" si="348"/>
        <v>7.9111111111111114</v>
      </c>
      <c r="GP31" s="155">
        <f t="shared" si="349"/>
        <v>3.25</v>
      </c>
      <c r="GQ31" s="154" t="str">
        <f t="shared" si="70"/>
        <v>3.25</v>
      </c>
      <c r="GR31" s="5" t="str">
        <f t="shared" si="71"/>
        <v>Lên lớp</v>
      </c>
      <c r="GS31" s="204">
        <f t="shared" si="350"/>
        <v>18</v>
      </c>
      <c r="GT31" s="205">
        <f t="shared" si="73"/>
        <v>7.9111111111111114</v>
      </c>
      <c r="GU31" s="206">
        <f t="shared" si="351"/>
        <v>3.25</v>
      </c>
      <c r="GV31" s="207">
        <f t="shared" si="352"/>
        <v>35</v>
      </c>
      <c r="GW31" s="203">
        <f t="shared" si="353"/>
        <v>35</v>
      </c>
      <c r="GX31" s="154">
        <f t="shared" si="354"/>
        <v>7.9057142857142866</v>
      </c>
      <c r="GY31" s="155">
        <f t="shared" si="355"/>
        <v>3.2714285714285714</v>
      </c>
      <c r="GZ31" s="154" t="str">
        <f t="shared" si="79"/>
        <v>3.27</v>
      </c>
      <c r="HA31" s="5" t="str">
        <f t="shared" si="80"/>
        <v>Lên lớp</v>
      </c>
      <c r="HB31" s="5"/>
      <c r="HC31" s="105">
        <v>6.1</v>
      </c>
      <c r="HD31" s="103">
        <v>8</v>
      </c>
      <c r="HE31" s="104"/>
      <c r="HF31" s="105"/>
      <c r="HG31" s="67">
        <f t="shared" si="356"/>
        <v>7.2</v>
      </c>
      <c r="HH31" s="67" t="str">
        <f t="shared" si="357"/>
        <v>7.2</v>
      </c>
      <c r="HI31" s="51" t="str">
        <f t="shared" si="358"/>
        <v>B</v>
      </c>
      <c r="HJ31" s="60">
        <f t="shared" si="359"/>
        <v>3</v>
      </c>
      <c r="HK31" s="53" t="str">
        <f t="shared" si="360"/>
        <v>3.0</v>
      </c>
      <c r="HL31" s="63">
        <v>3</v>
      </c>
      <c r="HM31" s="199">
        <v>3</v>
      </c>
      <c r="HN31" s="202">
        <v>8.3000000000000007</v>
      </c>
      <c r="HO31" s="57">
        <v>7</v>
      </c>
      <c r="HP31" s="58"/>
      <c r="HQ31" s="66">
        <f t="shared" si="86"/>
        <v>7.5</v>
      </c>
      <c r="HR31" s="110">
        <f t="shared" si="87"/>
        <v>7.5</v>
      </c>
      <c r="HS31" s="67" t="str">
        <f t="shared" si="88"/>
        <v>7.5</v>
      </c>
      <c r="HT31" s="111" t="str">
        <f t="shared" si="89"/>
        <v>B</v>
      </c>
      <c r="HU31" s="112">
        <f t="shared" si="90"/>
        <v>3</v>
      </c>
      <c r="HV31" s="113" t="str">
        <f t="shared" si="91"/>
        <v>3.0</v>
      </c>
      <c r="HW31" s="63">
        <v>1</v>
      </c>
      <c r="HX31" s="199">
        <v>1</v>
      </c>
      <c r="HY31" s="66">
        <f t="shared" si="209"/>
        <v>2.2999999999999998</v>
      </c>
      <c r="HZ31" s="163">
        <f t="shared" si="210"/>
        <v>7.3</v>
      </c>
      <c r="IA31" s="53" t="str">
        <f t="shared" si="93"/>
        <v>7.3</v>
      </c>
      <c r="IB31" s="51" t="str">
        <f t="shared" si="94"/>
        <v>B</v>
      </c>
      <c r="IC31" s="60">
        <f t="shared" si="95"/>
        <v>3</v>
      </c>
      <c r="ID31" s="53" t="str">
        <f t="shared" si="96"/>
        <v>3.0</v>
      </c>
      <c r="IE31" s="212">
        <v>4</v>
      </c>
      <c r="IF31" s="213">
        <v>4</v>
      </c>
      <c r="IG31" s="202">
        <v>8</v>
      </c>
      <c r="IH31" s="57">
        <v>8</v>
      </c>
      <c r="II31" s="58"/>
      <c r="IJ31" s="66">
        <f t="shared" si="361"/>
        <v>8</v>
      </c>
      <c r="IK31" s="67">
        <f t="shared" si="362"/>
        <v>8</v>
      </c>
      <c r="IL31" s="67" t="str">
        <f t="shared" si="363"/>
        <v>8.0</v>
      </c>
      <c r="IM31" s="51" t="str">
        <f t="shared" si="364"/>
        <v>B+</v>
      </c>
      <c r="IN31" s="60">
        <f t="shared" si="365"/>
        <v>3.5</v>
      </c>
      <c r="IO31" s="53" t="str">
        <f t="shared" si="366"/>
        <v>3.5</v>
      </c>
      <c r="IP31" s="63">
        <v>2</v>
      </c>
      <c r="IQ31" s="199">
        <v>2</v>
      </c>
      <c r="IR31" s="202">
        <v>7.7</v>
      </c>
      <c r="IS31" s="57">
        <v>7</v>
      </c>
      <c r="IT31" s="58"/>
      <c r="IU31" s="66">
        <f t="shared" si="103"/>
        <v>7.3</v>
      </c>
      <c r="IV31" s="67">
        <f t="shared" si="104"/>
        <v>7.3</v>
      </c>
      <c r="IW31" s="67" t="str">
        <f t="shared" si="105"/>
        <v>7.3</v>
      </c>
      <c r="IX31" s="51" t="str">
        <f t="shared" si="106"/>
        <v>B</v>
      </c>
      <c r="IY31" s="60">
        <f t="shared" si="107"/>
        <v>3</v>
      </c>
      <c r="IZ31" s="53" t="str">
        <f t="shared" si="108"/>
        <v>3.0</v>
      </c>
      <c r="JA31" s="63">
        <v>3</v>
      </c>
      <c r="JB31" s="199">
        <v>3</v>
      </c>
      <c r="JC31" s="65">
        <v>5.8</v>
      </c>
      <c r="JD31" s="57">
        <v>7</v>
      </c>
      <c r="JE31" s="58"/>
      <c r="JF31" s="66">
        <f t="shared" si="109"/>
        <v>6.5</v>
      </c>
      <c r="JG31" s="67">
        <f t="shared" si="110"/>
        <v>6.5</v>
      </c>
      <c r="JH31" s="50" t="str">
        <f t="shared" si="111"/>
        <v>6.5</v>
      </c>
      <c r="JI31" s="51" t="str">
        <f t="shared" si="112"/>
        <v>C+</v>
      </c>
      <c r="JJ31" s="60">
        <f t="shared" si="113"/>
        <v>2.5</v>
      </c>
      <c r="JK31" s="53" t="str">
        <f t="shared" si="114"/>
        <v>2.5</v>
      </c>
      <c r="JL31" s="61">
        <v>2</v>
      </c>
      <c r="JM31" s="62">
        <v>2</v>
      </c>
      <c r="JN31" s="65">
        <v>7.6</v>
      </c>
      <c r="JO31" s="57">
        <v>4</v>
      </c>
      <c r="JP31" s="58"/>
      <c r="JQ31" s="66">
        <f t="shared" si="115"/>
        <v>5.4</v>
      </c>
      <c r="JR31" s="67">
        <f t="shared" si="116"/>
        <v>5.4</v>
      </c>
      <c r="JS31" s="50" t="str">
        <f t="shared" si="117"/>
        <v>5.4</v>
      </c>
      <c r="JT31" s="51" t="str">
        <f t="shared" si="118"/>
        <v>D+</v>
      </c>
      <c r="JU31" s="60">
        <f t="shared" si="119"/>
        <v>1.5</v>
      </c>
      <c r="JV31" s="53" t="str">
        <f t="shared" si="120"/>
        <v>1.5</v>
      </c>
      <c r="JW31" s="61">
        <v>1</v>
      </c>
      <c r="JX31" s="62">
        <v>1</v>
      </c>
      <c r="JY31" s="65">
        <v>7.3</v>
      </c>
      <c r="JZ31" s="57">
        <v>6</v>
      </c>
      <c r="KA31" s="58"/>
      <c r="KB31" s="66">
        <f t="shared" si="121"/>
        <v>6.5</v>
      </c>
      <c r="KC31" s="67">
        <f t="shared" si="122"/>
        <v>6.5</v>
      </c>
      <c r="KD31" s="50" t="str">
        <f t="shared" si="123"/>
        <v>6.5</v>
      </c>
      <c r="KE31" s="51" t="str">
        <f t="shared" si="124"/>
        <v>C+</v>
      </c>
      <c r="KF31" s="60">
        <f t="shared" si="125"/>
        <v>2.5</v>
      </c>
      <c r="KG31" s="53" t="str">
        <f t="shared" si="126"/>
        <v>2.5</v>
      </c>
      <c r="KH31" s="61">
        <v>2</v>
      </c>
      <c r="KI31" s="62">
        <v>2</v>
      </c>
      <c r="KJ31" s="105">
        <v>7</v>
      </c>
      <c r="KK31" s="135">
        <v>7.5</v>
      </c>
      <c r="KL31" s="104"/>
      <c r="KM31" s="66">
        <f t="shared" si="127"/>
        <v>7.3</v>
      </c>
      <c r="KN31" s="110">
        <f t="shared" si="128"/>
        <v>7.3</v>
      </c>
      <c r="KO31" s="67" t="str">
        <f t="shared" si="129"/>
        <v>7.3</v>
      </c>
      <c r="KP31" s="273" t="str">
        <f t="shared" si="130"/>
        <v>B</v>
      </c>
      <c r="KQ31" s="112">
        <f t="shared" si="131"/>
        <v>3</v>
      </c>
      <c r="KR31" s="113" t="str">
        <f t="shared" si="132"/>
        <v>3.0</v>
      </c>
      <c r="KS31" s="63">
        <v>3</v>
      </c>
      <c r="KT31" s="199">
        <v>3</v>
      </c>
      <c r="KU31" s="105">
        <v>8.6999999999999993</v>
      </c>
      <c r="KV31" s="135">
        <v>8</v>
      </c>
      <c r="KW31" s="104"/>
      <c r="KX31" s="66">
        <f t="shared" si="133"/>
        <v>8.3000000000000007</v>
      </c>
      <c r="KY31" s="110">
        <f t="shared" si="134"/>
        <v>8.3000000000000007</v>
      </c>
      <c r="KZ31" s="67" t="str">
        <f t="shared" si="135"/>
        <v>8.3</v>
      </c>
      <c r="LA31" s="273" t="str">
        <f t="shared" si="136"/>
        <v>B+</v>
      </c>
      <c r="LB31" s="112">
        <f t="shared" si="137"/>
        <v>3.5</v>
      </c>
      <c r="LC31" s="113" t="str">
        <f t="shared" si="138"/>
        <v>3.5</v>
      </c>
      <c r="LD31" s="63">
        <v>2</v>
      </c>
      <c r="LE31" s="199">
        <v>2</v>
      </c>
      <c r="LF31" s="274">
        <f t="shared" si="184"/>
        <v>7.8</v>
      </c>
      <c r="LG31" s="275">
        <f t="shared" si="185"/>
        <v>7.8</v>
      </c>
      <c r="LH31" s="276" t="str">
        <f t="shared" si="186"/>
        <v>7.8</v>
      </c>
      <c r="LI31" s="277" t="str">
        <f t="shared" si="187"/>
        <v>B</v>
      </c>
      <c r="LJ31" s="278">
        <f t="shared" si="188"/>
        <v>3</v>
      </c>
      <c r="LK31" s="276" t="str">
        <f t="shared" si="189"/>
        <v>3.0</v>
      </c>
      <c r="LL31" s="279">
        <v>5</v>
      </c>
      <c r="LM31" s="280">
        <v>5</v>
      </c>
      <c r="LN31" s="203">
        <f t="shared" si="144"/>
        <v>19</v>
      </c>
      <c r="LO31" s="153">
        <f t="shared" si="145"/>
        <v>7.2052631578947368</v>
      </c>
      <c r="LP31" s="155">
        <f t="shared" si="146"/>
        <v>2.9210526315789473</v>
      </c>
      <c r="LQ31" s="154" t="str">
        <f t="shared" si="190"/>
        <v>2.92</v>
      </c>
      <c r="LR31" s="5" t="str">
        <f t="shared" si="191"/>
        <v>Lên lớp</v>
      </c>
    </row>
    <row r="32" spans="1:330" s="8" customFormat="1" ht="18">
      <c r="A32" s="5">
        <v>5</v>
      </c>
      <c r="B32" s="9" t="s">
        <v>432</v>
      </c>
      <c r="C32" s="10" t="s">
        <v>457</v>
      </c>
      <c r="D32" s="11" t="s">
        <v>458</v>
      </c>
      <c r="E32" s="12" t="s">
        <v>218</v>
      </c>
      <c r="G32" s="47" t="s">
        <v>535</v>
      </c>
      <c r="H32" s="141" t="s">
        <v>410</v>
      </c>
      <c r="I32" s="48" t="s">
        <v>568</v>
      </c>
      <c r="J32" s="48" t="s">
        <v>594</v>
      </c>
      <c r="K32" s="98">
        <v>7.6</v>
      </c>
      <c r="L32" s="67" t="str">
        <f t="shared" si="295"/>
        <v>7.6</v>
      </c>
      <c r="M32" s="51" t="str">
        <f t="shared" si="296"/>
        <v>B</v>
      </c>
      <c r="N32" s="52">
        <f t="shared" si="297"/>
        <v>3</v>
      </c>
      <c r="O32" s="53" t="str">
        <f t="shared" si="298"/>
        <v>3.0</v>
      </c>
      <c r="P32" s="63">
        <v>2</v>
      </c>
      <c r="Q32" s="49">
        <v>6</v>
      </c>
      <c r="R32" s="67" t="str">
        <f t="shared" si="299"/>
        <v>6.0</v>
      </c>
      <c r="S32" s="51" t="str">
        <f t="shared" si="300"/>
        <v>C</v>
      </c>
      <c r="T32" s="52">
        <f t="shared" si="301"/>
        <v>2</v>
      </c>
      <c r="U32" s="53" t="str">
        <f t="shared" si="302"/>
        <v>2.0</v>
      </c>
      <c r="V32" s="63">
        <v>3</v>
      </c>
      <c r="W32" s="105">
        <v>8</v>
      </c>
      <c r="X32" s="103">
        <v>8</v>
      </c>
      <c r="Y32" s="104"/>
      <c r="Z32" s="66">
        <f t="shared" si="219"/>
        <v>8</v>
      </c>
      <c r="AA32" s="67">
        <f t="shared" si="220"/>
        <v>8</v>
      </c>
      <c r="AB32" s="67" t="str">
        <f t="shared" si="303"/>
        <v>8.0</v>
      </c>
      <c r="AC32" s="51" t="str">
        <f t="shared" si="222"/>
        <v>B+</v>
      </c>
      <c r="AD32" s="60">
        <f t="shared" si="304"/>
        <v>3.5</v>
      </c>
      <c r="AE32" s="53" t="str">
        <f t="shared" si="305"/>
        <v>3.5</v>
      </c>
      <c r="AF32" s="63">
        <v>4</v>
      </c>
      <c r="AG32" s="199">
        <v>4</v>
      </c>
      <c r="AH32" s="105">
        <v>8.3000000000000007</v>
      </c>
      <c r="AI32" s="103">
        <v>7</v>
      </c>
      <c r="AJ32" s="104"/>
      <c r="AK32" s="66">
        <f t="shared" si="225"/>
        <v>7.5</v>
      </c>
      <c r="AL32" s="67">
        <f t="shared" si="226"/>
        <v>7.5</v>
      </c>
      <c r="AM32" s="67" t="str">
        <f t="shared" si="306"/>
        <v>7.5</v>
      </c>
      <c r="AN32" s="51" t="str">
        <f t="shared" si="307"/>
        <v>B</v>
      </c>
      <c r="AO32" s="60">
        <f t="shared" si="308"/>
        <v>3</v>
      </c>
      <c r="AP32" s="53" t="str">
        <f t="shared" si="309"/>
        <v>3.0</v>
      </c>
      <c r="AQ32" s="63">
        <v>2</v>
      </c>
      <c r="AR32" s="199">
        <v>2</v>
      </c>
      <c r="AS32" s="105">
        <v>6.1</v>
      </c>
      <c r="AT32" s="103">
        <v>8</v>
      </c>
      <c r="AU32" s="104"/>
      <c r="AV32" s="66">
        <f t="shared" si="310"/>
        <v>7.2</v>
      </c>
      <c r="AW32" s="67">
        <f t="shared" si="311"/>
        <v>7.2</v>
      </c>
      <c r="AX32" s="67" t="str">
        <f t="shared" si="312"/>
        <v>7.2</v>
      </c>
      <c r="AY32" s="51" t="str">
        <f t="shared" si="313"/>
        <v>B</v>
      </c>
      <c r="AZ32" s="60">
        <f t="shared" si="314"/>
        <v>3</v>
      </c>
      <c r="BA32" s="53" t="str">
        <f t="shared" si="315"/>
        <v>3.0</v>
      </c>
      <c r="BB32" s="63">
        <v>3</v>
      </c>
      <c r="BC32" s="199">
        <v>3</v>
      </c>
      <c r="BD32" s="105">
        <v>6.3</v>
      </c>
      <c r="BE32" s="103">
        <v>6</v>
      </c>
      <c r="BF32" s="104"/>
      <c r="BG32" s="66">
        <f t="shared" si="316"/>
        <v>6.1</v>
      </c>
      <c r="BH32" s="67">
        <f t="shared" si="317"/>
        <v>6.1</v>
      </c>
      <c r="BI32" s="67" t="str">
        <f t="shared" si="318"/>
        <v>6.1</v>
      </c>
      <c r="BJ32" s="51" t="str">
        <f t="shared" si="319"/>
        <v>C</v>
      </c>
      <c r="BK32" s="60">
        <f t="shared" si="320"/>
        <v>2</v>
      </c>
      <c r="BL32" s="53" t="str">
        <f t="shared" si="321"/>
        <v>2.0</v>
      </c>
      <c r="BM32" s="63">
        <v>3</v>
      </c>
      <c r="BN32" s="199">
        <v>3</v>
      </c>
      <c r="BO32" s="105">
        <v>7</v>
      </c>
      <c r="BP32" s="103">
        <v>6</v>
      </c>
      <c r="BQ32" s="104"/>
      <c r="BR32" s="66">
        <f t="shared" si="243"/>
        <v>6.4</v>
      </c>
      <c r="BS32" s="67">
        <f t="shared" si="244"/>
        <v>6.4</v>
      </c>
      <c r="BT32" s="67" t="str">
        <f t="shared" si="322"/>
        <v>6.4</v>
      </c>
      <c r="BU32" s="51" t="str">
        <f t="shared" si="246"/>
        <v>C</v>
      </c>
      <c r="BV32" s="68">
        <f t="shared" si="247"/>
        <v>2</v>
      </c>
      <c r="BW32" s="53" t="str">
        <f t="shared" si="323"/>
        <v>2.0</v>
      </c>
      <c r="BX32" s="63">
        <v>2</v>
      </c>
      <c r="BY32" s="199">
        <v>2</v>
      </c>
      <c r="BZ32" s="105">
        <v>8</v>
      </c>
      <c r="CA32" s="103">
        <v>9</v>
      </c>
      <c r="CB32" s="104"/>
      <c r="CC32" s="105"/>
      <c r="CD32" s="67">
        <f t="shared" si="324"/>
        <v>8.6</v>
      </c>
      <c r="CE32" s="67" t="str">
        <f t="shared" si="325"/>
        <v>8.6</v>
      </c>
      <c r="CF32" s="51" t="str">
        <f t="shared" si="326"/>
        <v>A</v>
      </c>
      <c r="CG32" s="60">
        <f t="shared" si="327"/>
        <v>4</v>
      </c>
      <c r="CH32" s="53" t="str">
        <f t="shared" si="328"/>
        <v>4.0</v>
      </c>
      <c r="CI32" s="63">
        <v>3</v>
      </c>
      <c r="CJ32" s="199">
        <v>3</v>
      </c>
      <c r="CK32" s="200">
        <f t="shared" si="329"/>
        <v>17</v>
      </c>
      <c r="CL32" s="72">
        <f t="shared" si="289"/>
        <v>7.3823529411764701</v>
      </c>
      <c r="CM32" s="93" t="str">
        <f t="shared" si="330"/>
        <v>7.38</v>
      </c>
      <c r="CN32" s="72">
        <f t="shared" si="290"/>
        <v>3</v>
      </c>
      <c r="CO32" s="93" t="str">
        <f t="shared" si="331"/>
        <v>3.00</v>
      </c>
      <c r="CP32" s="258" t="str">
        <f t="shared" si="332"/>
        <v>Lên lớp</v>
      </c>
      <c r="CQ32" s="258">
        <f t="shared" si="291"/>
        <v>17</v>
      </c>
      <c r="CR32" s="72">
        <f t="shared" si="292"/>
        <v>7.3823529411764701</v>
      </c>
      <c r="CS32" s="258" t="str">
        <f t="shared" si="333"/>
        <v>7.38</v>
      </c>
      <c r="CT32" s="72">
        <f t="shared" si="293"/>
        <v>3</v>
      </c>
      <c r="CU32" s="258" t="str">
        <f t="shared" si="334"/>
        <v>3.00</v>
      </c>
      <c r="CV32" s="258" t="str">
        <f t="shared" si="335"/>
        <v>Lên lớp</v>
      </c>
      <c r="CW32" s="66">
        <v>8.4</v>
      </c>
      <c r="CX32" s="66">
        <v>8</v>
      </c>
      <c r="CY32" s="258"/>
      <c r="CZ32" s="66">
        <f t="shared" si="260"/>
        <v>8.1999999999999993</v>
      </c>
      <c r="DA32" s="67">
        <f t="shared" si="261"/>
        <v>8.1999999999999993</v>
      </c>
      <c r="DB32" s="60" t="str">
        <f t="shared" si="262"/>
        <v>8.2</v>
      </c>
      <c r="DC32" s="51" t="str">
        <f t="shared" si="263"/>
        <v>B+</v>
      </c>
      <c r="DD32" s="60">
        <f t="shared" si="264"/>
        <v>3.5</v>
      </c>
      <c r="DE32" s="60" t="str">
        <f t="shared" si="265"/>
        <v>3.5</v>
      </c>
      <c r="DF32" s="63"/>
      <c r="DG32" s="201"/>
      <c r="DH32" s="105">
        <v>7.2</v>
      </c>
      <c r="DI32" s="126">
        <v>7</v>
      </c>
      <c r="DJ32" s="126"/>
      <c r="DK32" s="66">
        <f t="shared" si="266"/>
        <v>7.1</v>
      </c>
      <c r="DL32" s="67">
        <f t="shared" si="267"/>
        <v>7.1</v>
      </c>
      <c r="DM32" s="60" t="str">
        <f t="shared" si="268"/>
        <v>7.1</v>
      </c>
      <c r="DN32" s="51" t="str">
        <f t="shared" si="269"/>
        <v>B</v>
      </c>
      <c r="DO32" s="60">
        <f t="shared" si="270"/>
        <v>3</v>
      </c>
      <c r="DP32" s="60" t="str">
        <f t="shared" si="271"/>
        <v>3.0</v>
      </c>
      <c r="DQ32" s="63"/>
      <c r="DR32" s="201"/>
      <c r="DS32" s="67">
        <f t="shared" si="272"/>
        <v>7.6499999999999995</v>
      </c>
      <c r="DT32" s="60" t="str">
        <f t="shared" si="273"/>
        <v>7.7</v>
      </c>
      <c r="DU32" s="51" t="str">
        <f t="shared" si="274"/>
        <v>B</v>
      </c>
      <c r="DV32" s="60">
        <f t="shared" si="275"/>
        <v>3</v>
      </c>
      <c r="DW32" s="60" t="str">
        <f t="shared" si="276"/>
        <v>3.0</v>
      </c>
      <c r="DX32" s="63">
        <v>3</v>
      </c>
      <c r="DY32" s="201">
        <v>3</v>
      </c>
      <c r="DZ32" s="202">
        <v>7</v>
      </c>
      <c r="EA32" s="57">
        <v>8</v>
      </c>
      <c r="EB32" s="58"/>
      <c r="EC32" s="66">
        <f t="shared" si="277"/>
        <v>7.6</v>
      </c>
      <c r="ED32" s="67">
        <f t="shared" si="278"/>
        <v>7.6</v>
      </c>
      <c r="EE32" s="67" t="str">
        <f t="shared" si="279"/>
        <v>7.6</v>
      </c>
      <c r="EF32" s="51" t="str">
        <f t="shared" si="280"/>
        <v>B</v>
      </c>
      <c r="EG32" s="68">
        <f t="shared" si="281"/>
        <v>3</v>
      </c>
      <c r="EH32" s="53" t="str">
        <f t="shared" si="282"/>
        <v>3.0</v>
      </c>
      <c r="EI32" s="63">
        <v>3</v>
      </c>
      <c r="EJ32" s="199">
        <v>3</v>
      </c>
      <c r="EK32" s="202">
        <v>6.7</v>
      </c>
      <c r="EL32" s="57">
        <v>9</v>
      </c>
      <c r="EM32" s="58"/>
      <c r="EN32" s="66">
        <f t="shared" si="336"/>
        <v>8.1</v>
      </c>
      <c r="EO32" s="67">
        <f t="shared" si="337"/>
        <v>8.1</v>
      </c>
      <c r="EP32" s="67" t="str">
        <f t="shared" si="338"/>
        <v>8.1</v>
      </c>
      <c r="EQ32" s="51" t="str">
        <f t="shared" si="339"/>
        <v>B+</v>
      </c>
      <c r="ER32" s="60">
        <f t="shared" si="340"/>
        <v>3.5</v>
      </c>
      <c r="ES32" s="53" t="str">
        <f t="shared" si="341"/>
        <v>3.5</v>
      </c>
      <c r="ET32" s="63">
        <v>3</v>
      </c>
      <c r="EU32" s="199">
        <v>3</v>
      </c>
      <c r="EV32" s="202">
        <v>9</v>
      </c>
      <c r="EW32" s="57">
        <v>3</v>
      </c>
      <c r="EX32" s="58"/>
      <c r="EY32" s="66">
        <f t="shared" si="45"/>
        <v>5.4</v>
      </c>
      <c r="EZ32" s="67">
        <f t="shared" si="46"/>
        <v>5.4</v>
      </c>
      <c r="FA32" s="67" t="str">
        <f t="shared" si="47"/>
        <v>5.4</v>
      </c>
      <c r="FB32" s="51" t="str">
        <f t="shared" si="48"/>
        <v>D+</v>
      </c>
      <c r="FC32" s="60">
        <f t="shared" si="49"/>
        <v>1.5</v>
      </c>
      <c r="FD32" s="53" t="str">
        <f t="shared" si="50"/>
        <v>1.5</v>
      </c>
      <c r="FE32" s="63">
        <v>2</v>
      </c>
      <c r="FF32" s="199">
        <v>2</v>
      </c>
      <c r="FG32" s="105">
        <v>8</v>
      </c>
      <c r="FH32" s="103">
        <v>8</v>
      </c>
      <c r="FI32" s="104"/>
      <c r="FJ32" s="66">
        <f t="shared" si="51"/>
        <v>8</v>
      </c>
      <c r="FK32" s="67">
        <f t="shared" si="52"/>
        <v>8</v>
      </c>
      <c r="FL32" s="67" t="str">
        <f t="shared" si="53"/>
        <v>8.0</v>
      </c>
      <c r="FM32" s="51" t="str">
        <f t="shared" si="54"/>
        <v>B+</v>
      </c>
      <c r="FN32" s="60">
        <f t="shared" si="55"/>
        <v>3.5</v>
      </c>
      <c r="FO32" s="53" t="str">
        <f t="shared" si="56"/>
        <v>3.5</v>
      </c>
      <c r="FP32" s="63">
        <v>2</v>
      </c>
      <c r="FQ32" s="199">
        <v>2</v>
      </c>
      <c r="FR32" s="105">
        <v>8.6</v>
      </c>
      <c r="FS32" s="103">
        <v>9</v>
      </c>
      <c r="FT32" s="104"/>
      <c r="FU32" s="66"/>
      <c r="FV32" s="67">
        <f t="shared" si="57"/>
        <v>8.8000000000000007</v>
      </c>
      <c r="FW32" s="67" t="str">
        <f t="shared" si="58"/>
        <v>8.8</v>
      </c>
      <c r="FX32" s="51" t="str">
        <f t="shared" si="59"/>
        <v>A</v>
      </c>
      <c r="FY32" s="60">
        <f t="shared" si="60"/>
        <v>4</v>
      </c>
      <c r="FZ32" s="53" t="str">
        <f t="shared" si="61"/>
        <v>4.0</v>
      </c>
      <c r="GA32" s="63">
        <v>2</v>
      </c>
      <c r="GB32" s="199">
        <v>2</v>
      </c>
      <c r="GC32" s="105">
        <v>8.3000000000000007</v>
      </c>
      <c r="GD32" s="103">
        <v>8</v>
      </c>
      <c r="GE32" s="104"/>
      <c r="GF32" s="105"/>
      <c r="GG32" s="67">
        <f t="shared" si="342"/>
        <v>8.1</v>
      </c>
      <c r="GH32" s="67" t="str">
        <f t="shared" si="343"/>
        <v>8.1</v>
      </c>
      <c r="GI32" s="51" t="str">
        <f t="shared" si="344"/>
        <v>B+</v>
      </c>
      <c r="GJ32" s="60">
        <f t="shared" si="345"/>
        <v>3.5</v>
      </c>
      <c r="GK32" s="53" t="str">
        <f t="shared" si="346"/>
        <v>3.5</v>
      </c>
      <c r="GL32" s="63">
        <v>3</v>
      </c>
      <c r="GM32" s="199">
        <v>3</v>
      </c>
      <c r="GN32" s="203">
        <f t="shared" si="347"/>
        <v>18</v>
      </c>
      <c r="GO32" s="153">
        <f t="shared" si="348"/>
        <v>7.708333333333333</v>
      </c>
      <c r="GP32" s="155">
        <f t="shared" si="349"/>
        <v>3.1666666666666665</v>
      </c>
      <c r="GQ32" s="154" t="str">
        <f t="shared" si="70"/>
        <v>3.17</v>
      </c>
      <c r="GR32" s="5" t="str">
        <f t="shared" si="71"/>
        <v>Lên lớp</v>
      </c>
      <c r="GS32" s="204">
        <f t="shared" si="350"/>
        <v>18</v>
      </c>
      <c r="GT32" s="205">
        <f t="shared" si="73"/>
        <v>7.708333333333333</v>
      </c>
      <c r="GU32" s="206">
        <f t="shared" si="351"/>
        <v>3.1666666666666665</v>
      </c>
      <c r="GV32" s="207">
        <f t="shared" si="352"/>
        <v>35</v>
      </c>
      <c r="GW32" s="203">
        <f t="shared" si="353"/>
        <v>35</v>
      </c>
      <c r="GX32" s="154">
        <f t="shared" si="354"/>
        <v>7.55</v>
      </c>
      <c r="GY32" s="155">
        <f t="shared" si="355"/>
        <v>3.0857142857142859</v>
      </c>
      <c r="GZ32" s="154" t="str">
        <f t="shared" si="79"/>
        <v>3.09</v>
      </c>
      <c r="HA32" s="5" t="str">
        <f t="shared" si="80"/>
        <v>Lên lớp</v>
      </c>
      <c r="HB32" s="5"/>
      <c r="HC32" s="105">
        <v>6</v>
      </c>
      <c r="HD32" s="103">
        <v>7</v>
      </c>
      <c r="HE32" s="104"/>
      <c r="HF32" s="105"/>
      <c r="HG32" s="67">
        <f t="shared" si="356"/>
        <v>6.6</v>
      </c>
      <c r="HH32" s="67" t="str">
        <f t="shared" si="357"/>
        <v>6.6</v>
      </c>
      <c r="HI32" s="51" t="str">
        <f t="shared" si="358"/>
        <v>C+</v>
      </c>
      <c r="HJ32" s="60">
        <f t="shared" si="359"/>
        <v>2.5</v>
      </c>
      <c r="HK32" s="53" t="str">
        <f t="shared" si="360"/>
        <v>2.5</v>
      </c>
      <c r="HL32" s="63">
        <v>3</v>
      </c>
      <c r="HM32" s="199">
        <v>3</v>
      </c>
      <c r="HN32" s="202">
        <v>8.3000000000000007</v>
      </c>
      <c r="HO32" s="57">
        <v>9</v>
      </c>
      <c r="HP32" s="58"/>
      <c r="HQ32" s="66">
        <f t="shared" si="86"/>
        <v>8.6999999999999993</v>
      </c>
      <c r="HR32" s="110">
        <f t="shared" si="87"/>
        <v>8.6999999999999993</v>
      </c>
      <c r="HS32" s="67" t="str">
        <f t="shared" si="88"/>
        <v>8.7</v>
      </c>
      <c r="HT32" s="111" t="str">
        <f t="shared" si="89"/>
        <v>A</v>
      </c>
      <c r="HU32" s="112">
        <f t="shared" si="90"/>
        <v>4</v>
      </c>
      <c r="HV32" s="113" t="str">
        <f t="shared" si="91"/>
        <v>4.0</v>
      </c>
      <c r="HW32" s="63">
        <v>1</v>
      </c>
      <c r="HX32" s="199">
        <v>1</v>
      </c>
      <c r="HY32" s="66">
        <f t="shared" si="209"/>
        <v>2.6</v>
      </c>
      <c r="HZ32" s="163">
        <f t="shared" si="210"/>
        <v>7.2</v>
      </c>
      <c r="IA32" s="53" t="str">
        <f t="shared" si="93"/>
        <v>7.2</v>
      </c>
      <c r="IB32" s="51" t="str">
        <f t="shared" si="94"/>
        <v>B</v>
      </c>
      <c r="IC32" s="60">
        <f t="shared" si="95"/>
        <v>3</v>
      </c>
      <c r="ID32" s="53" t="str">
        <f t="shared" si="96"/>
        <v>3.0</v>
      </c>
      <c r="IE32" s="212">
        <v>4</v>
      </c>
      <c r="IF32" s="213">
        <v>4</v>
      </c>
      <c r="IG32" s="202">
        <v>8.3000000000000007</v>
      </c>
      <c r="IH32" s="57">
        <v>8</v>
      </c>
      <c r="II32" s="58"/>
      <c r="IJ32" s="66">
        <f t="shared" si="361"/>
        <v>8.1</v>
      </c>
      <c r="IK32" s="67">
        <f t="shared" si="362"/>
        <v>8.1</v>
      </c>
      <c r="IL32" s="67" t="str">
        <f t="shared" si="363"/>
        <v>8.1</v>
      </c>
      <c r="IM32" s="51" t="str">
        <f t="shared" si="364"/>
        <v>B+</v>
      </c>
      <c r="IN32" s="60">
        <f t="shared" si="365"/>
        <v>3.5</v>
      </c>
      <c r="IO32" s="53" t="str">
        <f t="shared" si="366"/>
        <v>3.5</v>
      </c>
      <c r="IP32" s="63">
        <v>2</v>
      </c>
      <c r="IQ32" s="199">
        <v>2</v>
      </c>
      <c r="IR32" s="202">
        <v>8.8000000000000007</v>
      </c>
      <c r="IS32" s="57">
        <v>7</v>
      </c>
      <c r="IT32" s="58"/>
      <c r="IU32" s="66">
        <f t="shared" si="103"/>
        <v>7.7</v>
      </c>
      <c r="IV32" s="67">
        <f t="shared" si="104"/>
        <v>7.7</v>
      </c>
      <c r="IW32" s="67" t="str">
        <f t="shared" si="105"/>
        <v>7.7</v>
      </c>
      <c r="IX32" s="51" t="str">
        <f t="shared" si="106"/>
        <v>B</v>
      </c>
      <c r="IY32" s="60">
        <f t="shared" si="107"/>
        <v>3</v>
      </c>
      <c r="IZ32" s="53" t="str">
        <f t="shared" si="108"/>
        <v>3.0</v>
      </c>
      <c r="JA32" s="63">
        <v>3</v>
      </c>
      <c r="JB32" s="199">
        <v>3</v>
      </c>
      <c r="JC32" s="65">
        <v>7.4</v>
      </c>
      <c r="JD32" s="57">
        <v>6</v>
      </c>
      <c r="JE32" s="58"/>
      <c r="JF32" s="66">
        <f t="shared" si="109"/>
        <v>6.6</v>
      </c>
      <c r="JG32" s="67">
        <f t="shared" si="110"/>
        <v>6.6</v>
      </c>
      <c r="JH32" s="50" t="str">
        <f t="shared" si="111"/>
        <v>6.6</v>
      </c>
      <c r="JI32" s="51" t="str">
        <f t="shared" si="112"/>
        <v>C+</v>
      </c>
      <c r="JJ32" s="60">
        <f t="shared" si="113"/>
        <v>2.5</v>
      </c>
      <c r="JK32" s="53" t="str">
        <f t="shared" si="114"/>
        <v>2.5</v>
      </c>
      <c r="JL32" s="61">
        <v>2</v>
      </c>
      <c r="JM32" s="62">
        <v>2</v>
      </c>
      <c r="JN32" s="65">
        <v>7.2</v>
      </c>
      <c r="JO32" s="57">
        <v>7</v>
      </c>
      <c r="JP32" s="58"/>
      <c r="JQ32" s="66">
        <f t="shared" si="115"/>
        <v>7.1</v>
      </c>
      <c r="JR32" s="67">
        <f t="shared" si="116"/>
        <v>7.1</v>
      </c>
      <c r="JS32" s="50" t="str">
        <f t="shared" si="117"/>
        <v>7.1</v>
      </c>
      <c r="JT32" s="51" t="str">
        <f t="shared" si="118"/>
        <v>B</v>
      </c>
      <c r="JU32" s="60">
        <f t="shared" si="119"/>
        <v>3</v>
      </c>
      <c r="JV32" s="53" t="str">
        <f t="shared" si="120"/>
        <v>3.0</v>
      </c>
      <c r="JW32" s="61">
        <v>1</v>
      </c>
      <c r="JX32" s="62">
        <v>1</v>
      </c>
      <c r="JY32" s="65">
        <v>8</v>
      </c>
      <c r="JZ32" s="57">
        <v>7</v>
      </c>
      <c r="KA32" s="58"/>
      <c r="KB32" s="66">
        <f t="shared" si="121"/>
        <v>7.4</v>
      </c>
      <c r="KC32" s="67">
        <f t="shared" si="122"/>
        <v>7.4</v>
      </c>
      <c r="KD32" s="50" t="str">
        <f t="shared" si="123"/>
        <v>7.4</v>
      </c>
      <c r="KE32" s="51" t="str">
        <f t="shared" si="124"/>
        <v>B</v>
      </c>
      <c r="KF32" s="60">
        <f t="shared" si="125"/>
        <v>3</v>
      </c>
      <c r="KG32" s="53" t="str">
        <f t="shared" si="126"/>
        <v>3.0</v>
      </c>
      <c r="KH32" s="61">
        <v>2</v>
      </c>
      <c r="KI32" s="62">
        <v>2</v>
      </c>
      <c r="KJ32" s="105">
        <v>8.4</v>
      </c>
      <c r="KK32" s="135">
        <v>8</v>
      </c>
      <c r="KL32" s="104"/>
      <c r="KM32" s="66">
        <f t="shared" si="127"/>
        <v>8.1999999999999993</v>
      </c>
      <c r="KN32" s="110">
        <f t="shared" si="128"/>
        <v>8.1999999999999993</v>
      </c>
      <c r="KO32" s="67" t="str">
        <f t="shared" si="129"/>
        <v>8.2</v>
      </c>
      <c r="KP32" s="273" t="str">
        <f t="shared" si="130"/>
        <v>B+</v>
      </c>
      <c r="KQ32" s="112">
        <f t="shared" si="131"/>
        <v>3.5</v>
      </c>
      <c r="KR32" s="113" t="str">
        <f t="shared" si="132"/>
        <v>3.5</v>
      </c>
      <c r="KS32" s="63">
        <v>3</v>
      </c>
      <c r="KT32" s="199">
        <v>3</v>
      </c>
      <c r="KU32" s="105">
        <v>8</v>
      </c>
      <c r="KV32" s="135">
        <v>8</v>
      </c>
      <c r="KW32" s="104"/>
      <c r="KX32" s="66">
        <f t="shared" si="133"/>
        <v>8</v>
      </c>
      <c r="KY32" s="110">
        <f t="shared" si="134"/>
        <v>8</v>
      </c>
      <c r="KZ32" s="67" t="str">
        <f t="shared" si="135"/>
        <v>8.0</v>
      </c>
      <c r="LA32" s="273" t="str">
        <f t="shared" si="136"/>
        <v>B+</v>
      </c>
      <c r="LB32" s="112">
        <f t="shared" si="137"/>
        <v>3.5</v>
      </c>
      <c r="LC32" s="113" t="str">
        <f t="shared" si="138"/>
        <v>3.5</v>
      </c>
      <c r="LD32" s="63">
        <v>2</v>
      </c>
      <c r="LE32" s="199">
        <v>2</v>
      </c>
      <c r="LF32" s="274">
        <f t="shared" si="184"/>
        <v>8.1</v>
      </c>
      <c r="LG32" s="275">
        <f t="shared" si="185"/>
        <v>8.1</v>
      </c>
      <c r="LH32" s="276" t="str">
        <f t="shared" si="186"/>
        <v>8.1</v>
      </c>
      <c r="LI32" s="277" t="str">
        <f t="shared" si="187"/>
        <v>B+</v>
      </c>
      <c r="LJ32" s="278">
        <f t="shared" si="188"/>
        <v>3.5</v>
      </c>
      <c r="LK32" s="276" t="str">
        <f t="shared" si="189"/>
        <v>3.5</v>
      </c>
      <c r="LL32" s="279">
        <v>5</v>
      </c>
      <c r="LM32" s="280">
        <v>5</v>
      </c>
      <c r="LN32" s="203">
        <f t="shared" si="144"/>
        <v>19</v>
      </c>
      <c r="LO32" s="153">
        <f t="shared" si="145"/>
        <v>7.5526315789473681</v>
      </c>
      <c r="LP32" s="155">
        <f t="shared" si="146"/>
        <v>3.1052631578947367</v>
      </c>
      <c r="LQ32" s="154" t="str">
        <f t="shared" si="190"/>
        <v>3.11</v>
      </c>
      <c r="LR32" s="5" t="str">
        <f t="shared" si="191"/>
        <v>Lên lớp</v>
      </c>
    </row>
    <row r="33" spans="1:330" s="8" customFormat="1" ht="18">
      <c r="A33" s="5">
        <v>6</v>
      </c>
      <c r="B33" s="9" t="s">
        <v>432</v>
      </c>
      <c r="C33" s="10" t="s">
        <v>459</v>
      </c>
      <c r="D33" s="11" t="s">
        <v>460</v>
      </c>
      <c r="E33" s="287" t="s">
        <v>286</v>
      </c>
      <c r="G33" s="47" t="s">
        <v>670</v>
      </c>
      <c r="H33" s="141" t="s">
        <v>410</v>
      </c>
      <c r="I33" s="48" t="s">
        <v>558</v>
      </c>
      <c r="J33" s="48" t="s">
        <v>558</v>
      </c>
      <c r="K33" s="98">
        <v>0</v>
      </c>
      <c r="L33" s="67" t="str">
        <f t="shared" si="295"/>
        <v>0.0</v>
      </c>
      <c r="M33" s="51" t="str">
        <f t="shared" si="296"/>
        <v>F</v>
      </c>
      <c r="N33" s="52">
        <f t="shared" si="297"/>
        <v>0</v>
      </c>
      <c r="O33" s="53" t="str">
        <f t="shared" si="298"/>
        <v>0.0</v>
      </c>
      <c r="P33" s="63"/>
      <c r="Q33" s="49">
        <v>6</v>
      </c>
      <c r="R33" s="67" t="str">
        <f t="shared" si="299"/>
        <v>6.0</v>
      </c>
      <c r="S33" s="51" t="str">
        <f t="shared" si="300"/>
        <v>C</v>
      </c>
      <c r="T33" s="52">
        <f t="shared" si="301"/>
        <v>2</v>
      </c>
      <c r="U33" s="53" t="str">
        <f t="shared" si="302"/>
        <v>2.0</v>
      </c>
      <c r="V33" s="63">
        <v>3</v>
      </c>
      <c r="W33" s="105">
        <v>8.3000000000000007</v>
      </c>
      <c r="X33" s="103">
        <v>8</v>
      </c>
      <c r="Y33" s="104"/>
      <c r="Z33" s="66">
        <f t="shared" si="219"/>
        <v>8.1</v>
      </c>
      <c r="AA33" s="67">
        <f t="shared" si="220"/>
        <v>8.1</v>
      </c>
      <c r="AB33" s="67" t="str">
        <f t="shared" si="303"/>
        <v>8.1</v>
      </c>
      <c r="AC33" s="51" t="str">
        <f t="shared" si="222"/>
        <v>B+</v>
      </c>
      <c r="AD33" s="60">
        <f t="shared" si="304"/>
        <v>3.5</v>
      </c>
      <c r="AE33" s="53" t="str">
        <f t="shared" si="305"/>
        <v>3.5</v>
      </c>
      <c r="AF33" s="63">
        <v>4</v>
      </c>
      <c r="AG33" s="199">
        <v>4</v>
      </c>
      <c r="AH33" s="146">
        <v>0</v>
      </c>
      <c r="AI33" s="70"/>
      <c r="AJ33" s="121"/>
      <c r="AK33" s="66">
        <f t="shared" si="225"/>
        <v>0</v>
      </c>
      <c r="AL33" s="67">
        <f t="shared" si="226"/>
        <v>0</v>
      </c>
      <c r="AM33" s="67" t="str">
        <f t="shared" si="306"/>
        <v>0.0</v>
      </c>
      <c r="AN33" s="51" t="str">
        <f t="shared" si="307"/>
        <v>F</v>
      </c>
      <c r="AO33" s="60">
        <f t="shared" si="308"/>
        <v>0</v>
      </c>
      <c r="AP33" s="53" t="str">
        <f t="shared" si="309"/>
        <v>0.0</v>
      </c>
      <c r="AQ33" s="63">
        <v>2</v>
      </c>
      <c r="AR33" s="199"/>
      <c r="AS33" s="105">
        <v>6.3</v>
      </c>
      <c r="AT33" s="103">
        <v>2</v>
      </c>
      <c r="AU33" s="104">
        <v>3</v>
      </c>
      <c r="AV33" s="66">
        <f t="shared" si="310"/>
        <v>3.7</v>
      </c>
      <c r="AW33" s="67">
        <f t="shared" si="311"/>
        <v>4.3</v>
      </c>
      <c r="AX33" s="67" t="str">
        <f t="shared" si="312"/>
        <v>4.3</v>
      </c>
      <c r="AY33" s="51" t="str">
        <f t="shared" si="313"/>
        <v>D</v>
      </c>
      <c r="AZ33" s="60">
        <f t="shared" si="314"/>
        <v>1</v>
      </c>
      <c r="BA33" s="53" t="str">
        <f t="shared" si="315"/>
        <v>1.0</v>
      </c>
      <c r="BB33" s="63">
        <v>3</v>
      </c>
      <c r="BC33" s="199">
        <v>3</v>
      </c>
      <c r="BD33" s="105">
        <v>6.2</v>
      </c>
      <c r="BE33" s="103">
        <v>3</v>
      </c>
      <c r="BF33" s="104"/>
      <c r="BG33" s="66">
        <f t="shared" si="316"/>
        <v>4.3</v>
      </c>
      <c r="BH33" s="67">
        <f t="shared" si="317"/>
        <v>4.3</v>
      </c>
      <c r="BI33" s="67" t="str">
        <f t="shared" si="318"/>
        <v>4.3</v>
      </c>
      <c r="BJ33" s="51" t="str">
        <f t="shared" si="319"/>
        <v>D</v>
      </c>
      <c r="BK33" s="60">
        <f t="shared" si="320"/>
        <v>1</v>
      </c>
      <c r="BL33" s="53" t="str">
        <f t="shared" si="321"/>
        <v>1.0</v>
      </c>
      <c r="BM33" s="63">
        <v>3</v>
      </c>
      <c r="BN33" s="199">
        <v>3</v>
      </c>
      <c r="BO33" s="105">
        <v>6.1</v>
      </c>
      <c r="BP33" s="103">
        <v>5</v>
      </c>
      <c r="BQ33" s="104"/>
      <c r="BR33" s="66">
        <f t="shared" si="243"/>
        <v>5.4</v>
      </c>
      <c r="BS33" s="67">
        <f t="shared" si="244"/>
        <v>5.4</v>
      </c>
      <c r="BT33" s="67" t="str">
        <f t="shared" si="322"/>
        <v>5.4</v>
      </c>
      <c r="BU33" s="51" t="str">
        <f t="shared" si="246"/>
        <v>D+</v>
      </c>
      <c r="BV33" s="68">
        <f t="shared" si="247"/>
        <v>1.5</v>
      </c>
      <c r="BW33" s="53" t="str">
        <f t="shared" si="323"/>
        <v>1.5</v>
      </c>
      <c r="BX33" s="63">
        <v>2</v>
      </c>
      <c r="BY33" s="199">
        <v>2</v>
      </c>
      <c r="BZ33" s="105">
        <v>5.5</v>
      </c>
      <c r="CA33" s="103">
        <v>5</v>
      </c>
      <c r="CB33" s="104"/>
      <c r="CC33" s="105"/>
      <c r="CD33" s="67">
        <f t="shared" si="324"/>
        <v>5.2</v>
      </c>
      <c r="CE33" s="67" t="str">
        <f t="shared" si="325"/>
        <v>5.2</v>
      </c>
      <c r="CF33" s="51" t="str">
        <f t="shared" si="326"/>
        <v>D+</v>
      </c>
      <c r="CG33" s="60">
        <f t="shared" si="327"/>
        <v>1.5</v>
      </c>
      <c r="CH33" s="53" t="str">
        <f t="shared" si="328"/>
        <v>1.5</v>
      </c>
      <c r="CI33" s="63">
        <v>3</v>
      </c>
      <c r="CJ33" s="199">
        <v>3</v>
      </c>
      <c r="CK33" s="200">
        <f t="shared" si="329"/>
        <v>17</v>
      </c>
      <c r="CL33" s="72">
        <f t="shared" si="289"/>
        <v>4.9764705882352942</v>
      </c>
      <c r="CM33" s="93" t="str">
        <f t="shared" si="330"/>
        <v>4.98</v>
      </c>
      <c r="CN33" s="72">
        <f t="shared" si="290"/>
        <v>1.6176470588235294</v>
      </c>
      <c r="CO33" s="93" t="str">
        <f t="shared" si="331"/>
        <v>1.62</v>
      </c>
      <c r="CP33" s="258" t="str">
        <f t="shared" si="332"/>
        <v>Lên lớp</v>
      </c>
      <c r="CQ33" s="258">
        <f t="shared" si="291"/>
        <v>15</v>
      </c>
      <c r="CR33" s="72">
        <f t="shared" si="292"/>
        <v>5.64</v>
      </c>
      <c r="CS33" s="258" t="str">
        <f t="shared" si="333"/>
        <v>5.64</v>
      </c>
      <c r="CT33" s="72">
        <f t="shared" si="293"/>
        <v>1.8333333333333333</v>
      </c>
      <c r="CU33" s="258" t="str">
        <f t="shared" si="334"/>
        <v>1.83</v>
      </c>
      <c r="CV33" s="258" t="str">
        <f t="shared" si="335"/>
        <v>Lên lớp</v>
      </c>
      <c r="CW33" s="66">
        <v>6.6</v>
      </c>
      <c r="CX33" s="66">
        <v>4</v>
      </c>
      <c r="CY33" s="258"/>
      <c r="CZ33" s="66">
        <f t="shared" si="260"/>
        <v>5</v>
      </c>
      <c r="DA33" s="67">
        <f t="shared" si="261"/>
        <v>5</v>
      </c>
      <c r="DB33" s="60" t="str">
        <f t="shared" si="262"/>
        <v>5.0</v>
      </c>
      <c r="DC33" s="51" t="str">
        <f t="shared" si="263"/>
        <v>D+</v>
      </c>
      <c r="DD33" s="60">
        <f t="shared" si="264"/>
        <v>1.5</v>
      </c>
      <c r="DE33" s="60" t="str">
        <f t="shared" si="265"/>
        <v>1.5</v>
      </c>
      <c r="DF33" s="63"/>
      <c r="DG33" s="201"/>
      <c r="DH33" s="105">
        <v>5.6</v>
      </c>
      <c r="DI33" s="126">
        <v>6</v>
      </c>
      <c r="DJ33" s="126"/>
      <c r="DK33" s="66">
        <f t="shared" si="266"/>
        <v>5.8</v>
      </c>
      <c r="DL33" s="67">
        <f t="shared" si="267"/>
        <v>5.8</v>
      </c>
      <c r="DM33" s="60" t="str">
        <f t="shared" si="268"/>
        <v>5.8</v>
      </c>
      <c r="DN33" s="51" t="str">
        <f t="shared" si="269"/>
        <v>C</v>
      </c>
      <c r="DO33" s="60">
        <f t="shared" si="270"/>
        <v>2</v>
      </c>
      <c r="DP33" s="60" t="str">
        <f t="shared" si="271"/>
        <v>2.0</v>
      </c>
      <c r="DQ33" s="63"/>
      <c r="DR33" s="201"/>
      <c r="DS33" s="67">
        <f t="shared" si="272"/>
        <v>5.4</v>
      </c>
      <c r="DT33" s="60" t="str">
        <f t="shared" si="273"/>
        <v>5.4</v>
      </c>
      <c r="DU33" s="51" t="str">
        <f t="shared" si="274"/>
        <v>D+</v>
      </c>
      <c r="DV33" s="60">
        <f t="shared" si="275"/>
        <v>1.5</v>
      </c>
      <c r="DW33" s="60" t="str">
        <f t="shared" si="276"/>
        <v>1.5</v>
      </c>
      <c r="DX33" s="63">
        <v>3</v>
      </c>
      <c r="DY33" s="201">
        <v>3</v>
      </c>
      <c r="DZ33" s="146">
        <v>1</v>
      </c>
      <c r="EA33" s="70"/>
      <c r="EB33" s="121"/>
      <c r="EC33" s="66">
        <f t="shared" si="277"/>
        <v>0.4</v>
      </c>
      <c r="ED33" s="67">
        <f t="shared" si="278"/>
        <v>0.4</v>
      </c>
      <c r="EE33" s="67" t="str">
        <f t="shared" si="279"/>
        <v>0.4</v>
      </c>
      <c r="EF33" s="51" t="str">
        <f t="shared" si="280"/>
        <v>F</v>
      </c>
      <c r="EG33" s="68">
        <f t="shared" si="281"/>
        <v>0</v>
      </c>
      <c r="EH33" s="53" t="str">
        <f t="shared" si="282"/>
        <v>0.0</v>
      </c>
      <c r="EI33" s="63">
        <v>3</v>
      </c>
      <c r="EJ33" s="199"/>
      <c r="EK33" s="202">
        <v>5</v>
      </c>
      <c r="EL33" s="57">
        <v>6</v>
      </c>
      <c r="EM33" s="58"/>
      <c r="EN33" s="66">
        <f t="shared" si="336"/>
        <v>5.6</v>
      </c>
      <c r="EO33" s="67">
        <f t="shared" si="337"/>
        <v>5.6</v>
      </c>
      <c r="EP33" s="67" t="str">
        <f t="shared" si="338"/>
        <v>5.6</v>
      </c>
      <c r="EQ33" s="51" t="str">
        <f t="shared" si="339"/>
        <v>C</v>
      </c>
      <c r="ER33" s="60">
        <f t="shared" si="340"/>
        <v>2</v>
      </c>
      <c r="ES33" s="53" t="str">
        <f t="shared" si="341"/>
        <v>2.0</v>
      </c>
      <c r="ET33" s="63">
        <v>3</v>
      </c>
      <c r="EU33" s="199">
        <v>3</v>
      </c>
      <c r="EV33" s="146">
        <v>0</v>
      </c>
      <c r="EW33" s="70"/>
      <c r="EX33" s="121"/>
      <c r="EY33" s="66">
        <f t="shared" si="45"/>
        <v>0</v>
      </c>
      <c r="EZ33" s="67">
        <f t="shared" si="46"/>
        <v>0</v>
      </c>
      <c r="FA33" s="67" t="str">
        <f t="shared" si="47"/>
        <v>0.0</v>
      </c>
      <c r="FB33" s="51" t="str">
        <f t="shared" si="48"/>
        <v>F</v>
      </c>
      <c r="FC33" s="60">
        <f t="shared" si="49"/>
        <v>0</v>
      </c>
      <c r="FD33" s="53" t="str">
        <f t="shared" si="50"/>
        <v>0.0</v>
      </c>
      <c r="FE33" s="63">
        <v>2</v>
      </c>
      <c r="FF33" s="199"/>
      <c r="FG33" s="166">
        <v>8</v>
      </c>
      <c r="FH33" s="122"/>
      <c r="FI33" s="123"/>
      <c r="FJ33" s="66">
        <f t="shared" si="51"/>
        <v>3.2</v>
      </c>
      <c r="FK33" s="67">
        <f t="shared" si="52"/>
        <v>3.2</v>
      </c>
      <c r="FL33" s="67" t="str">
        <f t="shared" si="53"/>
        <v>3.2</v>
      </c>
      <c r="FM33" s="51" t="str">
        <f t="shared" si="54"/>
        <v>F</v>
      </c>
      <c r="FN33" s="60">
        <f t="shared" si="55"/>
        <v>0</v>
      </c>
      <c r="FO33" s="53" t="str">
        <f t="shared" si="56"/>
        <v>0.0</v>
      </c>
      <c r="FP33" s="63">
        <v>2</v>
      </c>
      <c r="FQ33" s="199"/>
      <c r="FR33" s="146">
        <v>0</v>
      </c>
      <c r="FS33" s="70"/>
      <c r="FT33" s="121"/>
      <c r="FU33" s="146"/>
      <c r="FV33" s="67">
        <f t="shared" si="57"/>
        <v>0</v>
      </c>
      <c r="FW33" s="67" t="str">
        <f t="shared" si="58"/>
        <v>0.0</v>
      </c>
      <c r="FX33" s="51" t="str">
        <f t="shared" si="59"/>
        <v>F</v>
      </c>
      <c r="FY33" s="60">
        <f t="shared" si="60"/>
        <v>0</v>
      </c>
      <c r="FZ33" s="53" t="str">
        <f t="shared" si="61"/>
        <v>0.0</v>
      </c>
      <c r="GA33" s="63">
        <v>2</v>
      </c>
      <c r="GB33" s="199"/>
      <c r="GC33" s="146">
        <v>2.1</v>
      </c>
      <c r="GD33" s="70"/>
      <c r="GE33" s="121"/>
      <c r="GF33" s="146"/>
      <c r="GG33" s="67">
        <f t="shared" si="342"/>
        <v>0.8</v>
      </c>
      <c r="GH33" s="67" t="str">
        <f t="shared" si="343"/>
        <v>0.8</v>
      </c>
      <c r="GI33" s="51" t="str">
        <f t="shared" si="344"/>
        <v>F</v>
      </c>
      <c r="GJ33" s="60">
        <f t="shared" si="345"/>
        <v>0</v>
      </c>
      <c r="GK33" s="53" t="str">
        <f t="shared" si="346"/>
        <v>0.0</v>
      </c>
      <c r="GL33" s="63">
        <v>3</v>
      </c>
      <c r="GM33" s="199"/>
      <c r="GN33" s="203">
        <f t="shared" si="347"/>
        <v>18</v>
      </c>
      <c r="GO33" s="153">
        <f t="shared" si="348"/>
        <v>2.3888888888888888</v>
      </c>
      <c r="GP33" s="155">
        <f t="shared" si="349"/>
        <v>0.58333333333333337</v>
      </c>
      <c r="GQ33" s="154" t="str">
        <f t="shared" si="70"/>
        <v>0.58</v>
      </c>
      <c r="GR33" s="5" t="str">
        <f t="shared" si="71"/>
        <v>Cảnh báo KQHT</v>
      </c>
      <c r="GS33" s="204">
        <f t="shared" si="350"/>
        <v>6</v>
      </c>
      <c r="GT33" s="205">
        <f t="shared" si="73"/>
        <v>5.5</v>
      </c>
      <c r="GU33" s="206">
        <f t="shared" si="351"/>
        <v>1.75</v>
      </c>
      <c r="GV33" s="207">
        <f t="shared" si="352"/>
        <v>35</v>
      </c>
      <c r="GW33" s="203">
        <f t="shared" si="353"/>
        <v>21</v>
      </c>
      <c r="GX33" s="154">
        <f t="shared" si="354"/>
        <v>5.6</v>
      </c>
      <c r="GY33" s="155">
        <f t="shared" si="355"/>
        <v>1.8095238095238095</v>
      </c>
      <c r="GZ33" s="154" t="str">
        <f t="shared" si="79"/>
        <v>1.81</v>
      </c>
      <c r="HA33" s="5" t="str">
        <f t="shared" si="80"/>
        <v>Lên lớp</v>
      </c>
      <c r="HB33" s="5" t="s">
        <v>898</v>
      </c>
      <c r="HC33" s="146">
        <v>0</v>
      </c>
      <c r="HD33" s="70"/>
      <c r="HE33" s="121"/>
      <c r="HF33" s="146"/>
      <c r="HG33" s="67">
        <f t="shared" si="356"/>
        <v>0</v>
      </c>
      <c r="HH33" s="67" t="str">
        <f t="shared" si="357"/>
        <v>0.0</v>
      </c>
      <c r="HI33" s="51" t="str">
        <f t="shared" si="358"/>
        <v>F</v>
      </c>
      <c r="HJ33" s="60">
        <f t="shared" si="359"/>
        <v>0</v>
      </c>
      <c r="HK33" s="53" t="str">
        <f t="shared" si="360"/>
        <v>0.0</v>
      </c>
      <c r="HL33" s="63">
        <v>3</v>
      </c>
      <c r="HM33" s="199">
        <v>3</v>
      </c>
      <c r="HN33" s="146">
        <v>0</v>
      </c>
      <c r="HO33" s="70"/>
      <c r="HP33" s="121"/>
      <c r="HQ33" s="146">
        <f t="shared" si="86"/>
        <v>0</v>
      </c>
      <c r="HR33" s="110">
        <f t="shared" si="87"/>
        <v>0</v>
      </c>
      <c r="HS33" s="67" t="str">
        <f t="shared" si="88"/>
        <v>0.0</v>
      </c>
      <c r="HT33" s="111" t="str">
        <f t="shared" si="89"/>
        <v>F</v>
      </c>
      <c r="HU33" s="112">
        <f t="shared" si="90"/>
        <v>0</v>
      </c>
      <c r="HV33" s="113" t="str">
        <f t="shared" si="91"/>
        <v>0.0</v>
      </c>
      <c r="HW33" s="63">
        <v>1</v>
      </c>
      <c r="HX33" s="199">
        <v>1</v>
      </c>
      <c r="HY33" s="66">
        <f t="shared" si="209"/>
        <v>0</v>
      </c>
      <c r="HZ33" s="163">
        <f t="shared" si="210"/>
        <v>0</v>
      </c>
      <c r="IA33" s="53" t="str">
        <f t="shared" si="93"/>
        <v>0.0</v>
      </c>
      <c r="IB33" s="51" t="str">
        <f t="shared" si="94"/>
        <v>F</v>
      </c>
      <c r="IC33" s="60">
        <f t="shared" si="95"/>
        <v>0</v>
      </c>
      <c r="ID33" s="53" t="str">
        <f t="shared" si="96"/>
        <v>0.0</v>
      </c>
      <c r="IE33" s="212">
        <v>4</v>
      </c>
      <c r="IF33" s="213">
        <v>4</v>
      </c>
      <c r="IG33" s="146">
        <v>0</v>
      </c>
      <c r="IH33" s="70"/>
      <c r="II33" s="121"/>
      <c r="IJ33" s="146">
        <f t="shared" si="361"/>
        <v>0</v>
      </c>
      <c r="IK33" s="67">
        <f t="shared" si="362"/>
        <v>0</v>
      </c>
      <c r="IL33" s="67" t="str">
        <f t="shared" si="363"/>
        <v>0.0</v>
      </c>
      <c r="IM33" s="51" t="str">
        <f t="shared" si="364"/>
        <v>F</v>
      </c>
      <c r="IN33" s="60">
        <f t="shared" si="365"/>
        <v>0</v>
      </c>
      <c r="IO33" s="53" t="str">
        <f t="shared" si="366"/>
        <v>0.0</v>
      </c>
      <c r="IP33" s="63">
        <v>2</v>
      </c>
      <c r="IQ33" s="199">
        <v>2</v>
      </c>
      <c r="IR33" s="146">
        <v>0</v>
      </c>
      <c r="IS33" s="70"/>
      <c r="IT33" s="121"/>
      <c r="IU33" s="146">
        <f t="shared" si="103"/>
        <v>0</v>
      </c>
      <c r="IV33" s="67">
        <f t="shared" si="104"/>
        <v>0</v>
      </c>
      <c r="IW33" s="67" t="str">
        <f t="shared" si="105"/>
        <v>0.0</v>
      </c>
      <c r="IX33" s="51" t="str">
        <f t="shared" si="106"/>
        <v>F</v>
      </c>
      <c r="IY33" s="60">
        <f t="shared" si="107"/>
        <v>0</v>
      </c>
      <c r="IZ33" s="53" t="str">
        <f t="shared" si="108"/>
        <v>0.0</v>
      </c>
      <c r="JA33" s="63">
        <v>3</v>
      </c>
      <c r="JB33" s="199">
        <v>3</v>
      </c>
      <c r="JC33" s="56">
        <v>0</v>
      </c>
      <c r="JD33" s="70"/>
      <c r="JE33" s="121"/>
      <c r="JF33" s="146">
        <f t="shared" si="109"/>
        <v>0</v>
      </c>
      <c r="JG33" s="67">
        <f t="shared" si="110"/>
        <v>0</v>
      </c>
      <c r="JH33" s="50" t="str">
        <f t="shared" si="111"/>
        <v>0.0</v>
      </c>
      <c r="JI33" s="51" t="str">
        <f t="shared" si="112"/>
        <v>F</v>
      </c>
      <c r="JJ33" s="60">
        <f t="shared" si="113"/>
        <v>0</v>
      </c>
      <c r="JK33" s="53" t="str">
        <f t="shared" si="114"/>
        <v>0.0</v>
      </c>
      <c r="JL33" s="61">
        <v>2</v>
      </c>
      <c r="JM33" s="62">
        <v>2</v>
      </c>
      <c r="JN33" s="56">
        <v>0</v>
      </c>
      <c r="JO33" s="70"/>
      <c r="JP33" s="121"/>
      <c r="JQ33" s="146">
        <f t="shared" si="115"/>
        <v>0</v>
      </c>
      <c r="JR33" s="67">
        <f t="shared" si="116"/>
        <v>0</v>
      </c>
      <c r="JS33" s="50" t="str">
        <f t="shared" si="117"/>
        <v>0.0</v>
      </c>
      <c r="JT33" s="51" t="str">
        <f t="shared" si="118"/>
        <v>F</v>
      </c>
      <c r="JU33" s="60">
        <f t="shared" si="119"/>
        <v>0</v>
      </c>
      <c r="JV33" s="53" t="str">
        <f t="shared" si="120"/>
        <v>0.0</v>
      </c>
      <c r="JW33" s="61">
        <v>1</v>
      </c>
      <c r="JX33" s="62">
        <v>1</v>
      </c>
      <c r="JY33" s="56"/>
      <c r="JZ33" s="70"/>
      <c r="KA33" s="121"/>
      <c r="KB33" s="146">
        <f t="shared" si="121"/>
        <v>0</v>
      </c>
      <c r="KC33" s="67">
        <f t="shared" si="122"/>
        <v>0</v>
      </c>
      <c r="KD33" s="50" t="str">
        <f t="shared" si="123"/>
        <v>0.0</v>
      </c>
      <c r="KE33" s="51" t="str">
        <f t="shared" si="124"/>
        <v>F</v>
      </c>
      <c r="KF33" s="60">
        <f t="shared" si="125"/>
        <v>0</v>
      </c>
      <c r="KG33" s="53" t="str">
        <f t="shared" si="126"/>
        <v>0.0</v>
      </c>
      <c r="KH33" s="61">
        <v>2</v>
      </c>
      <c r="KI33" s="62">
        <v>2</v>
      </c>
      <c r="KJ33" s="105"/>
      <c r="KK33" s="135"/>
      <c r="KL33" s="104"/>
      <c r="KM33" s="66">
        <f t="shared" si="127"/>
        <v>0</v>
      </c>
      <c r="KN33" s="110">
        <f t="shared" si="128"/>
        <v>0</v>
      </c>
      <c r="KO33" s="67" t="str">
        <f t="shared" si="129"/>
        <v>0.0</v>
      </c>
      <c r="KP33" s="273" t="str">
        <f t="shared" si="130"/>
        <v>F</v>
      </c>
      <c r="KQ33" s="112">
        <f t="shared" si="131"/>
        <v>0</v>
      </c>
      <c r="KR33" s="113" t="str">
        <f t="shared" si="132"/>
        <v>0.0</v>
      </c>
      <c r="KS33" s="63">
        <v>3</v>
      </c>
      <c r="KT33" s="199">
        <v>3</v>
      </c>
      <c r="KU33" s="105"/>
      <c r="KV33" s="135"/>
      <c r="KW33" s="104"/>
      <c r="KX33" s="66">
        <f t="shared" si="133"/>
        <v>0</v>
      </c>
      <c r="KY33" s="110">
        <f t="shared" si="134"/>
        <v>0</v>
      </c>
      <c r="KZ33" s="67" t="str">
        <f t="shared" si="135"/>
        <v>0.0</v>
      </c>
      <c r="LA33" s="273" t="str">
        <f t="shared" si="136"/>
        <v>F</v>
      </c>
      <c r="LB33" s="112">
        <f t="shared" si="137"/>
        <v>0</v>
      </c>
      <c r="LC33" s="113" t="str">
        <f t="shared" si="138"/>
        <v>0.0</v>
      </c>
      <c r="LD33" s="63">
        <v>2</v>
      </c>
      <c r="LE33" s="199">
        <v>2</v>
      </c>
      <c r="LF33" s="274">
        <f t="shared" si="184"/>
        <v>0</v>
      </c>
      <c r="LG33" s="275">
        <f t="shared" si="185"/>
        <v>0</v>
      </c>
      <c r="LH33" s="276" t="str">
        <f t="shared" si="186"/>
        <v>0.0</v>
      </c>
      <c r="LI33" s="277" t="str">
        <f t="shared" si="187"/>
        <v>F</v>
      </c>
      <c r="LJ33" s="278">
        <f t="shared" si="188"/>
        <v>0</v>
      </c>
      <c r="LK33" s="276" t="str">
        <f t="shared" si="189"/>
        <v>0.0</v>
      </c>
      <c r="LL33" s="279">
        <v>5</v>
      </c>
      <c r="LM33" s="280">
        <v>5</v>
      </c>
      <c r="LN33" s="203">
        <f t="shared" si="144"/>
        <v>19</v>
      </c>
      <c r="LO33" s="153">
        <f t="shared" si="145"/>
        <v>0</v>
      </c>
      <c r="LP33" s="155">
        <f t="shared" si="146"/>
        <v>0</v>
      </c>
      <c r="LQ33" s="154" t="str">
        <f t="shared" si="190"/>
        <v>0.00</v>
      </c>
      <c r="LR33" s="5" t="str">
        <f t="shared" si="191"/>
        <v>Cảnh báo KQHT</v>
      </c>
    </row>
    <row r="34" spans="1:330" s="8" customFormat="1" ht="18">
      <c r="A34" s="5">
        <v>7</v>
      </c>
      <c r="B34" s="9" t="s">
        <v>432</v>
      </c>
      <c r="C34" s="10" t="s">
        <v>461</v>
      </c>
      <c r="D34" s="11" t="s">
        <v>294</v>
      </c>
      <c r="E34" s="12" t="s">
        <v>462</v>
      </c>
      <c r="G34" s="47" t="s">
        <v>671</v>
      </c>
      <c r="H34" s="141" t="s">
        <v>410</v>
      </c>
      <c r="I34" s="48" t="s">
        <v>690</v>
      </c>
      <c r="J34" s="48" t="s">
        <v>699</v>
      </c>
      <c r="K34" s="98">
        <v>7.4</v>
      </c>
      <c r="L34" s="67" t="str">
        <f t="shared" si="295"/>
        <v>7.4</v>
      </c>
      <c r="M34" s="51" t="str">
        <f t="shared" si="296"/>
        <v>B</v>
      </c>
      <c r="N34" s="52">
        <f t="shared" si="297"/>
        <v>3</v>
      </c>
      <c r="O34" s="53" t="str">
        <f t="shared" si="298"/>
        <v>3.0</v>
      </c>
      <c r="P34" s="63">
        <v>2</v>
      </c>
      <c r="Q34" s="49">
        <v>6</v>
      </c>
      <c r="R34" s="67" t="str">
        <f t="shared" si="299"/>
        <v>6.0</v>
      </c>
      <c r="S34" s="51" t="str">
        <f t="shared" si="300"/>
        <v>C</v>
      </c>
      <c r="T34" s="52">
        <f t="shared" si="301"/>
        <v>2</v>
      </c>
      <c r="U34" s="53" t="str">
        <f t="shared" si="302"/>
        <v>2.0</v>
      </c>
      <c r="V34" s="63">
        <v>3</v>
      </c>
      <c r="W34" s="105">
        <v>8.3000000000000007</v>
      </c>
      <c r="X34" s="103">
        <v>7</v>
      </c>
      <c r="Y34" s="104"/>
      <c r="Z34" s="66">
        <f t="shared" si="219"/>
        <v>7.5</v>
      </c>
      <c r="AA34" s="67">
        <f t="shared" si="220"/>
        <v>7.5</v>
      </c>
      <c r="AB34" s="67" t="str">
        <f t="shared" si="303"/>
        <v>7.5</v>
      </c>
      <c r="AC34" s="51" t="str">
        <f t="shared" si="222"/>
        <v>B</v>
      </c>
      <c r="AD34" s="60">
        <f t="shared" si="304"/>
        <v>3</v>
      </c>
      <c r="AE34" s="53" t="str">
        <f t="shared" si="305"/>
        <v>3.0</v>
      </c>
      <c r="AF34" s="63">
        <v>4</v>
      </c>
      <c r="AG34" s="199">
        <v>4</v>
      </c>
      <c r="AH34" s="105">
        <v>8</v>
      </c>
      <c r="AI34" s="103">
        <v>8</v>
      </c>
      <c r="AJ34" s="104"/>
      <c r="AK34" s="66">
        <f t="shared" si="225"/>
        <v>8</v>
      </c>
      <c r="AL34" s="67">
        <f t="shared" si="226"/>
        <v>8</v>
      </c>
      <c r="AM34" s="67" t="str">
        <f t="shared" si="306"/>
        <v>8.0</v>
      </c>
      <c r="AN34" s="51" t="str">
        <f t="shared" si="307"/>
        <v>B+</v>
      </c>
      <c r="AO34" s="60">
        <f t="shared" si="308"/>
        <v>3.5</v>
      </c>
      <c r="AP34" s="53" t="str">
        <f t="shared" si="309"/>
        <v>3.5</v>
      </c>
      <c r="AQ34" s="63">
        <v>2</v>
      </c>
      <c r="AR34" s="199">
        <v>2</v>
      </c>
      <c r="AS34" s="105">
        <v>7.7</v>
      </c>
      <c r="AT34" s="103">
        <v>5</v>
      </c>
      <c r="AU34" s="104"/>
      <c r="AV34" s="66">
        <f t="shared" si="310"/>
        <v>6.1</v>
      </c>
      <c r="AW34" s="67">
        <f t="shared" si="311"/>
        <v>6.1</v>
      </c>
      <c r="AX34" s="67" t="str">
        <f t="shared" si="312"/>
        <v>6.1</v>
      </c>
      <c r="AY34" s="51" t="str">
        <f t="shared" si="313"/>
        <v>C</v>
      </c>
      <c r="AZ34" s="60">
        <f t="shared" si="314"/>
        <v>2</v>
      </c>
      <c r="BA34" s="53" t="str">
        <f t="shared" si="315"/>
        <v>2.0</v>
      </c>
      <c r="BB34" s="63">
        <v>3</v>
      </c>
      <c r="BC34" s="199">
        <v>3</v>
      </c>
      <c r="BD34" s="105">
        <v>7.8</v>
      </c>
      <c r="BE34" s="103">
        <v>7</v>
      </c>
      <c r="BF34" s="104"/>
      <c r="BG34" s="66">
        <f t="shared" si="316"/>
        <v>7.3</v>
      </c>
      <c r="BH34" s="67">
        <f t="shared" si="317"/>
        <v>7.3</v>
      </c>
      <c r="BI34" s="67" t="str">
        <f t="shared" si="318"/>
        <v>7.3</v>
      </c>
      <c r="BJ34" s="51" t="str">
        <f t="shared" si="319"/>
        <v>B</v>
      </c>
      <c r="BK34" s="60">
        <f t="shared" si="320"/>
        <v>3</v>
      </c>
      <c r="BL34" s="53" t="str">
        <f t="shared" si="321"/>
        <v>3.0</v>
      </c>
      <c r="BM34" s="63">
        <v>3</v>
      </c>
      <c r="BN34" s="199">
        <v>3</v>
      </c>
      <c r="BO34" s="105">
        <v>8.1</v>
      </c>
      <c r="BP34" s="103">
        <v>5</v>
      </c>
      <c r="BQ34" s="104"/>
      <c r="BR34" s="66">
        <f t="shared" si="243"/>
        <v>6.2</v>
      </c>
      <c r="BS34" s="67">
        <f t="shared" si="244"/>
        <v>6.2</v>
      </c>
      <c r="BT34" s="67" t="str">
        <f t="shared" si="322"/>
        <v>6.2</v>
      </c>
      <c r="BU34" s="51" t="str">
        <f t="shared" si="246"/>
        <v>C</v>
      </c>
      <c r="BV34" s="68">
        <f t="shared" si="247"/>
        <v>2</v>
      </c>
      <c r="BW34" s="53" t="str">
        <f t="shared" si="323"/>
        <v>2.0</v>
      </c>
      <c r="BX34" s="63">
        <v>2</v>
      </c>
      <c r="BY34" s="199">
        <v>2</v>
      </c>
      <c r="BZ34" s="105">
        <v>7.3</v>
      </c>
      <c r="CA34" s="103">
        <v>9</v>
      </c>
      <c r="CB34" s="104"/>
      <c r="CC34" s="105"/>
      <c r="CD34" s="67">
        <f t="shared" si="324"/>
        <v>8.3000000000000007</v>
      </c>
      <c r="CE34" s="67" t="str">
        <f t="shared" si="325"/>
        <v>8.3</v>
      </c>
      <c r="CF34" s="51" t="str">
        <f t="shared" si="326"/>
        <v>B+</v>
      </c>
      <c r="CG34" s="60">
        <f t="shared" si="327"/>
        <v>3.5</v>
      </c>
      <c r="CH34" s="53" t="str">
        <f t="shared" si="328"/>
        <v>3.5</v>
      </c>
      <c r="CI34" s="63">
        <v>3</v>
      </c>
      <c r="CJ34" s="199">
        <v>3</v>
      </c>
      <c r="CK34" s="200">
        <f t="shared" si="329"/>
        <v>17</v>
      </c>
      <c r="CL34" s="72">
        <f t="shared" si="289"/>
        <v>7.2647058823529411</v>
      </c>
      <c r="CM34" s="93" t="str">
        <f t="shared" si="330"/>
        <v>7.26</v>
      </c>
      <c r="CN34" s="72">
        <f t="shared" si="290"/>
        <v>2.8529411764705883</v>
      </c>
      <c r="CO34" s="93" t="str">
        <f t="shared" si="331"/>
        <v>2.85</v>
      </c>
      <c r="CP34" s="258" t="str">
        <f t="shared" si="332"/>
        <v>Lên lớp</v>
      </c>
      <c r="CQ34" s="258">
        <f t="shared" si="291"/>
        <v>17</v>
      </c>
      <c r="CR34" s="72">
        <f t="shared" si="292"/>
        <v>7.2647058823529411</v>
      </c>
      <c r="CS34" s="258" t="str">
        <f t="shared" si="333"/>
        <v>7.26</v>
      </c>
      <c r="CT34" s="72">
        <f t="shared" si="293"/>
        <v>2.8529411764705883</v>
      </c>
      <c r="CU34" s="258" t="str">
        <f t="shared" si="334"/>
        <v>2.85</v>
      </c>
      <c r="CV34" s="258" t="str">
        <f t="shared" si="335"/>
        <v>Lên lớp</v>
      </c>
      <c r="CW34" s="66">
        <v>8.1999999999999993</v>
      </c>
      <c r="CX34" s="66">
        <v>8</v>
      </c>
      <c r="CY34" s="258"/>
      <c r="CZ34" s="66">
        <f t="shared" si="260"/>
        <v>8.1</v>
      </c>
      <c r="DA34" s="67">
        <f t="shared" si="261"/>
        <v>8.1</v>
      </c>
      <c r="DB34" s="60" t="str">
        <f t="shared" si="262"/>
        <v>8.1</v>
      </c>
      <c r="DC34" s="51" t="str">
        <f t="shared" si="263"/>
        <v>B+</v>
      </c>
      <c r="DD34" s="60">
        <f t="shared" si="264"/>
        <v>3.5</v>
      </c>
      <c r="DE34" s="60" t="str">
        <f t="shared" si="265"/>
        <v>3.5</v>
      </c>
      <c r="DF34" s="63"/>
      <c r="DG34" s="201"/>
      <c r="DH34" s="105">
        <v>7</v>
      </c>
      <c r="DI34" s="126">
        <v>8</v>
      </c>
      <c r="DJ34" s="126"/>
      <c r="DK34" s="66">
        <f t="shared" si="266"/>
        <v>7.6</v>
      </c>
      <c r="DL34" s="67">
        <f t="shared" si="267"/>
        <v>7.6</v>
      </c>
      <c r="DM34" s="60" t="str">
        <f t="shared" si="268"/>
        <v>7.6</v>
      </c>
      <c r="DN34" s="51" t="str">
        <f t="shared" si="269"/>
        <v>B</v>
      </c>
      <c r="DO34" s="60">
        <f t="shared" si="270"/>
        <v>3</v>
      </c>
      <c r="DP34" s="60" t="str">
        <f t="shared" si="271"/>
        <v>3.0</v>
      </c>
      <c r="DQ34" s="63"/>
      <c r="DR34" s="201"/>
      <c r="DS34" s="67">
        <f t="shared" si="272"/>
        <v>7.85</v>
      </c>
      <c r="DT34" s="60" t="str">
        <f t="shared" si="273"/>
        <v>7.9</v>
      </c>
      <c r="DU34" s="51" t="str">
        <f t="shared" si="274"/>
        <v>B</v>
      </c>
      <c r="DV34" s="60">
        <f t="shared" si="275"/>
        <v>3</v>
      </c>
      <c r="DW34" s="60" t="str">
        <f t="shared" si="276"/>
        <v>3.0</v>
      </c>
      <c r="DX34" s="63">
        <v>3</v>
      </c>
      <c r="DY34" s="201">
        <v>3</v>
      </c>
      <c r="DZ34" s="202">
        <v>7.4</v>
      </c>
      <c r="EA34" s="57">
        <v>7</v>
      </c>
      <c r="EB34" s="58"/>
      <c r="EC34" s="66">
        <f t="shared" si="277"/>
        <v>7.2</v>
      </c>
      <c r="ED34" s="67">
        <f t="shared" si="278"/>
        <v>7.2</v>
      </c>
      <c r="EE34" s="67" t="str">
        <f t="shared" si="279"/>
        <v>7.2</v>
      </c>
      <c r="EF34" s="51" t="str">
        <f t="shared" si="280"/>
        <v>B</v>
      </c>
      <c r="EG34" s="68">
        <f t="shared" si="281"/>
        <v>3</v>
      </c>
      <c r="EH34" s="53" t="str">
        <f t="shared" si="282"/>
        <v>3.0</v>
      </c>
      <c r="EI34" s="63">
        <v>3</v>
      </c>
      <c r="EJ34" s="199">
        <v>3</v>
      </c>
      <c r="EK34" s="202">
        <v>7.4</v>
      </c>
      <c r="EL34" s="57">
        <v>6</v>
      </c>
      <c r="EM34" s="58"/>
      <c r="EN34" s="66">
        <f t="shared" si="336"/>
        <v>6.6</v>
      </c>
      <c r="EO34" s="67">
        <f t="shared" si="337"/>
        <v>6.6</v>
      </c>
      <c r="EP34" s="67" t="str">
        <f t="shared" si="338"/>
        <v>6.6</v>
      </c>
      <c r="EQ34" s="51" t="str">
        <f t="shared" si="339"/>
        <v>C+</v>
      </c>
      <c r="ER34" s="60">
        <f t="shared" si="340"/>
        <v>2.5</v>
      </c>
      <c r="ES34" s="53" t="str">
        <f t="shared" si="341"/>
        <v>2.5</v>
      </c>
      <c r="ET34" s="63">
        <v>3</v>
      </c>
      <c r="EU34" s="199">
        <v>3</v>
      </c>
      <c r="EV34" s="202">
        <v>9.3000000000000007</v>
      </c>
      <c r="EW34" s="57">
        <v>8</v>
      </c>
      <c r="EX34" s="58"/>
      <c r="EY34" s="66">
        <f t="shared" si="45"/>
        <v>8.5</v>
      </c>
      <c r="EZ34" s="67">
        <f t="shared" si="46"/>
        <v>8.5</v>
      </c>
      <c r="FA34" s="67" t="str">
        <f t="shared" si="47"/>
        <v>8.5</v>
      </c>
      <c r="FB34" s="51" t="str">
        <f t="shared" si="48"/>
        <v>A</v>
      </c>
      <c r="FC34" s="60">
        <f t="shared" si="49"/>
        <v>4</v>
      </c>
      <c r="FD34" s="53" t="str">
        <f t="shared" si="50"/>
        <v>4.0</v>
      </c>
      <c r="FE34" s="63">
        <v>2</v>
      </c>
      <c r="FF34" s="199">
        <v>2</v>
      </c>
      <c r="FG34" s="105">
        <v>8</v>
      </c>
      <c r="FH34" s="103">
        <v>8</v>
      </c>
      <c r="FI34" s="104"/>
      <c r="FJ34" s="66">
        <f t="shared" si="51"/>
        <v>8</v>
      </c>
      <c r="FK34" s="67">
        <f t="shared" si="52"/>
        <v>8</v>
      </c>
      <c r="FL34" s="67" t="str">
        <f t="shared" si="53"/>
        <v>8.0</v>
      </c>
      <c r="FM34" s="51" t="str">
        <f t="shared" si="54"/>
        <v>B+</v>
      </c>
      <c r="FN34" s="60">
        <f t="shared" si="55"/>
        <v>3.5</v>
      </c>
      <c r="FO34" s="53" t="str">
        <f t="shared" si="56"/>
        <v>3.5</v>
      </c>
      <c r="FP34" s="63">
        <v>2</v>
      </c>
      <c r="FQ34" s="199">
        <v>2</v>
      </c>
      <c r="FR34" s="105">
        <v>9</v>
      </c>
      <c r="FS34" s="103">
        <v>9</v>
      </c>
      <c r="FT34" s="104"/>
      <c r="FU34" s="66"/>
      <c r="FV34" s="67">
        <f t="shared" si="57"/>
        <v>9</v>
      </c>
      <c r="FW34" s="67" t="str">
        <f t="shared" si="58"/>
        <v>9.0</v>
      </c>
      <c r="FX34" s="51" t="str">
        <f t="shared" si="59"/>
        <v>A</v>
      </c>
      <c r="FY34" s="60">
        <f t="shared" si="60"/>
        <v>4</v>
      </c>
      <c r="FZ34" s="53" t="str">
        <f t="shared" si="61"/>
        <v>4.0</v>
      </c>
      <c r="GA34" s="63">
        <v>2</v>
      </c>
      <c r="GB34" s="199">
        <v>2</v>
      </c>
      <c r="GC34" s="105">
        <v>8.6999999999999993</v>
      </c>
      <c r="GD34" s="103">
        <v>9</v>
      </c>
      <c r="GE34" s="104"/>
      <c r="GF34" s="105"/>
      <c r="GG34" s="67">
        <f t="shared" si="342"/>
        <v>8.9</v>
      </c>
      <c r="GH34" s="67" t="str">
        <f t="shared" si="343"/>
        <v>8.9</v>
      </c>
      <c r="GI34" s="51" t="str">
        <f t="shared" si="344"/>
        <v>A</v>
      </c>
      <c r="GJ34" s="60">
        <f t="shared" si="345"/>
        <v>4</v>
      </c>
      <c r="GK34" s="53" t="str">
        <f t="shared" si="346"/>
        <v>4.0</v>
      </c>
      <c r="GL34" s="63">
        <v>3</v>
      </c>
      <c r="GM34" s="199">
        <v>3</v>
      </c>
      <c r="GN34" s="203">
        <f t="shared" si="347"/>
        <v>18</v>
      </c>
      <c r="GO34" s="153">
        <f t="shared" si="348"/>
        <v>7.9249999999999989</v>
      </c>
      <c r="GP34" s="155">
        <f t="shared" si="349"/>
        <v>3.3611111111111112</v>
      </c>
      <c r="GQ34" s="154" t="str">
        <f t="shared" si="70"/>
        <v>3.36</v>
      </c>
      <c r="GR34" s="5" t="str">
        <f t="shared" si="71"/>
        <v>Lên lớp</v>
      </c>
      <c r="GS34" s="204">
        <f t="shared" si="350"/>
        <v>18</v>
      </c>
      <c r="GT34" s="205">
        <f t="shared" si="73"/>
        <v>7.9249999999999989</v>
      </c>
      <c r="GU34" s="206">
        <f t="shared" si="351"/>
        <v>3.3611111111111112</v>
      </c>
      <c r="GV34" s="207">
        <f t="shared" si="352"/>
        <v>35</v>
      </c>
      <c r="GW34" s="203">
        <f t="shared" si="353"/>
        <v>35</v>
      </c>
      <c r="GX34" s="154">
        <f t="shared" si="354"/>
        <v>7.6042857142857132</v>
      </c>
      <c r="GY34" s="155">
        <f t="shared" si="355"/>
        <v>3.1142857142857143</v>
      </c>
      <c r="GZ34" s="154" t="str">
        <f t="shared" si="79"/>
        <v>3.11</v>
      </c>
      <c r="HA34" s="5" t="str">
        <f t="shared" si="80"/>
        <v>Lên lớp</v>
      </c>
      <c r="HB34" s="5"/>
      <c r="HC34" s="105">
        <v>8.6999999999999993</v>
      </c>
      <c r="HD34" s="103">
        <v>5</v>
      </c>
      <c r="HE34" s="104"/>
      <c r="HF34" s="105"/>
      <c r="HG34" s="67">
        <f t="shared" si="356"/>
        <v>6.5</v>
      </c>
      <c r="HH34" s="67" t="str">
        <f t="shared" si="357"/>
        <v>6.5</v>
      </c>
      <c r="HI34" s="51" t="str">
        <f t="shared" si="358"/>
        <v>C+</v>
      </c>
      <c r="HJ34" s="60">
        <f t="shared" si="359"/>
        <v>2.5</v>
      </c>
      <c r="HK34" s="53" t="str">
        <f t="shared" si="360"/>
        <v>2.5</v>
      </c>
      <c r="HL34" s="63">
        <v>3</v>
      </c>
      <c r="HM34" s="199">
        <v>3</v>
      </c>
      <c r="HN34" s="202">
        <v>8.3000000000000007</v>
      </c>
      <c r="HO34" s="57">
        <v>7</v>
      </c>
      <c r="HP34" s="58"/>
      <c r="HQ34" s="66">
        <f t="shared" si="86"/>
        <v>7.5</v>
      </c>
      <c r="HR34" s="110">
        <f t="shared" si="87"/>
        <v>7.5</v>
      </c>
      <c r="HS34" s="67" t="str">
        <f t="shared" si="88"/>
        <v>7.5</v>
      </c>
      <c r="HT34" s="111" t="str">
        <f t="shared" si="89"/>
        <v>B</v>
      </c>
      <c r="HU34" s="112">
        <f t="shared" si="90"/>
        <v>3</v>
      </c>
      <c r="HV34" s="113" t="str">
        <f t="shared" si="91"/>
        <v>3.0</v>
      </c>
      <c r="HW34" s="63">
        <v>1</v>
      </c>
      <c r="HX34" s="199">
        <v>1</v>
      </c>
      <c r="HY34" s="66">
        <f t="shared" si="209"/>
        <v>2.2999999999999998</v>
      </c>
      <c r="HZ34" s="163">
        <f t="shared" si="210"/>
        <v>6.8</v>
      </c>
      <c r="IA34" s="53" t="str">
        <f t="shared" si="93"/>
        <v>6.8</v>
      </c>
      <c r="IB34" s="51" t="str">
        <f t="shared" si="94"/>
        <v>C+</v>
      </c>
      <c r="IC34" s="60">
        <f t="shared" si="95"/>
        <v>2.5</v>
      </c>
      <c r="ID34" s="53" t="str">
        <f t="shared" si="96"/>
        <v>2.5</v>
      </c>
      <c r="IE34" s="212">
        <v>4</v>
      </c>
      <c r="IF34" s="213">
        <v>4</v>
      </c>
      <c r="IG34" s="202">
        <v>7.3</v>
      </c>
      <c r="IH34" s="57">
        <v>6</v>
      </c>
      <c r="II34" s="58"/>
      <c r="IJ34" s="66">
        <f t="shared" si="361"/>
        <v>6.5</v>
      </c>
      <c r="IK34" s="67">
        <f t="shared" si="362"/>
        <v>6.5</v>
      </c>
      <c r="IL34" s="67" t="str">
        <f t="shared" si="363"/>
        <v>6.5</v>
      </c>
      <c r="IM34" s="51" t="str">
        <f t="shared" si="364"/>
        <v>C+</v>
      </c>
      <c r="IN34" s="60">
        <f t="shared" si="365"/>
        <v>2.5</v>
      </c>
      <c r="IO34" s="53" t="str">
        <f t="shared" si="366"/>
        <v>2.5</v>
      </c>
      <c r="IP34" s="63">
        <v>2</v>
      </c>
      <c r="IQ34" s="199">
        <v>2</v>
      </c>
      <c r="IR34" s="146"/>
      <c r="IS34" s="57">
        <v>8</v>
      </c>
      <c r="IT34" s="58"/>
      <c r="IU34" s="66">
        <f t="shared" si="103"/>
        <v>4.8</v>
      </c>
      <c r="IV34" s="67">
        <f t="shared" si="104"/>
        <v>4.8</v>
      </c>
      <c r="IW34" s="67" t="str">
        <f t="shared" si="105"/>
        <v>4.8</v>
      </c>
      <c r="IX34" s="51" t="str">
        <f t="shared" si="106"/>
        <v>D</v>
      </c>
      <c r="IY34" s="60">
        <f t="shared" si="107"/>
        <v>1</v>
      </c>
      <c r="IZ34" s="53" t="str">
        <f t="shared" si="108"/>
        <v>1.0</v>
      </c>
      <c r="JA34" s="63">
        <v>3</v>
      </c>
      <c r="JB34" s="199">
        <v>3</v>
      </c>
      <c r="JC34" s="65">
        <v>6</v>
      </c>
      <c r="JD34" s="57">
        <v>7</v>
      </c>
      <c r="JE34" s="58"/>
      <c r="JF34" s="66">
        <f t="shared" si="109"/>
        <v>6.6</v>
      </c>
      <c r="JG34" s="67">
        <f t="shared" si="110"/>
        <v>6.6</v>
      </c>
      <c r="JH34" s="50" t="str">
        <f t="shared" si="111"/>
        <v>6.6</v>
      </c>
      <c r="JI34" s="51" t="str">
        <f t="shared" si="112"/>
        <v>C+</v>
      </c>
      <c r="JJ34" s="60">
        <f t="shared" si="113"/>
        <v>2.5</v>
      </c>
      <c r="JK34" s="53" t="str">
        <f t="shared" si="114"/>
        <v>2.5</v>
      </c>
      <c r="JL34" s="61">
        <v>2</v>
      </c>
      <c r="JM34" s="62">
        <v>2</v>
      </c>
      <c r="JN34" s="65">
        <v>8.4</v>
      </c>
      <c r="JO34" s="57">
        <v>6</v>
      </c>
      <c r="JP34" s="58"/>
      <c r="JQ34" s="66">
        <f t="shared" si="115"/>
        <v>7</v>
      </c>
      <c r="JR34" s="67">
        <f t="shared" si="116"/>
        <v>7</v>
      </c>
      <c r="JS34" s="50" t="str">
        <f t="shared" si="117"/>
        <v>7.0</v>
      </c>
      <c r="JT34" s="51" t="str">
        <f t="shared" si="118"/>
        <v>B</v>
      </c>
      <c r="JU34" s="60">
        <f t="shared" si="119"/>
        <v>3</v>
      </c>
      <c r="JV34" s="53" t="str">
        <f t="shared" si="120"/>
        <v>3.0</v>
      </c>
      <c r="JW34" s="61">
        <v>1</v>
      </c>
      <c r="JX34" s="62">
        <v>1</v>
      </c>
      <c r="JY34" s="65">
        <v>7.3</v>
      </c>
      <c r="JZ34" s="57">
        <v>6</v>
      </c>
      <c r="KA34" s="58"/>
      <c r="KB34" s="66">
        <f t="shared" si="121"/>
        <v>6.5</v>
      </c>
      <c r="KC34" s="67">
        <f t="shared" si="122"/>
        <v>6.5</v>
      </c>
      <c r="KD34" s="50" t="str">
        <f t="shared" si="123"/>
        <v>6.5</v>
      </c>
      <c r="KE34" s="51" t="str">
        <f t="shared" si="124"/>
        <v>C+</v>
      </c>
      <c r="KF34" s="60">
        <f t="shared" si="125"/>
        <v>2.5</v>
      </c>
      <c r="KG34" s="53" t="str">
        <f t="shared" si="126"/>
        <v>2.5</v>
      </c>
      <c r="KH34" s="61">
        <v>2</v>
      </c>
      <c r="KI34" s="62">
        <v>2</v>
      </c>
      <c r="KJ34" s="105">
        <v>8.8000000000000007</v>
      </c>
      <c r="KK34" s="135">
        <v>9</v>
      </c>
      <c r="KL34" s="104"/>
      <c r="KM34" s="66">
        <f t="shared" si="127"/>
        <v>8.9</v>
      </c>
      <c r="KN34" s="110">
        <f t="shared" si="128"/>
        <v>8.9</v>
      </c>
      <c r="KO34" s="67" t="str">
        <f t="shared" si="129"/>
        <v>8.9</v>
      </c>
      <c r="KP34" s="273" t="str">
        <f t="shared" si="130"/>
        <v>A</v>
      </c>
      <c r="KQ34" s="112">
        <f t="shared" si="131"/>
        <v>4</v>
      </c>
      <c r="KR34" s="113" t="str">
        <f t="shared" si="132"/>
        <v>4.0</v>
      </c>
      <c r="KS34" s="63">
        <v>3</v>
      </c>
      <c r="KT34" s="199">
        <v>3</v>
      </c>
      <c r="KU34" s="105">
        <v>7.7</v>
      </c>
      <c r="KV34" s="135">
        <v>8</v>
      </c>
      <c r="KW34" s="104"/>
      <c r="KX34" s="66">
        <f t="shared" si="133"/>
        <v>7.9</v>
      </c>
      <c r="KY34" s="110">
        <f t="shared" si="134"/>
        <v>7.9</v>
      </c>
      <c r="KZ34" s="67" t="str">
        <f t="shared" si="135"/>
        <v>7.9</v>
      </c>
      <c r="LA34" s="273" t="str">
        <f t="shared" si="136"/>
        <v>B</v>
      </c>
      <c r="LB34" s="112">
        <f t="shared" si="137"/>
        <v>3</v>
      </c>
      <c r="LC34" s="113" t="str">
        <f t="shared" si="138"/>
        <v>3.0</v>
      </c>
      <c r="LD34" s="63">
        <v>2</v>
      </c>
      <c r="LE34" s="199">
        <v>2</v>
      </c>
      <c r="LF34" s="274">
        <f t="shared" si="184"/>
        <v>8.5</v>
      </c>
      <c r="LG34" s="275">
        <f t="shared" si="185"/>
        <v>8.5</v>
      </c>
      <c r="LH34" s="276" t="str">
        <f t="shared" si="186"/>
        <v>8.5</v>
      </c>
      <c r="LI34" s="277" t="str">
        <f t="shared" si="187"/>
        <v>A</v>
      </c>
      <c r="LJ34" s="278">
        <f t="shared" si="188"/>
        <v>4</v>
      </c>
      <c r="LK34" s="276" t="str">
        <f t="shared" si="189"/>
        <v>4.0</v>
      </c>
      <c r="LL34" s="279">
        <v>5</v>
      </c>
      <c r="LM34" s="280">
        <v>5</v>
      </c>
      <c r="LN34" s="203">
        <f t="shared" si="144"/>
        <v>19</v>
      </c>
      <c r="LO34" s="153">
        <f t="shared" si="145"/>
        <v>6.8473684210526313</v>
      </c>
      <c r="LP34" s="155">
        <f t="shared" si="146"/>
        <v>2.6052631578947367</v>
      </c>
      <c r="LQ34" s="154" t="str">
        <f t="shared" si="190"/>
        <v>2.61</v>
      </c>
      <c r="LR34" s="5" t="str">
        <f t="shared" si="191"/>
        <v>Lên lớp</v>
      </c>
    </row>
    <row r="35" spans="1:330" s="8" customFormat="1" ht="18">
      <c r="A35" s="5">
        <v>8</v>
      </c>
      <c r="B35" s="9" t="s">
        <v>432</v>
      </c>
      <c r="C35" s="10" t="s">
        <v>467</v>
      </c>
      <c r="D35" s="11" t="s">
        <v>468</v>
      </c>
      <c r="E35" s="12" t="s">
        <v>206</v>
      </c>
      <c r="F35" s="6"/>
      <c r="G35" s="47" t="s">
        <v>673</v>
      </c>
      <c r="H35" s="141" t="s">
        <v>410</v>
      </c>
      <c r="I35" s="48" t="s">
        <v>583</v>
      </c>
      <c r="J35" s="48" t="s">
        <v>501</v>
      </c>
      <c r="K35" s="98"/>
      <c r="L35" s="67" t="str">
        <f t="shared" si="295"/>
        <v>0.0</v>
      </c>
      <c r="M35" s="51" t="str">
        <f t="shared" si="296"/>
        <v>F</v>
      </c>
      <c r="N35" s="52">
        <f t="shared" si="297"/>
        <v>0</v>
      </c>
      <c r="O35" s="53" t="str">
        <f t="shared" si="298"/>
        <v>0.0</v>
      </c>
      <c r="P35" s="63"/>
      <c r="Q35" s="49"/>
      <c r="R35" s="67" t="str">
        <f t="shared" si="299"/>
        <v>0.0</v>
      </c>
      <c r="S35" s="51" t="str">
        <f t="shared" si="300"/>
        <v>F</v>
      </c>
      <c r="T35" s="52">
        <f t="shared" si="301"/>
        <v>0</v>
      </c>
      <c r="U35" s="53" t="str">
        <f t="shared" si="302"/>
        <v>0.0</v>
      </c>
      <c r="V35" s="63"/>
      <c r="W35" s="105">
        <v>9</v>
      </c>
      <c r="X35" s="103">
        <v>9</v>
      </c>
      <c r="Y35" s="104"/>
      <c r="Z35" s="66">
        <f t="shared" si="219"/>
        <v>9</v>
      </c>
      <c r="AA35" s="67">
        <f t="shared" si="220"/>
        <v>9</v>
      </c>
      <c r="AB35" s="67" t="str">
        <f t="shared" si="303"/>
        <v>9.0</v>
      </c>
      <c r="AC35" s="51" t="str">
        <f t="shared" si="222"/>
        <v>A</v>
      </c>
      <c r="AD35" s="60">
        <f t="shared" si="304"/>
        <v>4</v>
      </c>
      <c r="AE35" s="53" t="str">
        <f t="shared" si="305"/>
        <v>4.0</v>
      </c>
      <c r="AF35" s="63">
        <v>4</v>
      </c>
      <c r="AG35" s="199">
        <v>4</v>
      </c>
      <c r="AH35" s="105">
        <v>7.3</v>
      </c>
      <c r="AI35" s="103">
        <v>8</v>
      </c>
      <c r="AJ35" s="104"/>
      <c r="AK35" s="66">
        <f t="shared" si="225"/>
        <v>7.7</v>
      </c>
      <c r="AL35" s="67">
        <f t="shared" si="226"/>
        <v>7.7</v>
      </c>
      <c r="AM35" s="67" t="str">
        <f t="shared" si="306"/>
        <v>7.7</v>
      </c>
      <c r="AN35" s="51" t="str">
        <f t="shared" si="307"/>
        <v>B</v>
      </c>
      <c r="AO35" s="60">
        <f t="shared" si="308"/>
        <v>3</v>
      </c>
      <c r="AP35" s="53" t="str">
        <f t="shared" si="309"/>
        <v>3.0</v>
      </c>
      <c r="AQ35" s="63">
        <v>2</v>
      </c>
      <c r="AR35" s="199">
        <v>2</v>
      </c>
      <c r="AS35" s="105">
        <v>7.7</v>
      </c>
      <c r="AT35" s="103">
        <v>9</v>
      </c>
      <c r="AU35" s="104"/>
      <c r="AV35" s="66">
        <f t="shared" si="310"/>
        <v>8.5</v>
      </c>
      <c r="AW35" s="67">
        <f t="shared" si="311"/>
        <v>8.5</v>
      </c>
      <c r="AX35" s="67" t="str">
        <f t="shared" si="312"/>
        <v>8.5</v>
      </c>
      <c r="AY35" s="51" t="str">
        <f t="shared" si="313"/>
        <v>A</v>
      </c>
      <c r="AZ35" s="60">
        <f t="shared" si="314"/>
        <v>4</v>
      </c>
      <c r="BA35" s="53" t="str">
        <f t="shared" si="315"/>
        <v>4.0</v>
      </c>
      <c r="BB35" s="63">
        <v>3</v>
      </c>
      <c r="BC35" s="199">
        <v>3</v>
      </c>
      <c r="BD35" s="105">
        <v>8.1999999999999993</v>
      </c>
      <c r="BE35" s="103">
        <v>9</v>
      </c>
      <c r="BF35" s="104"/>
      <c r="BG35" s="66">
        <f t="shared" si="316"/>
        <v>8.6999999999999993</v>
      </c>
      <c r="BH35" s="67">
        <f t="shared" si="317"/>
        <v>8.6999999999999993</v>
      </c>
      <c r="BI35" s="67" t="str">
        <f t="shared" si="318"/>
        <v>8.7</v>
      </c>
      <c r="BJ35" s="51" t="str">
        <f t="shared" si="319"/>
        <v>A</v>
      </c>
      <c r="BK35" s="60">
        <f t="shared" si="320"/>
        <v>4</v>
      </c>
      <c r="BL35" s="53" t="str">
        <f t="shared" si="321"/>
        <v>4.0</v>
      </c>
      <c r="BM35" s="63">
        <v>3</v>
      </c>
      <c r="BN35" s="199">
        <v>3</v>
      </c>
      <c r="BO35" s="105">
        <v>7.1</v>
      </c>
      <c r="BP35" s="103">
        <v>6</v>
      </c>
      <c r="BQ35" s="104"/>
      <c r="BR35" s="66">
        <f t="shared" si="243"/>
        <v>6.4</v>
      </c>
      <c r="BS35" s="67">
        <f t="shared" si="244"/>
        <v>6.4</v>
      </c>
      <c r="BT35" s="67" t="str">
        <f t="shared" si="322"/>
        <v>6.4</v>
      </c>
      <c r="BU35" s="51" t="str">
        <f t="shared" si="246"/>
        <v>C</v>
      </c>
      <c r="BV35" s="68">
        <f t="shared" si="247"/>
        <v>2</v>
      </c>
      <c r="BW35" s="53" t="str">
        <f t="shared" si="323"/>
        <v>2.0</v>
      </c>
      <c r="BX35" s="63">
        <v>2</v>
      </c>
      <c r="BY35" s="199">
        <v>2</v>
      </c>
      <c r="BZ35" s="105">
        <v>7.7</v>
      </c>
      <c r="CA35" s="103">
        <v>9</v>
      </c>
      <c r="CB35" s="104"/>
      <c r="CC35" s="105"/>
      <c r="CD35" s="67">
        <f t="shared" si="324"/>
        <v>8.5</v>
      </c>
      <c r="CE35" s="67" t="str">
        <f t="shared" si="325"/>
        <v>8.5</v>
      </c>
      <c r="CF35" s="51" t="str">
        <f t="shared" si="326"/>
        <v>A</v>
      </c>
      <c r="CG35" s="60">
        <f t="shared" si="327"/>
        <v>4</v>
      </c>
      <c r="CH35" s="53" t="str">
        <f t="shared" si="328"/>
        <v>4.0</v>
      </c>
      <c r="CI35" s="63">
        <v>3</v>
      </c>
      <c r="CJ35" s="199">
        <v>3</v>
      </c>
      <c r="CK35" s="200">
        <f t="shared" si="329"/>
        <v>17</v>
      </c>
      <c r="CL35" s="72">
        <f t="shared" si="289"/>
        <v>8.3117647058823536</v>
      </c>
      <c r="CM35" s="93" t="str">
        <f t="shared" si="330"/>
        <v>8.31</v>
      </c>
      <c r="CN35" s="72">
        <f t="shared" si="290"/>
        <v>3.6470588235294117</v>
      </c>
      <c r="CO35" s="93" t="str">
        <f t="shared" si="331"/>
        <v>3.65</v>
      </c>
      <c r="CP35" s="258" t="str">
        <f t="shared" si="332"/>
        <v>Lên lớp</v>
      </c>
      <c r="CQ35" s="258">
        <f t="shared" si="291"/>
        <v>17</v>
      </c>
      <c r="CR35" s="72">
        <f t="shared" si="292"/>
        <v>8.3117647058823536</v>
      </c>
      <c r="CS35" s="258" t="str">
        <f t="shared" si="333"/>
        <v>8.31</v>
      </c>
      <c r="CT35" s="72">
        <f t="shared" si="293"/>
        <v>3.6470588235294117</v>
      </c>
      <c r="CU35" s="258" t="str">
        <f t="shared" si="334"/>
        <v>3.65</v>
      </c>
      <c r="CV35" s="258" t="str">
        <f t="shared" si="335"/>
        <v>Lên lớp</v>
      </c>
      <c r="CW35" s="66">
        <v>8.4</v>
      </c>
      <c r="CX35" s="66">
        <v>7</v>
      </c>
      <c r="CY35" s="258"/>
      <c r="CZ35" s="66">
        <f t="shared" si="260"/>
        <v>7.6</v>
      </c>
      <c r="DA35" s="67">
        <f t="shared" si="261"/>
        <v>7.6</v>
      </c>
      <c r="DB35" s="60" t="str">
        <f t="shared" si="262"/>
        <v>7.6</v>
      </c>
      <c r="DC35" s="51" t="str">
        <f t="shared" si="263"/>
        <v>B</v>
      </c>
      <c r="DD35" s="60">
        <f t="shared" si="264"/>
        <v>3</v>
      </c>
      <c r="DE35" s="60" t="str">
        <f t="shared" si="265"/>
        <v>3.0</v>
      </c>
      <c r="DF35" s="63"/>
      <c r="DG35" s="201"/>
      <c r="DH35" s="105">
        <v>6</v>
      </c>
      <c r="DI35" s="126">
        <v>7</v>
      </c>
      <c r="DJ35" s="126"/>
      <c r="DK35" s="66">
        <f t="shared" si="266"/>
        <v>6.6</v>
      </c>
      <c r="DL35" s="67">
        <f t="shared" si="267"/>
        <v>6.6</v>
      </c>
      <c r="DM35" s="60" t="str">
        <f t="shared" si="268"/>
        <v>6.6</v>
      </c>
      <c r="DN35" s="51" t="str">
        <f t="shared" si="269"/>
        <v>C+</v>
      </c>
      <c r="DO35" s="60">
        <f t="shared" si="270"/>
        <v>2.5</v>
      </c>
      <c r="DP35" s="60" t="str">
        <f t="shared" si="271"/>
        <v>2.5</v>
      </c>
      <c r="DQ35" s="63"/>
      <c r="DR35" s="201"/>
      <c r="DS35" s="67">
        <f t="shared" si="272"/>
        <v>7.1</v>
      </c>
      <c r="DT35" s="60" t="str">
        <f t="shared" si="273"/>
        <v>7.1</v>
      </c>
      <c r="DU35" s="51" t="str">
        <f t="shared" si="274"/>
        <v>B</v>
      </c>
      <c r="DV35" s="60">
        <f t="shared" si="275"/>
        <v>3</v>
      </c>
      <c r="DW35" s="60" t="str">
        <f t="shared" si="276"/>
        <v>3.0</v>
      </c>
      <c r="DX35" s="63">
        <v>3</v>
      </c>
      <c r="DY35" s="201">
        <v>3</v>
      </c>
      <c r="DZ35" s="202">
        <v>7</v>
      </c>
      <c r="EA35" s="57">
        <v>8</v>
      </c>
      <c r="EB35" s="58"/>
      <c r="EC35" s="66">
        <f t="shared" si="277"/>
        <v>7.6</v>
      </c>
      <c r="ED35" s="67">
        <f t="shared" si="278"/>
        <v>7.6</v>
      </c>
      <c r="EE35" s="67" t="str">
        <f t="shared" si="279"/>
        <v>7.6</v>
      </c>
      <c r="EF35" s="51" t="str">
        <f t="shared" si="280"/>
        <v>B</v>
      </c>
      <c r="EG35" s="68">
        <f t="shared" si="281"/>
        <v>3</v>
      </c>
      <c r="EH35" s="53" t="str">
        <f t="shared" si="282"/>
        <v>3.0</v>
      </c>
      <c r="EI35" s="63">
        <v>3</v>
      </c>
      <c r="EJ35" s="199">
        <v>3</v>
      </c>
      <c r="EK35" s="146"/>
      <c r="EL35" s="70"/>
      <c r="EM35" s="121"/>
      <c r="EN35" s="66">
        <f t="shared" si="336"/>
        <v>0</v>
      </c>
      <c r="EO35" s="67">
        <f t="shared" si="337"/>
        <v>0</v>
      </c>
      <c r="EP35" s="67" t="str">
        <f t="shared" si="338"/>
        <v>0.0</v>
      </c>
      <c r="EQ35" s="51" t="str">
        <f t="shared" si="339"/>
        <v>F</v>
      </c>
      <c r="ER35" s="60">
        <f t="shared" si="340"/>
        <v>0</v>
      </c>
      <c r="ES35" s="53" t="str">
        <f t="shared" si="341"/>
        <v>0.0</v>
      </c>
      <c r="ET35" s="63"/>
      <c r="EU35" s="199"/>
      <c r="EV35" s="202">
        <v>9</v>
      </c>
      <c r="EW35" s="57">
        <v>9</v>
      </c>
      <c r="EX35" s="58"/>
      <c r="EY35" s="66">
        <f t="shared" si="45"/>
        <v>9</v>
      </c>
      <c r="EZ35" s="67">
        <f t="shared" si="46"/>
        <v>9</v>
      </c>
      <c r="FA35" s="67" t="str">
        <f t="shared" si="47"/>
        <v>9.0</v>
      </c>
      <c r="FB35" s="51" t="str">
        <f t="shared" si="48"/>
        <v>A</v>
      </c>
      <c r="FC35" s="60">
        <f t="shared" si="49"/>
        <v>4</v>
      </c>
      <c r="FD35" s="53" t="str">
        <f t="shared" si="50"/>
        <v>4.0</v>
      </c>
      <c r="FE35" s="63">
        <v>2</v>
      </c>
      <c r="FF35" s="199">
        <v>2</v>
      </c>
      <c r="FG35" s="105">
        <v>8.6999999999999993</v>
      </c>
      <c r="FH35" s="103">
        <v>7</v>
      </c>
      <c r="FI35" s="104"/>
      <c r="FJ35" s="66">
        <f t="shared" si="51"/>
        <v>7.7</v>
      </c>
      <c r="FK35" s="67">
        <f t="shared" si="52"/>
        <v>7.7</v>
      </c>
      <c r="FL35" s="67" t="str">
        <f t="shared" si="53"/>
        <v>7.7</v>
      </c>
      <c r="FM35" s="51" t="str">
        <f t="shared" si="54"/>
        <v>B</v>
      </c>
      <c r="FN35" s="60">
        <f t="shared" si="55"/>
        <v>3</v>
      </c>
      <c r="FO35" s="53" t="str">
        <f t="shared" si="56"/>
        <v>3.0</v>
      </c>
      <c r="FP35" s="63">
        <v>2</v>
      </c>
      <c r="FQ35" s="199">
        <v>2</v>
      </c>
      <c r="FR35" s="105">
        <v>8.4</v>
      </c>
      <c r="FS35" s="103">
        <v>8</v>
      </c>
      <c r="FT35" s="104"/>
      <c r="FU35" s="66"/>
      <c r="FV35" s="67">
        <f t="shared" si="57"/>
        <v>8.1999999999999993</v>
      </c>
      <c r="FW35" s="67" t="str">
        <f t="shared" si="58"/>
        <v>8.2</v>
      </c>
      <c r="FX35" s="51" t="str">
        <f t="shared" si="59"/>
        <v>B+</v>
      </c>
      <c r="FY35" s="60">
        <f t="shared" si="60"/>
        <v>3.5</v>
      </c>
      <c r="FZ35" s="53" t="str">
        <f t="shared" si="61"/>
        <v>3.5</v>
      </c>
      <c r="GA35" s="63">
        <v>2</v>
      </c>
      <c r="GB35" s="199">
        <v>2</v>
      </c>
      <c r="GC35" s="105">
        <v>8.3000000000000007</v>
      </c>
      <c r="GD35" s="103">
        <v>9</v>
      </c>
      <c r="GE35" s="104"/>
      <c r="GF35" s="105"/>
      <c r="GG35" s="67">
        <f t="shared" si="342"/>
        <v>8.6999999999999993</v>
      </c>
      <c r="GH35" s="67" t="str">
        <f t="shared" si="343"/>
        <v>8.7</v>
      </c>
      <c r="GI35" s="51" t="str">
        <f t="shared" si="344"/>
        <v>A</v>
      </c>
      <c r="GJ35" s="60">
        <f t="shared" si="345"/>
        <v>4</v>
      </c>
      <c r="GK35" s="53" t="str">
        <f t="shared" si="346"/>
        <v>4.0</v>
      </c>
      <c r="GL35" s="63">
        <v>3</v>
      </c>
      <c r="GM35" s="199">
        <v>3</v>
      </c>
      <c r="GN35" s="203">
        <f t="shared" si="347"/>
        <v>15</v>
      </c>
      <c r="GO35" s="153">
        <f t="shared" si="348"/>
        <v>8</v>
      </c>
      <c r="GP35" s="155">
        <f t="shared" si="349"/>
        <v>3.4</v>
      </c>
      <c r="GQ35" s="154" t="str">
        <f t="shared" si="70"/>
        <v>3.40</v>
      </c>
      <c r="GR35" s="5" t="str">
        <f t="shared" si="71"/>
        <v>Lên lớp</v>
      </c>
      <c r="GS35" s="204">
        <f t="shared" si="350"/>
        <v>15</v>
      </c>
      <c r="GT35" s="205">
        <f t="shared" si="73"/>
        <v>8</v>
      </c>
      <c r="GU35" s="206">
        <f t="shared" si="351"/>
        <v>3.4</v>
      </c>
      <c r="GV35" s="207">
        <f t="shared" si="352"/>
        <v>32</v>
      </c>
      <c r="GW35" s="203">
        <f t="shared" si="353"/>
        <v>32</v>
      </c>
      <c r="GX35" s="154">
        <f t="shared" si="354"/>
        <v>8.1656250000000004</v>
      </c>
      <c r="GY35" s="155">
        <f t="shared" si="355"/>
        <v>3.53125</v>
      </c>
      <c r="GZ35" s="154" t="str">
        <f t="shared" si="79"/>
        <v>3.53</v>
      </c>
      <c r="HA35" s="5" t="str">
        <f t="shared" si="80"/>
        <v>Lên lớp</v>
      </c>
      <c r="HB35" s="5"/>
      <c r="HC35" s="105">
        <v>7.7</v>
      </c>
      <c r="HD35" s="103">
        <v>8</v>
      </c>
      <c r="HE35" s="104"/>
      <c r="HF35" s="105"/>
      <c r="HG35" s="67">
        <f t="shared" si="356"/>
        <v>7.9</v>
      </c>
      <c r="HH35" s="67" t="str">
        <f t="shared" si="357"/>
        <v>7.9</v>
      </c>
      <c r="HI35" s="51" t="str">
        <f t="shared" si="358"/>
        <v>B</v>
      </c>
      <c r="HJ35" s="60">
        <f t="shared" si="359"/>
        <v>3</v>
      </c>
      <c r="HK35" s="53" t="str">
        <f t="shared" si="360"/>
        <v>3.0</v>
      </c>
      <c r="HL35" s="63">
        <v>3</v>
      </c>
      <c r="HM35" s="199">
        <v>3</v>
      </c>
      <c r="HN35" s="202">
        <v>7.3</v>
      </c>
      <c r="HO35" s="57">
        <v>8</v>
      </c>
      <c r="HP35" s="58"/>
      <c r="HQ35" s="66">
        <f t="shared" si="86"/>
        <v>7.7</v>
      </c>
      <c r="HR35" s="110">
        <f t="shared" si="87"/>
        <v>7.7</v>
      </c>
      <c r="HS35" s="67" t="str">
        <f t="shared" si="88"/>
        <v>7.7</v>
      </c>
      <c r="HT35" s="111" t="str">
        <f t="shared" si="89"/>
        <v>B</v>
      </c>
      <c r="HU35" s="112">
        <f t="shared" si="90"/>
        <v>3</v>
      </c>
      <c r="HV35" s="113" t="str">
        <f t="shared" si="91"/>
        <v>3.0</v>
      </c>
      <c r="HW35" s="63">
        <v>1</v>
      </c>
      <c r="HX35" s="199">
        <v>1</v>
      </c>
      <c r="HY35" s="66">
        <f t="shared" si="209"/>
        <v>2.2999999999999998</v>
      </c>
      <c r="HZ35" s="163">
        <f t="shared" si="210"/>
        <v>7.8</v>
      </c>
      <c r="IA35" s="53" t="str">
        <f t="shared" si="93"/>
        <v>7.8</v>
      </c>
      <c r="IB35" s="51" t="str">
        <f t="shared" si="94"/>
        <v>B</v>
      </c>
      <c r="IC35" s="60">
        <f t="shared" si="95"/>
        <v>3</v>
      </c>
      <c r="ID35" s="53" t="str">
        <f t="shared" si="96"/>
        <v>3.0</v>
      </c>
      <c r="IE35" s="212">
        <v>4</v>
      </c>
      <c r="IF35" s="213">
        <v>4</v>
      </c>
      <c r="IG35" s="202">
        <v>8.6999999999999993</v>
      </c>
      <c r="IH35" s="57">
        <v>9</v>
      </c>
      <c r="II35" s="58"/>
      <c r="IJ35" s="66">
        <f t="shared" si="361"/>
        <v>8.9</v>
      </c>
      <c r="IK35" s="67">
        <f t="shared" si="362"/>
        <v>8.9</v>
      </c>
      <c r="IL35" s="67" t="str">
        <f t="shared" si="363"/>
        <v>8.9</v>
      </c>
      <c r="IM35" s="51" t="str">
        <f t="shared" si="364"/>
        <v>A</v>
      </c>
      <c r="IN35" s="60">
        <f t="shared" si="365"/>
        <v>4</v>
      </c>
      <c r="IO35" s="53" t="str">
        <f t="shared" si="366"/>
        <v>4.0</v>
      </c>
      <c r="IP35" s="63">
        <v>2</v>
      </c>
      <c r="IQ35" s="199">
        <v>2</v>
      </c>
      <c r="IR35" s="146">
        <v>0</v>
      </c>
      <c r="IS35" s="57">
        <v>7</v>
      </c>
      <c r="IT35" s="58"/>
      <c r="IU35" s="66">
        <f t="shared" si="103"/>
        <v>4.2</v>
      </c>
      <c r="IV35" s="67">
        <f t="shared" si="104"/>
        <v>4.2</v>
      </c>
      <c r="IW35" s="67" t="str">
        <f t="shared" si="105"/>
        <v>4.2</v>
      </c>
      <c r="IX35" s="51" t="str">
        <f t="shared" si="106"/>
        <v>D</v>
      </c>
      <c r="IY35" s="60">
        <f t="shared" si="107"/>
        <v>1</v>
      </c>
      <c r="IZ35" s="53" t="str">
        <f t="shared" si="108"/>
        <v>1.0</v>
      </c>
      <c r="JA35" s="63">
        <v>3</v>
      </c>
      <c r="JB35" s="199">
        <v>3</v>
      </c>
      <c r="JC35" s="65">
        <v>8</v>
      </c>
      <c r="JD35" s="57">
        <v>8</v>
      </c>
      <c r="JE35" s="58"/>
      <c r="JF35" s="66">
        <f t="shared" si="109"/>
        <v>8</v>
      </c>
      <c r="JG35" s="67">
        <f t="shared" si="110"/>
        <v>8</v>
      </c>
      <c r="JH35" s="50" t="str">
        <f t="shared" si="111"/>
        <v>8.0</v>
      </c>
      <c r="JI35" s="51" t="str">
        <f t="shared" si="112"/>
        <v>B+</v>
      </c>
      <c r="JJ35" s="60">
        <f t="shared" si="113"/>
        <v>3.5</v>
      </c>
      <c r="JK35" s="53" t="str">
        <f t="shared" si="114"/>
        <v>3.5</v>
      </c>
      <c r="JL35" s="61">
        <v>2</v>
      </c>
      <c r="JM35" s="62">
        <v>2</v>
      </c>
      <c r="JN35" s="65">
        <v>8</v>
      </c>
      <c r="JO35" s="57">
        <v>7</v>
      </c>
      <c r="JP35" s="58"/>
      <c r="JQ35" s="66">
        <f t="shared" si="115"/>
        <v>7.4</v>
      </c>
      <c r="JR35" s="67">
        <f t="shared" si="116"/>
        <v>7.4</v>
      </c>
      <c r="JS35" s="50" t="str">
        <f t="shared" si="117"/>
        <v>7.4</v>
      </c>
      <c r="JT35" s="51" t="str">
        <f t="shared" si="118"/>
        <v>B</v>
      </c>
      <c r="JU35" s="60">
        <f t="shared" si="119"/>
        <v>3</v>
      </c>
      <c r="JV35" s="53" t="str">
        <f t="shared" si="120"/>
        <v>3.0</v>
      </c>
      <c r="JW35" s="61">
        <v>1</v>
      </c>
      <c r="JX35" s="62">
        <v>1</v>
      </c>
      <c r="JY35" s="56"/>
      <c r="JZ35" s="70"/>
      <c r="KA35" s="121"/>
      <c r="KB35" s="146">
        <f t="shared" si="121"/>
        <v>0</v>
      </c>
      <c r="KC35" s="67">
        <f t="shared" si="122"/>
        <v>0</v>
      </c>
      <c r="KD35" s="50" t="str">
        <f t="shared" si="123"/>
        <v>0.0</v>
      </c>
      <c r="KE35" s="51" t="str">
        <f t="shared" si="124"/>
        <v>F</v>
      </c>
      <c r="KF35" s="60">
        <f t="shared" si="125"/>
        <v>0</v>
      </c>
      <c r="KG35" s="53" t="str">
        <f t="shared" si="126"/>
        <v>0.0</v>
      </c>
      <c r="KH35" s="61"/>
      <c r="KI35" s="62"/>
      <c r="KJ35" s="105">
        <v>8.6</v>
      </c>
      <c r="KK35" s="135">
        <v>9</v>
      </c>
      <c r="KL35" s="104"/>
      <c r="KM35" s="66">
        <f t="shared" si="127"/>
        <v>8.8000000000000007</v>
      </c>
      <c r="KN35" s="110">
        <f t="shared" si="128"/>
        <v>8.8000000000000007</v>
      </c>
      <c r="KO35" s="67" t="str">
        <f t="shared" si="129"/>
        <v>8.8</v>
      </c>
      <c r="KP35" s="273" t="str">
        <f t="shared" si="130"/>
        <v>A</v>
      </c>
      <c r="KQ35" s="112">
        <f t="shared" si="131"/>
        <v>4</v>
      </c>
      <c r="KR35" s="113" t="str">
        <f t="shared" si="132"/>
        <v>4.0</v>
      </c>
      <c r="KS35" s="63">
        <v>3</v>
      </c>
      <c r="KT35" s="199">
        <v>3</v>
      </c>
      <c r="KU35" s="105">
        <v>9</v>
      </c>
      <c r="KV35" s="135">
        <v>8</v>
      </c>
      <c r="KW35" s="104"/>
      <c r="KX35" s="66">
        <f t="shared" si="133"/>
        <v>8.4</v>
      </c>
      <c r="KY35" s="110">
        <f t="shared" si="134"/>
        <v>8.4</v>
      </c>
      <c r="KZ35" s="67" t="str">
        <f t="shared" si="135"/>
        <v>8.4</v>
      </c>
      <c r="LA35" s="273" t="str">
        <f t="shared" si="136"/>
        <v>B+</v>
      </c>
      <c r="LB35" s="112">
        <f t="shared" si="137"/>
        <v>3.5</v>
      </c>
      <c r="LC35" s="113" t="str">
        <f t="shared" si="138"/>
        <v>3.5</v>
      </c>
      <c r="LD35" s="63">
        <v>2</v>
      </c>
      <c r="LE35" s="199">
        <v>2</v>
      </c>
      <c r="LF35" s="274">
        <f t="shared" si="184"/>
        <v>8.6</v>
      </c>
      <c r="LG35" s="275">
        <f t="shared" si="185"/>
        <v>8.6</v>
      </c>
      <c r="LH35" s="276" t="str">
        <f t="shared" si="186"/>
        <v>8.6</v>
      </c>
      <c r="LI35" s="277" t="str">
        <f t="shared" si="187"/>
        <v>A</v>
      </c>
      <c r="LJ35" s="278">
        <f t="shared" si="188"/>
        <v>4</v>
      </c>
      <c r="LK35" s="276" t="str">
        <f t="shared" si="189"/>
        <v>4.0</v>
      </c>
      <c r="LL35" s="279">
        <v>5</v>
      </c>
      <c r="LM35" s="280">
        <v>5</v>
      </c>
      <c r="LN35" s="203">
        <f t="shared" si="144"/>
        <v>17</v>
      </c>
      <c r="LO35" s="153">
        <f t="shared" si="145"/>
        <v>7.5529411764705898</v>
      </c>
      <c r="LP35" s="155">
        <f t="shared" si="146"/>
        <v>3.0588235294117645</v>
      </c>
      <c r="LQ35" s="154" t="str">
        <f t="shared" si="190"/>
        <v>3.06</v>
      </c>
      <c r="LR35" s="5" t="str">
        <f t="shared" si="191"/>
        <v>Lên lớp</v>
      </c>
    </row>
    <row r="36" spans="1:330" s="8" customFormat="1" ht="18">
      <c r="A36" s="5">
        <v>9</v>
      </c>
      <c r="B36" s="9" t="s">
        <v>432</v>
      </c>
      <c r="C36" s="10" t="s">
        <v>471</v>
      </c>
      <c r="D36" s="11" t="s">
        <v>298</v>
      </c>
      <c r="E36" s="12" t="s">
        <v>454</v>
      </c>
      <c r="F36" s="6"/>
      <c r="G36" s="47" t="s">
        <v>606</v>
      </c>
      <c r="H36" s="141" t="s">
        <v>410</v>
      </c>
      <c r="I36" s="48" t="s">
        <v>560</v>
      </c>
      <c r="J36" s="48" t="s">
        <v>501</v>
      </c>
      <c r="K36" s="98">
        <v>7.2</v>
      </c>
      <c r="L36" s="67" t="str">
        <f t="shared" si="295"/>
        <v>7.2</v>
      </c>
      <c r="M36" s="51" t="str">
        <f t="shared" si="296"/>
        <v>B</v>
      </c>
      <c r="N36" s="52">
        <f t="shared" si="297"/>
        <v>3</v>
      </c>
      <c r="O36" s="53" t="str">
        <f t="shared" si="298"/>
        <v>3.0</v>
      </c>
      <c r="P36" s="63">
        <v>2</v>
      </c>
      <c r="Q36" s="49">
        <v>7</v>
      </c>
      <c r="R36" s="67" t="str">
        <f t="shared" si="299"/>
        <v>7.0</v>
      </c>
      <c r="S36" s="51" t="str">
        <f t="shared" si="300"/>
        <v>B</v>
      </c>
      <c r="T36" s="52">
        <f t="shared" si="301"/>
        <v>3</v>
      </c>
      <c r="U36" s="53" t="str">
        <f t="shared" si="302"/>
        <v>3.0</v>
      </c>
      <c r="V36" s="63">
        <v>3</v>
      </c>
      <c r="W36" s="105">
        <v>9.1999999999999993</v>
      </c>
      <c r="X36" s="103">
        <v>10</v>
      </c>
      <c r="Y36" s="104"/>
      <c r="Z36" s="66">
        <f t="shared" si="219"/>
        <v>9.6999999999999993</v>
      </c>
      <c r="AA36" s="67">
        <f t="shared" si="220"/>
        <v>9.6999999999999993</v>
      </c>
      <c r="AB36" s="67" t="str">
        <f t="shared" si="303"/>
        <v>9.7</v>
      </c>
      <c r="AC36" s="51" t="str">
        <f t="shared" si="222"/>
        <v>A</v>
      </c>
      <c r="AD36" s="60">
        <f t="shared" si="304"/>
        <v>4</v>
      </c>
      <c r="AE36" s="53" t="str">
        <f t="shared" si="305"/>
        <v>4.0</v>
      </c>
      <c r="AF36" s="63">
        <v>4</v>
      </c>
      <c r="AG36" s="199">
        <v>4</v>
      </c>
      <c r="AH36" s="105">
        <v>8</v>
      </c>
      <c r="AI36" s="103">
        <v>8</v>
      </c>
      <c r="AJ36" s="104"/>
      <c r="AK36" s="66">
        <f t="shared" si="225"/>
        <v>8</v>
      </c>
      <c r="AL36" s="67">
        <f t="shared" si="226"/>
        <v>8</v>
      </c>
      <c r="AM36" s="67" t="str">
        <f t="shared" si="306"/>
        <v>8.0</v>
      </c>
      <c r="AN36" s="51" t="str">
        <f t="shared" si="307"/>
        <v>B+</v>
      </c>
      <c r="AO36" s="60">
        <f t="shared" si="308"/>
        <v>3.5</v>
      </c>
      <c r="AP36" s="53" t="str">
        <f t="shared" si="309"/>
        <v>3.5</v>
      </c>
      <c r="AQ36" s="63">
        <v>2</v>
      </c>
      <c r="AR36" s="199">
        <v>2</v>
      </c>
      <c r="AS36" s="105">
        <v>8.3000000000000007</v>
      </c>
      <c r="AT36" s="103">
        <v>9</v>
      </c>
      <c r="AU36" s="104"/>
      <c r="AV36" s="66">
        <f t="shared" si="310"/>
        <v>8.6999999999999993</v>
      </c>
      <c r="AW36" s="67">
        <f t="shared" si="311"/>
        <v>8.6999999999999993</v>
      </c>
      <c r="AX36" s="67" t="str">
        <f t="shared" si="312"/>
        <v>8.7</v>
      </c>
      <c r="AY36" s="51" t="str">
        <f t="shared" si="313"/>
        <v>A</v>
      </c>
      <c r="AZ36" s="60">
        <f t="shared" si="314"/>
        <v>4</v>
      </c>
      <c r="BA36" s="53" t="str">
        <f t="shared" si="315"/>
        <v>4.0</v>
      </c>
      <c r="BB36" s="63">
        <v>3</v>
      </c>
      <c r="BC36" s="199">
        <v>3</v>
      </c>
      <c r="BD36" s="105">
        <v>6.2</v>
      </c>
      <c r="BE36" s="103">
        <v>7</v>
      </c>
      <c r="BF36" s="104"/>
      <c r="BG36" s="66">
        <f t="shared" si="316"/>
        <v>6.7</v>
      </c>
      <c r="BH36" s="67">
        <f t="shared" si="317"/>
        <v>6.7</v>
      </c>
      <c r="BI36" s="67" t="str">
        <f t="shared" si="318"/>
        <v>6.7</v>
      </c>
      <c r="BJ36" s="51" t="str">
        <f t="shared" si="319"/>
        <v>C+</v>
      </c>
      <c r="BK36" s="60">
        <f t="shared" si="320"/>
        <v>2.5</v>
      </c>
      <c r="BL36" s="53" t="str">
        <f t="shared" si="321"/>
        <v>2.5</v>
      </c>
      <c r="BM36" s="63">
        <v>3</v>
      </c>
      <c r="BN36" s="199">
        <v>3</v>
      </c>
      <c r="BO36" s="105">
        <v>7.6</v>
      </c>
      <c r="BP36" s="103">
        <v>5</v>
      </c>
      <c r="BQ36" s="104"/>
      <c r="BR36" s="66">
        <f t="shared" si="243"/>
        <v>6</v>
      </c>
      <c r="BS36" s="67">
        <f t="shared" si="244"/>
        <v>6</v>
      </c>
      <c r="BT36" s="67" t="str">
        <f t="shared" si="322"/>
        <v>6.0</v>
      </c>
      <c r="BU36" s="51" t="str">
        <f t="shared" si="246"/>
        <v>C</v>
      </c>
      <c r="BV36" s="68">
        <f t="shared" si="247"/>
        <v>2</v>
      </c>
      <c r="BW36" s="53" t="str">
        <f t="shared" si="323"/>
        <v>2.0</v>
      </c>
      <c r="BX36" s="63">
        <v>2</v>
      </c>
      <c r="BY36" s="199">
        <v>2</v>
      </c>
      <c r="BZ36" s="105">
        <v>8.1999999999999993</v>
      </c>
      <c r="CA36" s="103">
        <v>9</v>
      </c>
      <c r="CB36" s="104"/>
      <c r="CC36" s="105"/>
      <c r="CD36" s="67">
        <f t="shared" si="324"/>
        <v>8.6999999999999993</v>
      </c>
      <c r="CE36" s="67" t="str">
        <f t="shared" si="325"/>
        <v>8.7</v>
      </c>
      <c r="CF36" s="51" t="str">
        <f t="shared" si="326"/>
        <v>A</v>
      </c>
      <c r="CG36" s="60">
        <f t="shared" si="327"/>
        <v>4</v>
      </c>
      <c r="CH36" s="53" t="str">
        <f t="shared" si="328"/>
        <v>4.0</v>
      </c>
      <c r="CI36" s="63">
        <v>3</v>
      </c>
      <c r="CJ36" s="199">
        <v>3</v>
      </c>
      <c r="CK36" s="200">
        <f t="shared" si="329"/>
        <v>17</v>
      </c>
      <c r="CL36" s="72">
        <f t="shared" si="289"/>
        <v>8.1823529411764699</v>
      </c>
      <c r="CM36" s="93" t="str">
        <f t="shared" si="330"/>
        <v>8.18</v>
      </c>
      <c r="CN36" s="72">
        <f t="shared" si="290"/>
        <v>3.4411764705882355</v>
      </c>
      <c r="CO36" s="93" t="str">
        <f t="shared" si="331"/>
        <v>3.44</v>
      </c>
      <c r="CP36" s="258" t="str">
        <f t="shared" si="332"/>
        <v>Lên lớp</v>
      </c>
      <c r="CQ36" s="258">
        <f t="shared" si="291"/>
        <v>17</v>
      </c>
      <c r="CR36" s="72">
        <f t="shared" si="292"/>
        <v>8.1823529411764699</v>
      </c>
      <c r="CS36" s="258" t="str">
        <f t="shared" si="333"/>
        <v>8.18</v>
      </c>
      <c r="CT36" s="72">
        <f t="shared" si="293"/>
        <v>3.4411764705882355</v>
      </c>
      <c r="CU36" s="258" t="str">
        <f t="shared" si="334"/>
        <v>3.44</v>
      </c>
      <c r="CV36" s="258" t="str">
        <f t="shared" si="335"/>
        <v>Lên lớp</v>
      </c>
      <c r="CW36" s="66">
        <v>8.6</v>
      </c>
      <c r="CX36" s="66">
        <v>9</v>
      </c>
      <c r="CY36" s="258"/>
      <c r="CZ36" s="66">
        <f t="shared" si="260"/>
        <v>8.8000000000000007</v>
      </c>
      <c r="DA36" s="67">
        <f t="shared" si="261"/>
        <v>8.8000000000000007</v>
      </c>
      <c r="DB36" s="60" t="str">
        <f t="shared" si="262"/>
        <v>8.8</v>
      </c>
      <c r="DC36" s="51" t="str">
        <f t="shared" si="263"/>
        <v>A</v>
      </c>
      <c r="DD36" s="60">
        <f t="shared" si="264"/>
        <v>4</v>
      </c>
      <c r="DE36" s="60" t="str">
        <f t="shared" si="265"/>
        <v>4.0</v>
      </c>
      <c r="DF36" s="63"/>
      <c r="DG36" s="201"/>
      <c r="DH36" s="105">
        <v>6</v>
      </c>
      <c r="DI36" s="126">
        <v>8</v>
      </c>
      <c r="DJ36" s="126"/>
      <c r="DK36" s="66">
        <f t="shared" si="266"/>
        <v>7.2</v>
      </c>
      <c r="DL36" s="67">
        <f t="shared" si="267"/>
        <v>7.2</v>
      </c>
      <c r="DM36" s="60" t="str">
        <f t="shared" si="268"/>
        <v>7.2</v>
      </c>
      <c r="DN36" s="51" t="str">
        <f t="shared" si="269"/>
        <v>B</v>
      </c>
      <c r="DO36" s="60">
        <f t="shared" si="270"/>
        <v>3</v>
      </c>
      <c r="DP36" s="60" t="str">
        <f t="shared" si="271"/>
        <v>3.0</v>
      </c>
      <c r="DQ36" s="63"/>
      <c r="DR36" s="201"/>
      <c r="DS36" s="67">
        <f t="shared" si="272"/>
        <v>8</v>
      </c>
      <c r="DT36" s="60" t="str">
        <f t="shared" si="273"/>
        <v>8.0</v>
      </c>
      <c r="DU36" s="51" t="str">
        <f t="shared" si="274"/>
        <v>B+</v>
      </c>
      <c r="DV36" s="60">
        <f t="shared" si="275"/>
        <v>3.5</v>
      </c>
      <c r="DW36" s="60" t="str">
        <f t="shared" si="276"/>
        <v>3.5</v>
      </c>
      <c r="DX36" s="63">
        <v>3</v>
      </c>
      <c r="DY36" s="201">
        <v>3</v>
      </c>
      <c r="DZ36" s="202">
        <v>6.8</v>
      </c>
      <c r="EA36" s="57">
        <v>7</v>
      </c>
      <c r="EB36" s="58"/>
      <c r="EC36" s="66">
        <f t="shared" si="277"/>
        <v>6.9</v>
      </c>
      <c r="ED36" s="67">
        <f t="shared" si="278"/>
        <v>6.9</v>
      </c>
      <c r="EE36" s="67" t="str">
        <f t="shared" si="279"/>
        <v>6.9</v>
      </c>
      <c r="EF36" s="51" t="str">
        <f t="shared" si="280"/>
        <v>C+</v>
      </c>
      <c r="EG36" s="68">
        <f t="shared" si="281"/>
        <v>2.5</v>
      </c>
      <c r="EH36" s="53" t="str">
        <f t="shared" si="282"/>
        <v>2.5</v>
      </c>
      <c r="EI36" s="63">
        <v>3</v>
      </c>
      <c r="EJ36" s="199">
        <v>3</v>
      </c>
      <c r="EK36" s="202">
        <v>8.8000000000000007</v>
      </c>
      <c r="EL36" s="57">
        <v>7</v>
      </c>
      <c r="EM36" s="58"/>
      <c r="EN36" s="66">
        <f t="shared" si="336"/>
        <v>7.7</v>
      </c>
      <c r="EO36" s="67">
        <f t="shared" si="337"/>
        <v>7.7</v>
      </c>
      <c r="EP36" s="67" t="str">
        <f t="shared" si="338"/>
        <v>7.7</v>
      </c>
      <c r="EQ36" s="51" t="str">
        <f t="shared" si="339"/>
        <v>B</v>
      </c>
      <c r="ER36" s="60">
        <f t="shared" si="340"/>
        <v>3</v>
      </c>
      <c r="ES36" s="53" t="str">
        <f t="shared" si="341"/>
        <v>3.0</v>
      </c>
      <c r="ET36" s="63">
        <v>3</v>
      </c>
      <c r="EU36" s="199">
        <v>3</v>
      </c>
      <c r="EV36" s="202">
        <v>9.3000000000000007</v>
      </c>
      <c r="EW36" s="57">
        <v>8</v>
      </c>
      <c r="EX36" s="58"/>
      <c r="EY36" s="66">
        <f t="shared" si="45"/>
        <v>8.5</v>
      </c>
      <c r="EZ36" s="67">
        <f t="shared" si="46"/>
        <v>8.5</v>
      </c>
      <c r="FA36" s="67" t="str">
        <f t="shared" si="47"/>
        <v>8.5</v>
      </c>
      <c r="FB36" s="51" t="str">
        <f t="shared" si="48"/>
        <v>A</v>
      </c>
      <c r="FC36" s="60">
        <f t="shared" si="49"/>
        <v>4</v>
      </c>
      <c r="FD36" s="53" t="str">
        <f t="shared" si="50"/>
        <v>4.0</v>
      </c>
      <c r="FE36" s="63">
        <v>2</v>
      </c>
      <c r="FF36" s="199">
        <v>2</v>
      </c>
      <c r="FG36" s="105">
        <v>9</v>
      </c>
      <c r="FH36" s="103">
        <v>9</v>
      </c>
      <c r="FI36" s="104"/>
      <c r="FJ36" s="66">
        <f t="shared" si="51"/>
        <v>9</v>
      </c>
      <c r="FK36" s="67">
        <f t="shared" si="52"/>
        <v>9</v>
      </c>
      <c r="FL36" s="67" t="str">
        <f t="shared" si="53"/>
        <v>9.0</v>
      </c>
      <c r="FM36" s="51" t="str">
        <f t="shared" si="54"/>
        <v>A</v>
      </c>
      <c r="FN36" s="60">
        <f t="shared" si="55"/>
        <v>4</v>
      </c>
      <c r="FO36" s="53" t="str">
        <f t="shared" si="56"/>
        <v>4.0</v>
      </c>
      <c r="FP36" s="63">
        <v>2</v>
      </c>
      <c r="FQ36" s="199">
        <v>2</v>
      </c>
      <c r="FR36" s="105">
        <v>8</v>
      </c>
      <c r="FS36" s="103">
        <v>8</v>
      </c>
      <c r="FT36" s="104"/>
      <c r="FU36" s="66"/>
      <c r="FV36" s="67">
        <f t="shared" si="57"/>
        <v>8</v>
      </c>
      <c r="FW36" s="67" t="str">
        <f t="shared" si="58"/>
        <v>8.0</v>
      </c>
      <c r="FX36" s="51" t="str">
        <f t="shared" si="59"/>
        <v>B+</v>
      </c>
      <c r="FY36" s="60">
        <f t="shared" si="60"/>
        <v>3.5</v>
      </c>
      <c r="FZ36" s="53" t="str">
        <f t="shared" si="61"/>
        <v>3.5</v>
      </c>
      <c r="GA36" s="63">
        <v>2</v>
      </c>
      <c r="GB36" s="199">
        <v>2</v>
      </c>
      <c r="GC36" s="105">
        <v>7.7</v>
      </c>
      <c r="GD36" s="103">
        <v>8</v>
      </c>
      <c r="GE36" s="104"/>
      <c r="GF36" s="105"/>
      <c r="GG36" s="67">
        <f t="shared" si="342"/>
        <v>7.9</v>
      </c>
      <c r="GH36" s="67" t="str">
        <f t="shared" si="343"/>
        <v>7.9</v>
      </c>
      <c r="GI36" s="51" t="str">
        <f t="shared" si="344"/>
        <v>B</v>
      </c>
      <c r="GJ36" s="60">
        <f t="shared" si="345"/>
        <v>3</v>
      </c>
      <c r="GK36" s="53" t="str">
        <f t="shared" si="346"/>
        <v>3.0</v>
      </c>
      <c r="GL36" s="63">
        <v>3</v>
      </c>
      <c r="GM36" s="199">
        <v>3</v>
      </c>
      <c r="GN36" s="203">
        <f t="shared" si="347"/>
        <v>18</v>
      </c>
      <c r="GO36" s="153">
        <f t="shared" si="348"/>
        <v>7.916666666666667</v>
      </c>
      <c r="GP36" s="155">
        <f t="shared" si="349"/>
        <v>3.2777777777777777</v>
      </c>
      <c r="GQ36" s="154" t="str">
        <f t="shared" si="70"/>
        <v>3.28</v>
      </c>
      <c r="GR36" s="5" t="str">
        <f t="shared" si="71"/>
        <v>Lên lớp</v>
      </c>
      <c r="GS36" s="204">
        <f t="shared" si="350"/>
        <v>18</v>
      </c>
      <c r="GT36" s="205">
        <f t="shared" si="73"/>
        <v>7.916666666666667</v>
      </c>
      <c r="GU36" s="206">
        <f t="shared" si="351"/>
        <v>3.2777777777777777</v>
      </c>
      <c r="GV36" s="207">
        <f t="shared" si="352"/>
        <v>35</v>
      </c>
      <c r="GW36" s="203">
        <f t="shared" si="353"/>
        <v>35</v>
      </c>
      <c r="GX36" s="154">
        <f t="shared" si="354"/>
        <v>8.0457142857142863</v>
      </c>
      <c r="GY36" s="155">
        <f t="shared" si="355"/>
        <v>3.3571428571428572</v>
      </c>
      <c r="GZ36" s="154" t="str">
        <f t="shared" si="79"/>
        <v>3.36</v>
      </c>
      <c r="HA36" s="5" t="str">
        <f t="shared" si="80"/>
        <v>Lên lớp</v>
      </c>
      <c r="HB36" s="5"/>
      <c r="HC36" s="105">
        <v>7</v>
      </c>
      <c r="HD36" s="103">
        <v>7</v>
      </c>
      <c r="HE36" s="104"/>
      <c r="HF36" s="105"/>
      <c r="HG36" s="67">
        <f t="shared" si="356"/>
        <v>7</v>
      </c>
      <c r="HH36" s="67" t="str">
        <f t="shared" si="357"/>
        <v>7.0</v>
      </c>
      <c r="HI36" s="51" t="str">
        <f t="shared" si="358"/>
        <v>B</v>
      </c>
      <c r="HJ36" s="60">
        <f t="shared" si="359"/>
        <v>3</v>
      </c>
      <c r="HK36" s="53" t="str">
        <f t="shared" si="360"/>
        <v>3.0</v>
      </c>
      <c r="HL36" s="63">
        <v>3</v>
      </c>
      <c r="HM36" s="199">
        <v>3</v>
      </c>
      <c r="HN36" s="202">
        <v>7</v>
      </c>
      <c r="HO36" s="57">
        <v>8</v>
      </c>
      <c r="HP36" s="58"/>
      <c r="HQ36" s="66">
        <f t="shared" si="86"/>
        <v>7.6</v>
      </c>
      <c r="HR36" s="110">
        <f t="shared" si="87"/>
        <v>7.6</v>
      </c>
      <c r="HS36" s="67" t="str">
        <f t="shared" si="88"/>
        <v>7.6</v>
      </c>
      <c r="HT36" s="111" t="str">
        <f t="shared" si="89"/>
        <v>B</v>
      </c>
      <c r="HU36" s="112">
        <f t="shared" si="90"/>
        <v>3</v>
      </c>
      <c r="HV36" s="113" t="str">
        <f t="shared" si="91"/>
        <v>3.0</v>
      </c>
      <c r="HW36" s="63">
        <v>1</v>
      </c>
      <c r="HX36" s="199">
        <v>1</v>
      </c>
      <c r="HY36" s="66">
        <f t="shared" si="209"/>
        <v>2.2999999999999998</v>
      </c>
      <c r="HZ36" s="163">
        <f t="shared" si="210"/>
        <v>7.2</v>
      </c>
      <c r="IA36" s="53" t="str">
        <f t="shared" si="93"/>
        <v>7.2</v>
      </c>
      <c r="IB36" s="51" t="str">
        <f t="shared" si="94"/>
        <v>B</v>
      </c>
      <c r="IC36" s="60">
        <f t="shared" si="95"/>
        <v>3</v>
      </c>
      <c r="ID36" s="53" t="str">
        <f t="shared" si="96"/>
        <v>3.0</v>
      </c>
      <c r="IE36" s="212">
        <v>4</v>
      </c>
      <c r="IF36" s="213">
        <v>4</v>
      </c>
      <c r="IG36" s="202">
        <v>8.3000000000000007</v>
      </c>
      <c r="IH36" s="57">
        <v>9</v>
      </c>
      <c r="II36" s="58"/>
      <c r="IJ36" s="66">
        <f t="shared" si="361"/>
        <v>8.6999999999999993</v>
      </c>
      <c r="IK36" s="67">
        <f t="shared" si="362"/>
        <v>8.6999999999999993</v>
      </c>
      <c r="IL36" s="67" t="str">
        <f t="shared" si="363"/>
        <v>8.7</v>
      </c>
      <c r="IM36" s="51" t="str">
        <f t="shared" si="364"/>
        <v>A</v>
      </c>
      <c r="IN36" s="60">
        <f t="shared" si="365"/>
        <v>4</v>
      </c>
      <c r="IO36" s="53" t="str">
        <f t="shared" si="366"/>
        <v>4.0</v>
      </c>
      <c r="IP36" s="63">
        <v>2</v>
      </c>
      <c r="IQ36" s="199">
        <v>2</v>
      </c>
      <c r="IR36" s="202">
        <v>8.5</v>
      </c>
      <c r="IS36" s="57">
        <v>8</v>
      </c>
      <c r="IT36" s="58"/>
      <c r="IU36" s="66">
        <f t="shared" si="103"/>
        <v>8.1999999999999993</v>
      </c>
      <c r="IV36" s="67">
        <f t="shared" si="104"/>
        <v>8.1999999999999993</v>
      </c>
      <c r="IW36" s="67" t="str">
        <f t="shared" si="105"/>
        <v>8.2</v>
      </c>
      <c r="IX36" s="51" t="str">
        <f t="shared" si="106"/>
        <v>B+</v>
      </c>
      <c r="IY36" s="60">
        <f t="shared" si="107"/>
        <v>3.5</v>
      </c>
      <c r="IZ36" s="53" t="str">
        <f t="shared" si="108"/>
        <v>3.5</v>
      </c>
      <c r="JA36" s="63">
        <v>3</v>
      </c>
      <c r="JB36" s="199">
        <v>3</v>
      </c>
      <c r="JC36" s="65">
        <v>7.2</v>
      </c>
      <c r="JD36" s="57">
        <v>9</v>
      </c>
      <c r="JE36" s="58"/>
      <c r="JF36" s="66">
        <f t="shared" si="109"/>
        <v>8.3000000000000007</v>
      </c>
      <c r="JG36" s="67">
        <f t="shared" si="110"/>
        <v>8.3000000000000007</v>
      </c>
      <c r="JH36" s="50" t="str">
        <f t="shared" si="111"/>
        <v>8.3</v>
      </c>
      <c r="JI36" s="51" t="str">
        <f t="shared" si="112"/>
        <v>B+</v>
      </c>
      <c r="JJ36" s="60">
        <f t="shared" si="113"/>
        <v>3.5</v>
      </c>
      <c r="JK36" s="53" t="str">
        <f t="shared" si="114"/>
        <v>3.5</v>
      </c>
      <c r="JL36" s="61">
        <v>2</v>
      </c>
      <c r="JM36" s="62">
        <v>2</v>
      </c>
      <c r="JN36" s="65">
        <v>7.6</v>
      </c>
      <c r="JO36" s="57">
        <v>6</v>
      </c>
      <c r="JP36" s="58"/>
      <c r="JQ36" s="66">
        <f t="shared" si="115"/>
        <v>6.6</v>
      </c>
      <c r="JR36" s="67">
        <f t="shared" si="116"/>
        <v>6.6</v>
      </c>
      <c r="JS36" s="50" t="str">
        <f t="shared" si="117"/>
        <v>6.6</v>
      </c>
      <c r="JT36" s="51" t="str">
        <f t="shared" si="118"/>
        <v>C+</v>
      </c>
      <c r="JU36" s="60">
        <f t="shared" si="119"/>
        <v>2.5</v>
      </c>
      <c r="JV36" s="53" t="str">
        <f t="shared" si="120"/>
        <v>2.5</v>
      </c>
      <c r="JW36" s="61">
        <v>1</v>
      </c>
      <c r="JX36" s="62">
        <v>1</v>
      </c>
      <c r="JY36" s="65">
        <v>9.3000000000000007</v>
      </c>
      <c r="JZ36" s="57">
        <v>8</v>
      </c>
      <c r="KA36" s="58"/>
      <c r="KB36" s="66">
        <f t="shared" si="121"/>
        <v>8.5</v>
      </c>
      <c r="KC36" s="67">
        <f t="shared" si="122"/>
        <v>8.5</v>
      </c>
      <c r="KD36" s="50" t="str">
        <f t="shared" si="123"/>
        <v>8.5</v>
      </c>
      <c r="KE36" s="51" t="str">
        <f t="shared" si="124"/>
        <v>A</v>
      </c>
      <c r="KF36" s="60">
        <f t="shared" si="125"/>
        <v>4</v>
      </c>
      <c r="KG36" s="53" t="str">
        <f t="shared" si="126"/>
        <v>4.0</v>
      </c>
      <c r="KH36" s="61">
        <v>2</v>
      </c>
      <c r="KI36" s="62">
        <v>2</v>
      </c>
      <c r="KJ36" s="105">
        <v>6.2</v>
      </c>
      <c r="KK36" s="135">
        <v>7</v>
      </c>
      <c r="KL36" s="104"/>
      <c r="KM36" s="66">
        <f t="shared" si="127"/>
        <v>6.7</v>
      </c>
      <c r="KN36" s="110">
        <f t="shared" si="128"/>
        <v>6.7</v>
      </c>
      <c r="KO36" s="67" t="str">
        <f t="shared" si="129"/>
        <v>6.7</v>
      </c>
      <c r="KP36" s="273" t="str">
        <f t="shared" si="130"/>
        <v>C+</v>
      </c>
      <c r="KQ36" s="112">
        <f t="shared" si="131"/>
        <v>2.5</v>
      </c>
      <c r="KR36" s="113" t="str">
        <f t="shared" si="132"/>
        <v>2.5</v>
      </c>
      <c r="KS36" s="63">
        <v>3</v>
      </c>
      <c r="KT36" s="199">
        <v>3</v>
      </c>
      <c r="KU36" s="105">
        <v>8.5</v>
      </c>
      <c r="KV36" s="135">
        <v>8</v>
      </c>
      <c r="KW36" s="104"/>
      <c r="KX36" s="66">
        <f t="shared" si="133"/>
        <v>8.1999999999999993</v>
      </c>
      <c r="KY36" s="110">
        <f t="shared" si="134"/>
        <v>8.1999999999999993</v>
      </c>
      <c r="KZ36" s="67" t="str">
        <f t="shared" si="135"/>
        <v>8.2</v>
      </c>
      <c r="LA36" s="273" t="str">
        <f t="shared" si="136"/>
        <v>B+</v>
      </c>
      <c r="LB36" s="112">
        <f t="shared" si="137"/>
        <v>3.5</v>
      </c>
      <c r="LC36" s="113" t="str">
        <f t="shared" si="138"/>
        <v>3.5</v>
      </c>
      <c r="LD36" s="63">
        <v>2</v>
      </c>
      <c r="LE36" s="199">
        <v>2</v>
      </c>
      <c r="LF36" s="274">
        <f t="shared" si="184"/>
        <v>7.4</v>
      </c>
      <c r="LG36" s="275">
        <f t="shared" si="185"/>
        <v>7.4</v>
      </c>
      <c r="LH36" s="276" t="str">
        <f t="shared" si="186"/>
        <v>7.4</v>
      </c>
      <c r="LI36" s="277" t="str">
        <f t="shared" si="187"/>
        <v>B</v>
      </c>
      <c r="LJ36" s="278">
        <f t="shared" si="188"/>
        <v>3</v>
      </c>
      <c r="LK36" s="276" t="str">
        <f t="shared" si="189"/>
        <v>3.0</v>
      </c>
      <c r="LL36" s="279">
        <v>5</v>
      </c>
      <c r="LM36" s="280">
        <v>5</v>
      </c>
      <c r="LN36" s="203">
        <f t="shared" si="144"/>
        <v>19</v>
      </c>
      <c r="LO36" s="153">
        <f t="shared" si="145"/>
        <v>7.7526315789473674</v>
      </c>
      <c r="LP36" s="155">
        <f t="shared" si="146"/>
        <v>3.2894736842105261</v>
      </c>
      <c r="LQ36" s="154" t="str">
        <f t="shared" si="190"/>
        <v>3.29</v>
      </c>
      <c r="LR36" s="5" t="str">
        <f t="shared" si="191"/>
        <v>Lên lớp</v>
      </c>
    </row>
    <row r="37" spans="1:330" s="8" customFormat="1" ht="18">
      <c r="A37" s="5">
        <v>10</v>
      </c>
      <c r="B37" s="8" t="s">
        <v>432</v>
      </c>
      <c r="C37" s="8" t="s">
        <v>477</v>
      </c>
      <c r="D37" s="222" t="s">
        <v>478</v>
      </c>
      <c r="E37" s="223" t="s">
        <v>286</v>
      </c>
      <c r="F37" s="6"/>
      <c r="G37" s="47" t="s">
        <v>677</v>
      </c>
      <c r="H37" s="141" t="s">
        <v>410</v>
      </c>
      <c r="I37" s="48" t="s">
        <v>563</v>
      </c>
      <c r="J37" s="48" t="s">
        <v>591</v>
      </c>
      <c r="K37" s="98">
        <v>8.4</v>
      </c>
      <c r="L37" s="67" t="str">
        <f t="shared" si="295"/>
        <v>8.4</v>
      </c>
      <c r="M37" s="51" t="str">
        <f t="shared" si="296"/>
        <v>B+</v>
      </c>
      <c r="N37" s="52">
        <f t="shared" si="297"/>
        <v>3.5</v>
      </c>
      <c r="O37" s="53" t="str">
        <f t="shared" si="298"/>
        <v>3.5</v>
      </c>
      <c r="P37" s="63">
        <v>2</v>
      </c>
      <c r="Q37" s="49">
        <v>6</v>
      </c>
      <c r="R37" s="67" t="str">
        <f t="shared" si="299"/>
        <v>6.0</v>
      </c>
      <c r="S37" s="51" t="str">
        <f t="shared" si="300"/>
        <v>C</v>
      </c>
      <c r="T37" s="52">
        <f t="shared" si="301"/>
        <v>2</v>
      </c>
      <c r="U37" s="53" t="str">
        <f t="shared" si="302"/>
        <v>2.0</v>
      </c>
      <c r="V37" s="63">
        <v>3</v>
      </c>
      <c r="W37" s="105">
        <v>8.5</v>
      </c>
      <c r="X37" s="103">
        <v>9</v>
      </c>
      <c r="Y37" s="104"/>
      <c r="Z37" s="66">
        <f t="shared" si="219"/>
        <v>8.8000000000000007</v>
      </c>
      <c r="AA37" s="67">
        <f t="shared" si="220"/>
        <v>8.8000000000000007</v>
      </c>
      <c r="AB37" s="67" t="str">
        <f t="shared" si="303"/>
        <v>8.8</v>
      </c>
      <c r="AC37" s="51" t="str">
        <f t="shared" si="222"/>
        <v>A</v>
      </c>
      <c r="AD37" s="60">
        <f t="shared" si="304"/>
        <v>4</v>
      </c>
      <c r="AE37" s="53" t="str">
        <f t="shared" si="305"/>
        <v>4.0</v>
      </c>
      <c r="AF37" s="63">
        <v>4</v>
      </c>
      <c r="AG37" s="199">
        <v>4</v>
      </c>
      <c r="AH37" s="105">
        <v>8</v>
      </c>
      <c r="AI37" s="103">
        <v>8</v>
      </c>
      <c r="AJ37" s="104"/>
      <c r="AK37" s="66">
        <f t="shared" si="225"/>
        <v>8</v>
      </c>
      <c r="AL37" s="67">
        <f t="shared" si="226"/>
        <v>8</v>
      </c>
      <c r="AM37" s="67" t="str">
        <f t="shared" si="306"/>
        <v>8.0</v>
      </c>
      <c r="AN37" s="51" t="str">
        <f t="shared" si="307"/>
        <v>B+</v>
      </c>
      <c r="AO37" s="60">
        <f t="shared" si="308"/>
        <v>3.5</v>
      </c>
      <c r="AP37" s="53" t="str">
        <f t="shared" si="309"/>
        <v>3.5</v>
      </c>
      <c r="AQ37" s="63">
        <v>2</v>
      </c>
      <c r="AR37" s="199">
        <v>2</v>
      </c>
      <c r="AS37" s="105">
        <v>6.1</v>
      </c>
      <c r="AT37" s="103">
        <v>5</v>
      </c>
      <c r="AU37" s="104"/>
      <c r="AV37" s="66">
        <f t="shared" si="310"/>
        <v>5.4</v>
      </c>
      <c r="AW37" s="67">
        <f t="shared" si="311"/>
        <v>5.4</v>
      </c>
      <c r="AX37" s="67" t="str">
        <f t="shared" si="312"/>
        <v>5.4</v>
      </c>
      <c r="AY37" s="51" t="str">
        <f t="shared" si="313"/>
        <v>D+</v>
      </c>
      <c r="AZ37" s="60">
        <f t="shared" si="314"/>
        <v>1.5</v>
      </c>
      <c r="BA37" s="53" t="str">
        <f t="shared" si="315"/>
        <v>1.5</v>
      </c>
      <c r="BB37" s="63">
        <v>3</v>
      </c>
      <c r="BC37" s="199">
        <v>3</v>
      </c>
      <c r="BD37" s="105">
        <v>6</v>
      </c>
      <c r="BE37" s="103">
        <v>3</v>
      </c>
      <c r="BF37" s="104"/>
      <c r="BG37" s="66">
        <f t="shared" si="316"/>
        <v>4.2</v>
      </c>
      <c r="BH37" s="67">
        <f t="shared" si="317"/>
        <v>4.2</v>
      </c>
      <c r="BI37" s="67" t="str">
        <f t="shared" si="318"/>
        <v>4.2</v>
      </c>
      <c r="BJ37" s="51" t="str">
        <f t="shared" si="319"/>
        <v>D</v>
      </c>
      <c r="BK37" s="60">
        <f t="shared" si="320"/>
        <v>1</v>
      </c>
      <c r="BL37" s="53" t="str">
        <f t="shared" si="321"/>
        <v>1.0</v>
      </c>
      <c r="BM37" s="63">
        <v>3</v>
      </c>
      <c r="BN37" s="199">
        <v>3</v>
      </c>
      <c r="BO37" s="105">
        <v>7.3</v>
      </c>
      <c r="BP37" s="103">
        <v>6</v>
      </c>
      <c r="BQ37" s="104"/>
      <c r="BR37" s="66">
        <f t="shared" si="243"/>
        <v>6.5</v>
      </c>
      <c r="BS37" s="67">
        <f t="shared" si="244"/>
        <v>6.5</v>
      </c>
      <c r="BT37" s="67" t="str">
        <f t="shared" si="322"/>
        <v>6.5</v>
      </c>
      <c r="BU37" s="51" t="str">
        <f t="shared" si="246"/>
        <v>C+</v>
      </c>
      <c r="BV37" s="68">
        <f t="shared" si="247"/>
        <v>2.5</v>
      </c>
      <c r="BW37" s="53" t="str">
        <f t="shared" si="323"/>
        <v>2.5</v>
      </c>
      <c r="BX37" s="63">
        <v>2</v>
      </c>
      <c r="BY37" s="199">
        <v>2</v>
      </c>
      <c r="BZ37" s="105">
        <v>6.7</v>
      </c>
      <c r="CA37" s="103">
        <v>9</v>
      </c>
      <c r="CB37" s="104"/>
      <c r="CC37" s="105"/>
      <c r="CD37" s="67">
        <f t="shared" si="324"/>
        <v>8.1</v>
      </c>
      <c r="CE37" s="67" t="str">
        <f t="shared" si="325"/>
        <v>8.1</v>
      </c>
      <c r="CF37" s="51" t="str">
        <f t="shared" si="326"/>
        <v>B+</v>
      </c>
      <c r="CG37" s="60">
        <f t="shared" si="327"/>
        <v>3.5</v>
      </c>
      <c r="CH37" s="53" t="str">
        <f t="shared" si="328"/>
        <v>3.5</v>
      </c>
      <c r="CI37" s="63">
        <v>3</v>
      </c>
      <c r="CJ37" s="199">
        <v>3</v>
      </c>
      <c r="CK37" s="200">
        <f t="shared" si="329"/>
        <v>17</v>
      </c>
      <c r="CL37" s="72">
        <f t="shared" si="289"/>
        <v>6.8999999999999995</v>
      </c>
      <c r="CM37" s="93" t="str">
        <f t="shared" si="330"/>
        <v>6.90</v>
      </c>
      <c r="CN37" s="72">
        <f t="shared" si="290"/>
        <v>2.7058823529411766</v>
      </c>
      <c r="CO37" s="93" t="str">
        <f t="shared" si="331"/>
        <v>2.71</v>
      </c>
      <c r="CP37" s="258" t="str">
        <f t="shared" si="332"/>
        <v>Lên lớp</v>
      </c>
      <c r="CQ37" s="258">
        <f t="shared" si="291"/>
        <v>17</v>
      </c>
      <c r="CR37" s="72">
        <f t="shared" si="292"/>
        <v>6.8999999999999995</v>
      </c>
      <c r="CS37" s="258" t="str">
        <f t="shared" si="333"/>
        <v>6.90</v>
      </c>
      <c r="CT37" s="72">
        <f t="shared" si="293"/>
        <v>2.7058823529411766</v>
      </c>
      <c r="CU37" s="258" t="str">
        <f t="shared" si="334"/>
        <v>2.71</v>
      </c>
      <c r="CV37" s="258" t="str">
        <f t="shared" si="335"/>
        <v>Lên lớp</v>
      </c>
      <c r="CW37" s="66">
        <v>6.6</v>
      </c>
      <c r="CX37" s="66">
        <v>6</v>
      </c>
      <c r="CY37" s="258"/>
      <c r="CZ37" s="66">
        <f t="shared" si="260"/>
        <v>6.2</v>
      </c>
      <c r="DA37" s="67">
        <f t="shared" si="261"/>
        <v>6.2</v>
      </c>
      <c r="DB37" s="60" t="str">
        <f t="shared" si="262"/>
        <v>6.2</v>
      </c>
      <c r="DC37" s="51" t="str">
        <f t="shared" si="263"/>
        <v>C</v>
      </c>
      <c r="DD37" s="60">
        <f t="shared" si="264"/>
        <v>2</v>
      </c>
      <c r="DE37" s="60" t="str">
        <f t="shared" si="265"/>
        <v>2.0</v>
      </c>
      <c r="DF37" s="63"/>
      <c r="DG37" s="201"/>
      <c r="DH37" s="105">
        <v>7.8</v>
      </c>
      <c r="DI37" s="126">
        <v>7</v>
      </c>
      <c r="DJ37" s="126"/>
      <c r="DK37" s="66">
        <f t="shared" si="266"/>
        <v>7.3</v>
      </c>
      <c r="DL37" s="67">
        <f t="shared" si="267"/>
        <v>7.3</v>
      </c>
      <c r="DM37" s="60" t="str">
        <f t="shared" si="268"/>
        <v>7.3</v>
      </c>
      <c r="DN37" s="51" t="str">
        <f t="shared" si="269"/>
        <v>B</v>
      </c>
      <c r="DO37" s="60">
        <f t="shared" si="270"/>
        <v>3</v>
      </c>
      <c r="DP37" s="60" t="str">
        <f t="shared" si="271"/>
        <v>3.0</v>
      </c>
      <c r="DQ37" s="63"/>
      <c r="DR37" s="201"/>
      <c r="DS37" s="67">
        <f t="shared" si="272"/>
        <v>6.75</v>
      </c>
      <c r="DT37" s="60" t="str">
        <f t="shared" si="273"/>
        <v>6.8</v>
      </c>
      <c r="DU37" s="51" t="str">
        <f t="shared" si="274"/>
        <v>C+</v>
      </c>
      <c r="DV37" s="60">
        <f t="shared" si="275"/>
        <v>2.5</v>
      </c>
      <c r="DW37" s="60" t="str">
        <f t="shared" si="276"/>
        <v>2.5</v>
      </c>
      <c r="DX37" s="63">
        <v>3</v>
      </c>
      <c r="DY37" s="201">
        <v>3</v>
      </c>
      <c r="DZ37" s="202">
        <v>5</v>
      </c>
      <c r="EA37" s="57">
        <v>7</v>
      </c>
      <c r="EB37" s="58"/>
      <c r="EC37" s="66">
        <f t="shared" si="277"/>
        <v>6.2</v>
      </c>
      <c r="ED37" s="67">
        <f t="shared" si="278"/>
        <v>6.2</v>
      </c>
      <c r="EE37" s="67" t="str">
        <f t="shared" si="279"/>
        <v>6.2</v>
      </c>
      <c r="EF37" s="51" t="str">
        <f t="shared" si="280"/>
        <v>C</v>
      </c>
      <c r="EG37" s="68">
        <f t="shared" si="281"/>
        <v>2</v>
      </c>
      <c r="EH37" s="53" t="str">
        <f t="shared" si="282"/>
        <v>2.0</v>
      </c>
      <c r="EI37" s="63">
        <v>3</v>
      </c>
      <c r="EJ37" s="199">
        <v>3</v>
      </c>
      <c r="EK37" s="202">
        <v>8.8000000000000007</v>
      </c>
      <c r="EL37" s="57">
        <v>9</v>
      </c>
      <c r="EM37" s="58"/>
      <c r="EN37" s="66">
        <f t="shared" si="336"/>
        <v>8.9</v>
      </c>
      <c r="EO37" s="67">
        <f t="shared" si="337"/>
        <v>8.9</v>
      </c>
      <c r="EP37" s="67" t="str">
        <f t="shared" si="338"/>
        <v>8.9</v>
      </c>
      <c r="EQ37" s="51" t="str">
        <f t="shared" si="339"/>
        <v>A</v>
      </c>
      <c r="ER37" s="60">
        <f t="shared" si="340"/>
        <v>4</v>
      </c>
      <c r="ES37" s="53" t="str">
        <f t="shared" si="341"/>
        <v>4.0</v>
      </c>
      <c r="ET37" s="63">
        <v>3</v>
      </c>
      <c r="EU37" s="199">
        <v>3</v>
      </c>
      <c r="EV37" s="166">
        <v>6.7</v>
      </c>
      <c r="EW37" s="122">
        <v>1</v>
      </c>
      <c r="EX37" s="123">
        <v>4</v>
      </c>
      <c r="EY37" s="66">
        <f t="shared" si="45"/>
        <v>3.3</v>
      </c>
      <c r="EZ37" s="67">
        <f t="shared" si="46"/>
        <v>5.0999999999999996</v>
      </c>
      <c r="FA37" s="67" t="str">
        <f t="shared" si="47"/>
        <v>5.1</v>
      </c>
      <c r="FB37" s="51" t="str">
        <f t="shared" si="48"/>
        <v>D+</v>
      </c>
      <c r="FC37" s="60">
        <f t="shared" si="49"/>
        <v>1.5</v>
      </c>
      <c r="FD37" s="53" t="str">
        <f t="shared" si="50"/>
        <v>1.5</v>
      </c>
      <c r="FE37" s="63">
        <v>2</v>
      </c>
      <c r="FF37" s="199">
        <v>2</v>
      </c>
      <c r="FG37" s="105">
        <v>8</v>
      </c>
      <c r="FH37" s="103">
        <v>9</v>
      </c>
      <c r="FI37" s="104"/>
      <c r="FJ37" s="66">
        <f t="shared" si="51"/>
        <v>8.6</v>
      </c>
      <c r="FK37" s="67">
        <f t="shared" si="52"/>
        <v>8.6</v>
      </c>
      <c r="FL37" s="67" t="str">
        <f t="shared" si="53"/>
        <v>8.6</v>
      </c>
      <c r="FM37" s="51" t="str">
        <f t="shared" si="54"/>
        <v>A</v>
      </c>
      <c r="FN37" s="60">
        <f t="shared" si="55"/>
        <v>4</v>
      </c>
      <c r="FO37" s="53" t="str">
        <f t="shared" si="56"/>
        <v>4.0</v>
      </c>
      <c r="FP37" s="63">
        <v>2</v>
      </c>
      <c r="FQ37" s="199">
        <v>2</v>
      </c>
      <c r="FR37" s="105">
        <v>7.2</v>
      </c>
      <c r="FS37" s="103">
        <v>7</v>
      </c>
      <c r="FT37" s="104"/>
      <c r="FU37" s="66"/>
      <c r="FV37" s="67">
        <f t="shared" si="57"/>
        <v>7.1</v>
      </c>
      <c r="FW37" s="67" t="str">
        <f t="shared" si="58"/>
        <v>7.1</v>
      </c>
      <c r="FX37" s="51" t="str">
        <f t="shared" si="59"/>
        <v>B</v>
      </c>
      <c r="FY37" s="60">
        <f t="shared" si="60"/>
        <v>3</v>
      </c>
      <c r="FZ37" s="53" t="str">
        <f t="shared" si="61"/>
        <v>3.0</v>
      </c>
      <c r="GA37" s="63">
        <v>2</v>
      </c>
      <c r="GB37" s="199">
        <v>2</v>
      </c>
      <c r="GC37" s="147">
        <v>5</v>
      </c>
      <c r="GD37" s="124">
        <v>1</v>
      </c>
      <c r="GE37" s="125">
        <v>5</v>
      </c>
      <c r="GF37" s="147"/>
      <c r="GG37" s="67">
        <f t="shared" si="342"/>
        <v>5</v>
      </c>
      <c r="GH37" s="67" t="str">
        <f t="shared" si="343"/>
        <v>5.0</v>
      </c>
      <c r="GI37" s="51" t="str">
        <f t="shared" si="344"/>
        <v>D+</v>
      </c>
      <c r="GJ37" s="60">
        <f t="shared" si="345"/>
        <v>1.5</v>
      </c>
      <c r="GK37" s="53" t="str">
        <f t="shared" si="346"/>
        <v>1.5</v>
      </c>
      <c r="GL37" s="63">
        <v>3</v>
      </c>
      <c r="GM37" s="199">
        <v>3</v>
      </c>
      <c r="GN37" s="203">
        <f t="shared" si="347"/>
        <v>18</v>
      </c>
      <c r="GO37" s="153">
        <f t="shared" si="348"/>
        <v>6.7861111111111123</v>
      </c>
      <c r="GP37" s="155">
        <f t="shared" si="349"/>
        <v>2.6111111111111112</v>
      </c>
      <c r="GQ37" s="154" t="str">
        <f t="shared" si="70"/>
        <v>2.61</v>
      </c>
      <c r="GR37" s="5" t="str">
        <f t="shared" si="71"/>
        <v>Lên lớp</v>
      </c>
      <c r="GS37" s="204">
        <f t="shared" si="350"/>
        <v>18</v>
      </c>
      <c r="GT37" s="205">
        <f t="shared" si="73"/>
        <v>6.7861111111111123</v>
      </c>
      <c r="GU37" s="206">
        <f t="shared" si="351"/>
        <v>2.6111111111111112</v>
      </c>
      <c r="GV37" s="207">
        <f t="shared" si="352"/>
        <v>35</v>
      </c>
      <c r="GW37" s="203">
        <f t="shared" si="353"/>
        <v>35</v>
      </c>
      <c r="GX37" s="154">
        <f t="shared" si="354"/>
        <v>6.8414285714285716</v>
      </c>
      <c r="GY37" s="155">
        <f t="shared" si="355"/>
        <v>2.657142857142857</v>
      </c>
      <c r="GZ37" s="154" t="str">
        <f t="shared" si="79"/>
        <v>2.66</v>
      </c>
      <c r="HA37" s="5" t="str">
        <f t="shared" si="80"/>
        <v>Lên lớp</v>
      </c>
      <c r="HB37" s="5"/>
      <c r="HC37" s="105">
        <v>6.7</v>
      </c>
      <c r="HD37" s="103">
        <v>7</v>
      </c>
      <c r="HE37" s="104"/>
      <c r="HF37" s="105"/>
      <c r="HG37" s="67">
        <f t="shared" si="356"/>
        <v>6.9</v>
      </c>
      <c r="HH37" s="67" t="str">
        <f t="shared" si="357"/>
        <v>6.9</v>
      </c>
      <c r="HI37" s="51" t="str">
        <f t="shared" si="358"/>
        <v>C+</v>
      </c>
      <c r="HJ37" s="60">
        <f t="shared" si="359"/>
        <v>2.5</v>
      </c>
      <c r="HK37" s="53" t="str">
        <f t="shared" si="360"/>
        <v>2.5</v>
      </c>
      <c r="HL37" s="63">
        <v>3</v>
      </c>
      <c r="HM37" s="199">
        <v>3</v>
      </c>
      <c r="HN37" s="202">
        <v>7.7</v>
      </c>
      <c r="HO37" s="57">
        <v>9</v>
      </c>
      <c r="HP37" s="58"/>
      <c r="HQ37" s="66">
        <f t="shared" si="86"/>
        <v>8.5</v>
      </c>
      <c r="HR37" s="110">
        <f t="shared" si="87"/>
        <v>8.5</v>
      </c>
      <c r="HS37" s="67" t="str">
        <f t="shared" si="88"/>
        <v>8.5</v>
      </c>
      <c r="HT37" s="111" t="str">
        <f t="shared" si="89"/>
        <v>A</v>
      </c>
      <c r="HU37" s="112">
        <f t="shared" si="90"/>
        <v>4</v>
      </c>
      <c r="HV37" s="113" t="str">
        <f t="shared" si="91"/>
        <v>4.0</v>
      </c>
      <c r="HW37" s="63">
        <v>1</v>
      </c>
      <c r="HX37" s="199">
        <v>1</v>
      </c>
      <c r="HY37" s="66">
        <f t="shared" si="209"/>
        <v>2.6</v>
      </c>
      <c r="HZ37" s="163">
        <f t="shared" si="210"/>
        <v>7.4</v>
      </c>
      <c r="IA37" s="53" t="str">
        <f t="shared" si="93"/>
        <v>7.4</v>
      </c>
      <c r="IB37" s="51" t="str">
        <f t="shared" si="94"/>
        <v>B</v>
      </c>
      <c r="IC37" s="60">
        <f t="shared" si="95"/>
        <v>3</v>
      </c>
      <c r="ID37" s="53" t="str">
        <f t="shared" si="96"/>
        <v>3.0</v>
      </c>
      <c r="IE37" s="212">
        <v>4</v>
      </c>
      <c r="IF37" s="213">
        <v>4</v>
      </c>
      <c r="IG37" s="202">
        <v>8</v>
      </c>
      <c r="IH37" s="57">
        <v>5</v>
      </c>
      <c r="II37" s="58"/>
      <c r="IJ37" s="66">
        <f t="shared" si="361"/>
        <v>6.2</v>
      </c>
      <c r="IK37" s="67">
        <f t="shared" si="362"/>
        <v>6.2</v>
      </c>
      <c r="IL37" s="67" t="str">
        <f t="shared" si="363"/>
        <v>6.2</v>
      </c>
      <c r="IM37" s="51" t="str">
        <f t="shared" si="364"/>
        <v>C</v>
      </c>
      <c r="IN37" s="60">
        <f t="shared" si="365"/>
        <v>2</v>
      </c>
      <c r="IO37" s="53" t="str">
        <f t="shared" si="366"/>
        <v>2.0</v>
      </c>
      <c r="IP37" s="63">
        <v>2</v>
      </c>
      <c r="IQ37" s="199">
        <v>2</v>
      </c>
      <c r="IR37" s="146">
        <v>4.2</v>
      </c>
      <c r="IS37" s="70"/>
      <c r="IT37" s="121"/>
      <c r="IU37" s="146">
        <f t="shared" si="103"/>
        <v>1.7</v>
      </c>
      <c r="IV37" s="67">
        <f t="shared" si="104"/>
        <v>1.7</v>
      </c>
      <c r="IW37" s="67" t="str">
        <f t="shared" si="105"/>
        <v>1.7</v>
      </c>
      <c r="IX37" s="51" t="str">
        <f t="shared" si="106"/>
        <v>F</v>
      </c>
      <c r="IY37" s="60">
        <f t="shared" si="107"/>
        <v>0</v>
      </c>
      <c r="IZ37" s="53" t="str">
        <f t="shared" si="108"/>
        <v>0.0</v>
      </c>
      <c r="JA37" s="63">
        <v>3</v>
      </c>
      <c r="JB37" s="199">
        <v>3</v>
      </c>
      <c r="JC37" s="65">
        <v>6</v>
      </c>
      <c r="JD37" s="57">
        <v>5</v>
      </c>
      <c r="JE37" s="58"/>
      <c r="JF37" s="66">
        <f t="shared" si="109"/>
        <v>5.4</v>
      </c>
      <c r="JG37" s="67">
        <f t="shared" si="110"/>
        <v>5.4</v>
      </c>
      <c r="JH37" s="50" t="str">
        <f t="shared" si="111"/>
        <v>5.4</v>
      </c>
      <c r="JI37" s="51" t="str">
        <f t="shared" si="112"/>
        <v>D+</v>
      </c>
      <c r="JJ37" s="60">
        <f t="shared" si="113"/>
        <v>1.5</v>
      </c>
      <c r="JK37" s="53" t="str">
        <f t="shared" si="114"/>
        <v>1.5</v>
      </c>
      <c r="JL37" s="61">
        <v>2</v>
      </c>
      <c r="JM37" s="62">
        <v>2</v>
      </c>
      <c r="JN37" s="65">
        <v>7.2</v>
      </c>
      <c r="JO37" s="57">
        <v>6</v>
      </c>
      <c r="JP37" s="58"/>
      <c r="JQ37" s="66">
        <f t="shared" si="115"/>
        <v>6.5</v>
      </c>
      <c r="JR37" s="67">
        <f t="shared" si="116"/>
        <v>6.5</v>
      </c>
      <c r="JS37" s="50" t="str">
        <f t="shared" si="117"/>
        <v>6.5</v>
      </c>
      <c r="JT37" s="51" t="str">
        <f t="shared" si="118"/>
        <v>C+</v>
      </c>
      <c r="JU37" s="60">
        <f t="shared" si="119"/>
        <v>2.5</v>
      </c>
      <c r="JV37" s="53" t="str">
        <f t="shared" si="120"/>
        <v>2.5</v>
      </c>
      <c r="JW37" s="61">
        <v>1</v>
      </c>
      <c r="JX37" s="62">
        <v>1</v>
      </c>
      <c r="JY37" s="65">
        <v>6</v>
      </c>
      <c r="JZ37" s="57">
        <v>6</v>
      </c>
      <c r="KA37" s="58"/>
      <c r="KB37" s="66">
        <f t="shared" si="121"/>
        <v>6</v>
      </c>
      <c r="KC37" s="67">
        <f t="shared" si="122"/>
        <v>6</v>
      </c>
      <c r="KD37" s="50" t="str">
        <f t="shared" si="123"/>
        <v>6.0</v>
      </c>
      <c r="KE37" s="51" t="str">
        <f t="shared" si="124"/>
        <v>C</v>
      </c>
      <c r="KF37" s="60">
        <f t="shared" si="125"/>
        <v>2</v>
      </c>
      <c r="KG37" s="53" t="str">
        <f t="shared" si="126"/>
        <v>2.0</v>
      </c>
      <c r="KH37" s="61">
        <v>2</v>
      </c>
      <c r="KI37" s="62">
        <v>2</v>
      </c>
      <c r="KJ37" s="105">
        <v>7</v>
      </c>
      <c r="KK37" s="135">
        <v>7.5</v>
      </c>
      <c r="KL37" s="104"/>
      <c r="KM37" s="66">
        <f t="shared" si="127"/>
        <v>7.3</v>
      </c>
      <c r="KN37" s="110">
        <f t="shared" si="128"/>
        <v>7.3</v>
      </c>
      <c r="KO37" s="67" t="str">
        <f t="shared" si="129"/>
        <v>7.3</v>
      </c>
      <c r="KP37" s="273" t="str">
        <f t="shared" si="130"/>
        <v>B</v>
      </c>
      <c r="KQ37" s="112">
        <f t="shared" si="131"/>
        <v>3</v>
      </c>
      <c r="KR37" s="113" t="str">
        <f t="shared" si="132"/>
        <v>3.0</v>
      </c>
      <c r="KS37" s="63">
        <v>3</v>
      </c>
      <c r="KT37" s="199">
        <v>3</v>
      </c>
      <c r="KU37" s="105">
        <v>8</v>
      </c>
      <c r="KV37" s="135">
        <v>6</v>
      </c>
      <c r="KW37" s="104"/>
      <c r="KX37" s="66">
        <f t="shared" si="133"/>
        <v>6.8</v>
      </c>
      <c r="KY37" s="110">
        <f t="shared" si="134"/>
        <v>6.8</v>
      </c>
      <c r="KZ37" s="67" t="str">
        <f t="shared" si="135"/>
        <v>6.8</v>
      </c>
      <c r="LA37" s="273" t="str">
        <f t="shared" si="136"/>
        <v>C+</v>
      </c>
      <c r="LB37" s="112">
        <f t="shared" si="137"/>
        <v>2.5</v>
      </c>
      <c r="LC37" s="113" t="str">
        <f t="shared" si="138"/>
        <v>2.5</v>
      </c>
      <c r="LD37" s="63">
        <v>2</v>
      </c>
      <c r="LE37" s="199">
        <v>2</v>
      </c>
      <c r="LF37" s="274">
        <f t="shared" si="184"/>
        <v>7.1</v>
      </c>
      <c r="LG37" s="275">
        <f t="shared" si="185"/>
        <v>7.1</v>
      </c>
      <c r="LH37" s="276" t="str">
        <f t="shared" si="186"/>
        <v>7.1</v>
      </c>
      <c r="LI37" s="277" t="str">
        <f t="shared" si="187"/>
        <v>B</v>
      </c>
      <c r="LJ37" s="278">
        <f t="shared" si="188"/>
        <v>3</v>
      </c>
      <c r="LK37" s="276" t="str">
        <f t="shared" si="189"/>
        <v>3.0</v>
      </c>
      <c r="LL37" s="279">
        <v>5</v>
      </c>
      <c r="LM37" s="280">
        <v>5</v>
      </c>
      <c r="LN37" s="203">
        <f t="shared" si="144"/>
        <v>19</v>
      </c>
      <c r="LO37" s="153">
        <f t="shared" si="145"/>
        <v>5.8684210526315788</v>
      </c>
      <c r="LP37" s="155">
        <f t="shared" si="146"/>
        <v>2.0526315789473686</v>
      </c>
      <c r="LQ37" s="154" t="str">
        <f t="shared" si="190"/>
        <v>2.05</v>
      </c>
      <c r="LR37" s="5" t="str">
        <f t="shared" si="191"/>
        <v>Lên lớp</v>
      </c>
    </row>
    <row r="38" spans="1:330" s="8" customFormat="1" ht="18">
      <c r="A38" s="5">
        <v>11</v>
      </c>
      <c r="B38" s="8" t="s">
        <v>432</v>
      </c>
      <c r="C38" s="8" t="s">
        <v>488</v>
      </c>
      <c r="D38" s="222" t="s">
        <v>489</v>
      </c>
      <c r="E38" s="288" t="s">
        <v>481</v>
      </c>
      <c r="F38" s="6"/>
      <c r="G38" s="47" t="s">
        <v>679</v>
      </c>
      <c r="H38" s="141" t="s">
        <v>410</v>
      </c>
      <c r="I38" s="48" t="s">
        <v>695</v>
      </c>
      <c r="J38" s="48" t="s">
        <v>593</v>
      </c>
      <c r="K38" s="98">
        <v>0</v>
      </c>
      <c r="L38" s="67" t="str">
        <f t="shared" si="295"/>
        <v>0.0</v>
      </c>
      <c r="M38" s="51" t="str">
        <f t="shared" si="296"/>
        <v>F</v>
      </c>
      <c r="N38" s="52">
        <f t="shared" si="297"/>
        <v>0</v>
      </c>
      <c r="O38" s="53" t="str">
        <f t="shared" si="298"/>
        <v>0.0</v>
      </c>
      <c r="P38" s="63"/>
      <c r="Q38" s="49"/>
      <c r="R38" s="67" t="str">
        <f t="shared" si="299"/>
        <v>0.0</v>
      </c>
      <c r="S38" s="51" t="str">
        <f t="shared" si="300"/>
        <v>F</v>
      </c>
      <c r="T38" s="52">
        <f t="shared" si="301"/>
        <v>0</v>
      </c>
      <c r="U38" s="53" t="str">
        <f t="shared" si="302"/>
        <v>0.0</v>
      </c>
      <c r="V38" s="63"/>
      <c r="W38" s="105">
        <v>6.2</v>
      </c>
      <c r="X38" s="103">
        <v>6</v>
      </c>
      <c r="Y38" s="104"/>
      <c r="Z38" s="66">
        <f t="shared" si="219"/>
        <v>6.1</v>
      </c>
      <c r="AA38" s="67">
        <f t="shared" si="220"/>
        <v>6.1</v>
      </c>
      <c r="AB38" s="67" t="str">
        <f t="shared" si="303"/>
        <v>6.1</v>
      </c>
      <c r="AC38" s="51" t="str">
        <f t="shared" si="222"/>
        <v>C</v>
      </c>
      <c r="AD38" s="60">
        <f t="shared" si="304"/>
        <v>2</v>
      </c>
      <c r="AE38" s="53" t="str">
        <f t="shared" si="305"/>
        <v>2.0</v>
      </c>
      <c r="AF38" s="63">
        <v>4</v>
      </c>
      <c r="AG38" s="199">
        <v>4</v>
      </c>
      <c r="AH38" s="105">
        <v>7.7</v>
      </c>
      <c r="AI38" s="103">
        <v>5</v>
      </c>
      <c r="AJ38" s="104"/>
      <c r="AK38" s="66">
        <f t="shared" si="225"/>
        <v>6.1</v>
      </c>
      <c r="AL38" s="67">
        <f t="shared" si="226"/>
        <v>6.1</v>
      </c>
      <c r="AM38" s="67" t="str">
        <f t="shared" si="306"/>
        <v>6.1</v>
      </c>
      <c r="AN38" s="51" t="str">
        <f t="shared" si="307"/>
        <v>C</v>
      </c>
      <c r="AO38" s="60">
        <f t="shared" si="308"/>
        <v>2</v>
      </c>
      <c r="AP38" s="53" t="str">
        <f t="shared" si="309"/>
        <v>2.0</v>
      </c>
      <c r="AQ38" s="63">
        <v>2</v>
      </c>
      <c r="AR38" s="199">
        <v>2</v>
      </c>
      <c r="AS38" s="105">
        <v>5.3</v>
      </c>
      <c r="AT38" s="103">
        <v>0</v>
      </c>
      <c r="AU38" s="104">
        <v>5</v>
      </c>
      <c r="AV38" s="66">
        <f t="shared" si="310"/>
        <v>2.1</v>
      </c>
      <c r="AW38" s="67">
        <f t="shared" si="311"/>
        <v>5.0999999999999996</v>
      </c>
      <c r="AX38" s="67" t="str">
        <f t="shared" si="312"/>
        <v>5.1</v>
      </c>
      <c r="AY38" s="51" t="str">
        <f t="shared" si="313"/>
        <v>D+</v>
      </c>
      <c r="AZ38" s="60">
        <f t="shared" si="314"/>
        <v>1.5</v>
      </c>
      <c r="BA38" s="53" t="str">
        <f t="shared" si="315"/>
        <v>1.5</v>
      </c>
      <c r="BB38" s="63">
        <v>3</v>
      </c>
      <c r="BC38" s="199">
        <v>3</v>
      </c>
      <c r="BD38" s="105">
        <v>5</v>
      </c>
      <c r="BE38" s="103">
        <v>2</v>
      </c>
      <c r="BF38" s="104">
        <v>6</v>
      </c>
      <c r="BG38" s="66">
        <f t="shared" si="316"/>
        <v>3.2</v>
      </c>
      <c r="BH38" s="67">
        <f t="shared" si="317"/>
        <v>5.6</v>
      </c>
      <c r="BI38" s="67" t="str">
        <f t="shared" si="318"/>
        <v>5.6</v>
      </c>
      <c r="BJ38" s="51" t="str">
        <f t="shared" si="319"/>
        <v>C</v>
      </c>
      <c r="BK38" s="60">
        <f t="shared" si="320"/>
        <v>2</v>
      </c>
      <c r="BL38" s="53" t="str">
        <f t="shared" si="321"/>
        <v>2.0</v>
      </c>
      <c r="BM38" s="63">
        <v>3</v>
      </c>
      <c r="BN38" s="199">
        <v>3</v>
      </c>
      <c r="BO38" s="105">
        <v>6.4</v>
      </c>
      <c r="BP38" s="103">
        <v>6</v>
      </c>
      <c r="BQ38" s="104"/>
      <c r="BR38" s="66">
        <f t="shared" si="243"/>
        <v>6.2</v>
      </c>
      <c r="BS38" s="67">
        <f t="shared" si="244"/>
        <v>6.2</v>
      </c>
      <c r="BT38" s="67" t="str">
        <f t="shared" si="322"/>
        <v>6.2</v>
      </c>
      <c r="BU38" s="51" t="str">
        <f t="shared" si="246"/>
        <v>C</v>
      </c>
      <c r="BV38" s="68">
        <f t="shared" si="247"/>
        <v>2</v>
      </c>
      <c r="BW38" s="53" t="str">
        <f t="shared" si="323"/>
        <v>2.0</v>
      </c>
      <c r="BX38" s="63">
        <v>2</v>
      </c>
      <c r="BY38" s="199">
        <v>2</v>
      </c>
      <c r="BZ38" s="105">
        <v>6.3</v>
      </c>
      <c r="CA38" s="103">
        <v>5</v>
      </c>
      <c r="CB38" s="104"/>
      <c r="CC38" s="105"/>
      <c r="CD38" s="67">
        <f t="shared" si="324"/>
        <v>5.5</v>
      </c>
      <c r="CE38" s="67" t="str">
        <f t="shared" si="325"/>
        <v>5.5</v>
      </c>
      <c r="CF38" s="51" t="str">
        <f t="shared" si="326"/>
        <v>C</v>
      </c>
      <c r="CG38" s="60">
        <f t="shared" si="327"/>
        <v>2</v>
      </c>
      <c r="CH38" s="53" t="str">
        <f t="shared" si="328"/>
        <v>2.0</v>
      </c>
      <c r="CI38" s="63">
        <v>3</v>
      </c>
      <c r="CJ38" s="199">
        <v>3</v>
      </c>
      <c r="CK38" s="200">
        <f t="shared" si="329"/>
        <v>17</v>
      </c>
      <c r="CL38" s="72">
        <f t="shared" si="289"/>
        <v>5.7411764705882353</v>
      </c>
      <c r="CM38" s="93" t="str">
        <f t="shared" si="330"/>
        <v>5.74</v>
      </c>
      <c r="CN38" s="72">
        <f t="shared" si="290"/>
        <v>1.911764705882353</v>
      </c>
      <c r="CO38" s="93" t="str">
        <f t="shared" si="331"/>
        <v>1.91</v>
      </c>
      <c r="CP38" s="258" t="str">
        <f t="shared" si="332"/>
        <v>Lên lớp</v>
      </c>
      <c r="CQ38" s="258">
        <f t="shared" si="291"/>
        <v>17</v>
      </c>
      <c r="CR38" s="72">
        <f t="shared" si="292"/>
        <v>5.7411764705882353</v>
      </c>
      <c r="CS38" s="258" t="str">
        <f t="shared" si="333"/>
        <v>5.74</v>
      </c>
      <c r="CT38" s="72">
        <f t="shared" si="293"/>
        <v>1.911764705882353</v>
      </c>
      <c r="CU38" s="258" t="str">
        <f t="shared" si="334"/>
        <v>1.91</v>
      </c>
      <c r="CV38" s="258" t="str">
        <f t="shared" si="335"/>
        <v>Lên lớp</v>
      </c>
      <c r="CW38" s="146">
        <v>0</v>
      </c>
      <c r="CX38" s="146"/>
      <c r="CY38" s="142"/>
      <c r="CZ38" s="146">
        <f t="shared" si="260"/>
        <v>0</v>
      </c>
      <c r="DA38" s="67">
        <f t="shared" si="261"/>
        <v>0</v>
      </c>
      <c r="DB38" s="60" t="str">
        <f t="shared" si="262"/>
        <v>0.0</v>
      </c>
      <c r="DC38" s="51" t="str">
        <f t="shared" si="263"/>
        <v>F</v>
      </c>
      <c r="DD38" s="60">
        <f t="shared" si="264"/>
        <v>0</v>
      </c>
      <c r="DE38" s="60" t="str">
        <f t="shared" si="265"/>
        <v>0.0</v>
      </c>
      <c r="DF38" s="63"/>
      <c r="DG38" s="201"/>
      <c r="DH38" s="105">
        <v>5.6</v>
      </c>
      <c r="DI38" s="126">
        <v>5</v>
      </c>
      <c r="DJ38" s="126"/>
      <c r="DK38" s="66">
        <f t="shared" si="266"/>
        <v>5.2</v>
      </c>
      <c r="DL38" s="67">
        <f t="shared" si="267"/>
        <v>5.2</v>
      </c>
      <c r="DM38" s="60" t="str">
        <f t="shared" si="268"/>
        <v>5.2</v>
      </c>
      <c r="DN38" s="51" t="str">
        <f t="shared" si="269"/>
        <v>D+</v>
      </c>
      <c r="DO38" s="60">
        <f t="shared" si="270"/>
        <v>1.5</v>
      </c>
      <c r="DP38" s="60" t="str">
        <f t="shared" si="271"/>
        <v>1.5</v>
      </c>
      <c r="DQ38" s="63"/>
      <c r="DR38" s="201"/>
      <c r="DS38" s="67">
        <f t="shared" si="272"/>
        <v>2.6</v>
      </c>
      <c r="DT38" s="60" t="str">
        <f t="shared" si="273"/>
        <v>2.6</v>
      </c>
      <c r="DU38" s="51" t="str">
        <f t="shared" si="274"/>
        <v>F</v>
      </c>
      <c r="DV38" s="60">
        <f t="shared" si="275"/>
        <v>0</v>
      </c>
      <c r="DW38" s="60" t="str">
        <f t="shared" si="276"/>
        <v>0.0</v>
      </c>
      <c r="DX38" s="63">
        <v>3</v>
      </c>
      <c r="DY38" s="201"/>
      <c r="DZ38" s="166">
        <v>5</v>
      </c>
      <c r="EA38" s="122">
        <v>3</v>
      </c>
      <c r="EB38" s="123">
        <v>6</v>
      </c>
      <c r="EC38" s="66">
        <f t="shared" si="277"/>
        <v>3.8</v>
      </c>
      <c r="ED38" s="67">
        <f t="shared" si="278"/>
        <v>5.6</v>
      </c>
      <c r="EE38" s="67" t="str">
        <f t="shared" si="279"/>
        <v>5.6</v>
      </c>
      <c r="EF38" s="51" t="str">
        <f t="shared" si="280"/>
        <v>C</v>
      </c>
      <c r="EG38" s="68">
        <f t="shared" si="281"/>
        <v>2</v>
      </c>
      <c r="EH38" s="53" t="str">
        <f t="shared" si="282"/>
        <v>2.0</v>
      </c>
      <c r="EI38" s="63">
        <v>3</v>
      </c>
      <c r="EJ38" s="199">
        <v>3</v>
      </c>
      <c r="EK38" s="202">
        <v>5.4</v>
      </c>
      <c r="EL38" s="57">
        <v>4</v>
      </c>
      <c r="EM38" s="58"/>
      <c r="EN38" s="66">
        <f t="shared" si="336"/>
        <v>4.5999999999999996</v>
      </c>
      <c r="EO38" s="67">
        <f t="shared" si="337"/>
        <v>4.5999999999999996</v>
      </c>
      <c r="EP38" s="67" t="str">
        <f t="shared" si="338"/>
        <v>4.6</v>
      </c>
      <c r="EQ38" s="51" t="str">
        <f t="shared" si="339"/>
        <v>D</v>
      </c>
      <c r="ER38" s="60">
        <f t="shared" si="340"/>
        <v>1</v>
      </c>
      <c r="ES38" s="53" t="str">
        <f t="shared" si="341"/>
        <v>1.0</v>
      </c>
      <c r="ET38" s="63">
        <v>3</v>
      </c>
      <c r="EU38" s="199">
        <v>3</v>
      </c>
      <c r="EV38" s="146">
        <v>1.3</v>
      </c>
      <c r="EW38" s="70"/>
      <c r="EX38" s="121"/>
      <c r="EY38" s="66">
        <f t="shared" si="45"/>
        <v>0.5</v>
      </c>
      <c r="EZ38" s="67">
        <f t="shared" si="46"/>
        <v>0.5</v>
      </c>
      <c r="FA38" s="67" t="str">
        <f t="shared" si="47"/>
        <v>0.5</v>
      </c>
      <c r="FB38" s="51" t="str">
        <f t="shared" si="48"/>
        <v>F</v>
      </c>
      <c r="FC38" s="60">
        <f t="shared" si="49"/>
        <v>0</v>
      </c>
      <c r="FD38" s="53" t="str">
        <f t="shared" si="50"/>
        <v>0.0</v>
      </c>
      <c r="FE38" s="63">
        <v>2</v>
      </c>
      <c r="FF38" s="199"/>
      <c r="FG38" s="146"/>
      <c r="FH38" s="70"/>
      <c r="FI38" s="121"/>
      <c r="FJ38" s="146">
        <f t="shared" si="51"/>
        <v>0</v>
      </c>
      <c r="FK38" s="67">
        <f t="shared" si="52"/>
        <v>0</v>
      </c>
      <c r="FL38" s="67" t="str">
        <f t="shared" si="53"/>
        <v>0.0</v>
      </c>
      <c r="FM38" s="51" t="str">
        <f t="shared" si="54"/>
        <v>F</v>
      </c>
      <c r="FN38" s="60">
        <f t="shared" si="55"/>
        <v>0</v>
      </c>
      <c r="FO38" s="53" t="str">
        <f t="shared" si="56"/>
        <v>0.0</v>
      </c>
      <c r="FP38" s="63">
        <v>2</v>
      </c>
      <c r="FQ38" s="199"/>
      <c r="FR38" s="146">
        <v>0</v>
      </c>
      <c r="FS38" s="70"/>
      <c r="FT38" s="121"/>
      <c r="FU38" s="146"/>
      <c r="FV38" s="67">
        <f t="shared" si="57"/>
        <v>0</v>
      </c>
      <c r="FW38" s="67" t="str">
        <f t="shared" si="58"/>
        <v>0.0</v>
      </c>
      <c r="FX38" s="51" t="str">
        <f t="shared" si="59"/>
        <v>F</v>
      </c>
      <c r="FY38" s="60">
        <f t="shared" si="60"/>
        <v>0</v>
      </c>
      <c r="FZ38" s="53" t="str">
        <f t="shared" si="61"/>
        <v>0.0</v>
      </c>
      <c r="GA38" s="63">
        <v>2</v>
      </c>
      <c r="GB38" s="199"/>
      <c r="GC38" s="146">
        <v>1.1000000000000001</v>
      </c>
      <c r="GD38" s="70"/>
      <c r="GE38" s="121"/>
      <c r="GF38" s="146"/>
      <c r="GG38" s="67">
        <f t="shared" si="342"/>
        <v>0.4</v>
      </c>
      <c r="GH38" s="67" t="str">
        <f t="shared" si="343"/>
        <v>0.4</v>
      </c>
      <c r="GI38" s="51" t="str">
        <f t="shared" si="344"/>
        <v>F</v>
      </c>
      <c r="GJ38" s="60">
        <f t="shared" si="345"/>
        <v>0</v>
      </c>
      <c r="GK38" s="53" t="str">
        <f t="shared" si="346"/>
        <v>0.0</v>
      </c>
      <c r="GL38" s="63">
        <v>3</v>
      </c>
      <c r="GM38" s="199"/>
      <c r="GN38" s="203">
        <f t="shared" si="347"/>
        <v>18</v>
      </c>
      <c r="GO38" s="153">
        <f t="shared" si="348"/>
        <v>2.2555555555555555</v>
      </c>
      <c r="GP38" s="155">
        <f t="shared" si="349"/>
        <v>0.5</v>
      </c>
      <c r="GQ38" s="154" t="str">
        <f t="shared" si="70"/>
        <v>0.50</v>
      </c>
      <c r="GR38" s="5" t="str">
        <f t="shared" si="71"/>
        <v>Cảnh báo KQHT</v>
      </c>
      <c r="GS38" s="204">
        <f t="shared" si="350"/>
        <v>6</v>
      </c>
      <c r="GT38" s="205">
        <f t="shared" si="73"/>
        <v>5.0999999999999988</v>
      </c>
      <c r="GU38" s="206">
        <f t="shared" si="351"/>
        <v>1.5</v>
      </c>
      <c r="GV38" s="207">
        <f t="shared" si="352"/>
        <v>35</v>
      </c>
      <c r="GW38" s="203">
        <f t="shared" si="353"/>
        <v>23</v>
      </c>
      <c r="GX38" s="154">
        <f t="shared" si="354"/>
        <v>5.5739130434782602</v>
      </c>
      <c r="GY38" s="155">
        <f t="shared" si="355"/>
        <v>1.8043478260869565</v>
      </c>
      <c r="GZ38" s="154" t="str">
        <f t="shared" si="79"/>
        <v>1.80</v>
      </c>
      <c r="HA38" s="5" t="str">
        <f t="shared" si="80"/>
        <v>Lên lớp</v>
      </c>
      <c r="HB38" s="5" t="s">
        <v>898</v>
      </c>
      <c r="HC38" s="146"/>
      <c r="HD38" s="70"/>
      <c r="HE38" s="121" t="s">
        <v>224</v>
      </c>
      <c r="HF38" s="146"/>
      <c r="HG38" s="67">
        <v>0</v>
      </c>
      <c r="HH38" s="67" t="str">
        <f t="shared" si="357"/>
        <v>0.0</v>
      </c>
      <c r="HI38" s="51" t="str">
        <f t="shared" si="358"/>
        <v>F</v>
      </c>
      <c r="HJ38" s="60">
        <f t="shared" si="359"/>
        <v>0</v>
      </c>
      <c r="HK38" s="53" t="str">
        <f t="shared" si="360"/>
        <v>0.0</v>
      </c>
      <c r="HL38" s="63">
        <v>3</v>
      </c>
      <c r="HM38" s="199">
        <v>3</v>
      </c>
      <c r="HN38" s="146"/>
      <c r="HO38" s="70"/>
      <c r="HP38" s="121"/>
      <c r="HQ38" s="146"/>
      <c r="HR38" s="110">
        <f t="shared" si="87"/>
        <v>0</v>
      </c>
      <c r="HS38" s="67" t="str">
        <f t="shared" si="88"/>
        <v>0.0</v>
      </c>
      <c r="HT38" s="111" t="str">
        <f t="shared" si="89"/>
        <v>F</v>
      </c>
      <c r="HU38" s="112">
        <f t="shared" si="90"/>
        <v>0</v>
      </c>
      <c r="HV38" s="113" t="str">
        <f t="shared" si="91"/>
        <v>0.0</v>
      </c>
      <c r="HW38" s="63">
        <v>1</v>
      </c>
      <c r="HX38" s="199">
        <v>1</v>
      </c>
      <c r="HY38" s="66">
        <f t="shared" si="209"/>
        <v>0</v>
      </c>
      <c r="HZ38" s="163">
        <f t="shared" si="210"/>
        <v>0</v>
      </c>
      <c r="IA38" s="53" t="str">
        <f t="shared" si="93"/>
        <v>0.0</v>
      </c>
      <c r="IB38" s="51" t="str">
        <f t="shared" si="94"/>
        <v>F</v>
      </c>
      <c r="IC38" s="60">
        <f t="shared" si="95"/>
        <v>0</v>
      </c>
      <c r="ID38" s="53" t="str">
        <f t="shared" si="96"/>
        <v>0.0</v>
      </c>
      <c r="IE38" s="212">
        <v>4</v>
      </c>
      <c r="IF38" s="213">
        <v>4</v>
      </c>
      <c r="IG38" s="146"/>
      <c r="IH38" s="70"/>
      <c r="II38" s="121"/>
      <c r="IJ38" s="146"/>
      <c r="IK38" s="67">
        <f t="shared" si="362"/>
        <v>0</v>
      </c>
      <c r="IL38" s="67" t="str">
        <f t="shared" si="363"/>
        <v>0.0</v>
      </c>
      <c r="IM38" s="51" t="str">
        <f t="shared" si="364"/>
        <v>F</v>
      </c>
      <c r="IN38" s="60">
        <f t="shared" si="365"/>
        <v>0</v>
      </c>
      <c r="IO38" s="53" t="str">
        <f t="shared" si="366"/>
        <v>0.0</v>
      </c>
      <c r="IP38" s="63">
        <v>2</v>
      </c>
      <c r="IQ38" s="199">
        <v>2</v>
      </c>
      <c r="IR38" s="146"/>
      <c r="IS38" s="70"/>
      <c r="IT38" s="121"/>
      <c r="IU38" s="146"/>
      <c r="IV38" s="67">
        <f t="shared" si="104"/>
        <v>0</v>
      </c>
      <c r="IW38" s="67" t="str">
        <f t="shared" si="105"/>
        <v>0.0</v>
      </c>
      <c r="IX38" s="51" t="str">
        <f t="shared" si="106"/>
        <v>F</v>
      </c>
      <c r="IY38" s="60">
        <f t="shared" si="107"/>
        <v>0</v>
      </c>
      <c r="IZ38" s="53" t="str">
        <f t="shared" si="108"/>
        <v>0.0</v>
      </c>
      <c r="JA38" s="63">
        <v>3</v>
      </c>
      <c r="JB38" s="199">
        <v>3</v>
      </c>
      <c r="JC38" s="56"/>
      <c r="JD38" s="70"/>
      <c r="JE38" s="121"/>
      <c r="JF38" s="146"/>
      <c r="JG38" s="67">
        <f t="shared" si="110"/>
        <v>0</v>
      </c>
      <c r="JH38" s="50" t="str">
        <f t="shared" si="111"/>
        <v>0.0</v>
      </c>
      <c r="JI38" s="51" t="str">
        <f t="shared" si="112"/>
        <v>F</v>
      </c>
      <c r="JJ38" s="60">
        <f t="shared" si="113"/>
        <v>0</v>
      </c>
      <c r="JK38" s="53" t="str">
        <f t="shared" si="114"/>
        <v>0.0</v>
      </c>
      <c r="JL38" s="61">
        <v>2</v>
      </c>
      <c r="JM38" s="62">
        <v>2</v>
      </c>
      <c r="JN38" s="56"/>
      <c r="JO38" s="70"/>
      <c r="JP38" s="121"/>
      <c r="JQ38" s="146">
        <f t="shared" si="115"/>
        <v>0</v>
      </c>
      <c r="JR38" s="67">
        <f t="shared" si="116"/>
        <v>0</v>
      </c>
      <c r="JS38" s="50" t="str">
        <f t="shared" si="117"/>
        <v>0.0</v>
      </c>
      <c r="JT38" s="51" t="str">
        <f t="shared" si="118"/>
        <v>F</v>
      </c>
      <c r="JU38" s="60">
        <f t="shared" si="119"/>
        <v>0</v>
      </c>
      <c r="JV38" s="53" t="str">
        <f t="shared" si="120"/>
        <v>0.0</v>
      </c>
      <c r="JW38" s="61">
        <v>1</v>
      </c>
      <c r="JX38" s="62">
        <v>1</v>
      </c>
      <c r="JY38" s="56"/>
      <c r="JZ38" s="70"/>
      <c r="KA38" s="121"/>
      <c r="KB38" s="146">
        <f t="shared" si="121"/>
        <v>0</v>
      </c>
      <c r="KC38" s="67">
        <f t="shared" si="122"/>
        <v>0</v>
      </c>
      <c r="KD38" s="50" t="str">
        <f t="shared" si="123"/>
        <v>0.0</v>
      </c>
      <c r="KE38" s="51" t="str">
        <f t="shared" si="124"/>
        <v>F</v>
      </c>
      <c r="KF38" s="60">
        <f t="shared" si="125"/>
        <v>0</v>
      </c>
      <c r="KG38" s="53" t="str">
        <f t="shared" si="126"/>
        <v>0.0</v>
      </c>
      <c r="KH38" s="61">
        <v>2</v>
      </c>
      <c r="KI38" s="62">
        <v>2</v>
      </c>
      <c r="KJ38" s="105"/>
      <c r="KK38" s="135"/>
      <c r="KL38" s="104"/>
      <c r="KM38" s="66">
        <f t="shared" si="127"/>
        <v>0</v>
      </c>
      <c r="KN38" s="110">
        <f t="shared" si="128"/>
        <v>0</v>
      </c>
      <c r="KO38" s="67" t="str">
        <f t="shared" si="129"/>
        <v>0.0</v>
      </c>
      <c r="KP38" s="273" t="str">
        <f t="shared" si="130"/>
        <v>F</v>
      </c>
      <c r="KQ38" s="112">
        <f t="shared" si="131"/>
        <v>0</v>
      </c>
      <c r="KR38" s="113" t="str">
        <f t="shared" si="132"/>
        <v>0.0</v>
      </c>
      <c r="KS38" s="63">
        <v>3</v>
      </c>
      <c r="KT38" s="199">
        <v>3</v>
      </c>
      <c r="KU38" s="105"/>
      <c r="KV38" s="135"/>
      <c r="KW38" s="104"/>
      <c r="KX38" s="66">
        <f t="shared" si="133"/>
        <v>0</v>
      </c>
      <c r="KY38" s="110">
        <f t="shared" si="134"/>
        <v>0</v>
      </c>
      <c r="KZ38" s="67" t="str">
        <f t="shared" si="135"/>
        <v>0.0</v>
      </c>
      <c r="LA38" s="273" t="str">
        <f t="shared" si="136"/>
        <v>F</v>
      </c>
      <c r="LB38" s="112">
        <f t="shared" si="137"/>
        <v>0</v>
      </c>
      <c r="LC38" s="113" t="str">
        <f t="shared" si="138"/>
        <v>0.0</v>
      </c>
      <c r="LD38" s="63">
        <v>2</v>
      </c>
      <c r="LE38" s="199">
        <v>2</v>
      </c>
      <c r="LF38" s="274">
        <f t="shared" si="184"/>
        <v>0</v>
      </c>
      <c r="LG38" s="275">
        <f t="shared" si="185"/>
        <v>0</v>
      </c>
      <c r="LH38" s="276" t="str">
        <f t="shared" si="186"/>
        <v>0.0</v>
      </c>
      <c r="LI38" s="277" t="str">
        <f t="shared" si="187"/>
        <v>F</v>
      </c>
      <c r="LJ38" s="278">
        <f t="shared" si="188"/>
        <v>0</v>
      </c>
      <c r="LK38" s="276" t="str">
        <f t="shared" si="189"/>
        <v>0.0</v>
      </c>
      <c r="LL38" s="279">
        <v>5</v>
      </c>
      <c r="LM38" s="280">
        <v>5</v>
      </c>
      <c r="LN38" s="203">
        <f t="shared" si="144"/>
        <v>19</v>
      </c>
      <c r="LO38" s="153">
        <f t="shared" si="145"/>
        <v>0</v>
      </c>
      <c r="LP38" s="155">
        <f t="shared" si="146"/>
        <v>0</v>
      </c>
      <c r="LQ38" s="154" t="str">
        <f t="shared" si="190"/>
        <v>0.00</v>
      </c>
      <c r="LR38" s="5" t="str">
        <f t="shared" si="191"/>
        <v>Cảnh báo KQHT</v>
      </c>
    </row>
    <row r="39" spans="1:330" s="8" customFormat="1" ht="18">
      <c r="D39" s="222"/>
      <c r="E39" s="223"/>
      <c r="K39" s="198"/>
      <c r="L39" s="67" t="str">
        <f t="shared" si="295"/>
        <v>0.0</v>
      </c>
      <c r="M39" s="51" t="str">
        <f t="shared" ref="M39:M43" si="367">IF(K39&gt;=8.5,"A",IF(K39&gt;=8,"B+",IF(K39&gt;=7,"B",IF(K39&gt;=6.5,"C+",IF(K39&gt;=5.5,"C",IF(K39&gt;=5,"D+",IF(K39&gt;=4,"D","F")))))))</f>
        <v>F</v>
      </c>
      <c r="N39" s="52">
        <f t="shared" ref="N39:N43" si="368">IF(M39="A",4,IF(M39="B+",3.5,IF(M39="B",3,IF(M39="C+",2.5,IF(M39="C",2,IF(M39="D+",1.5,IF(M39="D",1,0)))))))</f>
        <v>0</v>
      </c>
      <c r="O39" s="53" t="str">
        <f t="shared" ref="O39:O43" si="369">TEXT(N39,"0.0")</f>
        <v>0.0</v>
      </c>
      <c r="P39" s="63"/>
      <c r="Q39" s="49"/>
      <c r="R39" s="67" t="str">
        <f t="shared" si="299"/>
        <v>0.0</v>
      </c>
      <c r="S39" s="8" t="str">
        <f t="shared" ref="S39:S43" si="370">IF(Q39&gt;=8.5,"A",IF(Q39&gt;=8,"B+",IF(Q39&gt;=7,"B",IF(Q39&gt;=6.5,"C+",IF(Q39&gt;=5.5,"C",IF(Q39&gt;=5,"D+",IF(Q39&gt;=4,"D","F")))))))</f>
        <v>F</v>
      </c>
      <c r="T39" s="52">
        <f t="shared" ref="T39:T43" si="371">IF(S39="A",4,IF(S39="B+",3.5,IF(S39="B",3,IF(S39="C+",2.5,IF(S39="C",2,IF(S39="D+",1.5,IF(S39="D",1,0)))))))</f>
        <v>0</v>
      </c>
      <c r="U39" s="53" t="str">
        <f t="shared" ref="U39:U43" si="372">TEXT(T39,"0.0")</f>
        <v>0.0</v>
      </c>
      <c r="V39" s="63">
        <v>3</v>
      </c>
      <c r="W39" s="105"/>
      <c r="X39" s="103"/>
      <c r="Y39" s="58"/>
      <c r="Z39" s="66">
        <f t="shared" ref="Z39:Z43" si="373">ROUND((W39*0.4+X39*0.6),1)</f>
        <v>0</v>
      </c>
      <c r="AA39" s="67">
        <f t="shared" ref="AA39:AA43" si="374">ROUND(MAX((W39*0.4+X39*0.6),(W39*0.4+Y39*0.6)),1)</f>
        <v>0</v>
      </c>
      <c r="AB39" s="67" t="str">
        <f t="shared" ref="AB39:AB43" si="375">TEXT(AA39,"0.0")</f>
        <v>0.0</v>
      </c>
      <c r="AC39" s="51" t="str">
        <f t="shared" ref="AC39:AC43" si="376">IF(AA39&gt;=8.5,"A",IF(AA39&gt;=8,"B+",IF(AA39&gt;=7,"B",IF(AA39&gt;=6.5,"C+",IF(AA39&gt;=5.5,"C",IF(AA39&gt;=5,"D+",IF(AA39&gt;=4,"D","F")))))))</f>
        <v>F</v>
      </c>
      <c r="AD39" s="60">
        <f t="shared" ref="AD39:AD43" si="377">IF(AC39="A",4,IF(AC39="B+",3.5,IF(AC39="B",3,IF(AC39="C+",2.5,IF(AC39="C",2,IF(AC39="D+",1.5,IF(AC39="D",1,0)))))))</f>
        <v>0</v>
      </c>
      <c r="AE39" s="53" t="str">
        <f t="shared" ref="AE39:AE43" si="378">TEXT(AD39,"0.0")</f>
        <v>0.0</v>
      </c>
      <c r="AF39" s="63"/>
      <c r="AG39" s="199"/>
      <c r="AH39" s="202"/>
      <c r="AI39" s="57"/>
      <c r="AJ39" s="58"/>
      <c r="AK39" s="66">
        <f t="shared" ref="AK39:AK43" si="379">ROUND((AH39*0.4+AI39*0.6),1)</f>
        <v>0</v>
      </c>
      <c r="AL39" s="67">
        <f t="shared" ref="AL39:AL43" si="380">ROUND(MAX((AH39*0.4+AI39*0.6),(AH39*0.4+AJ39*0.6)),1)</f>
        <v>0</v>
      </c>
      <c r="AM39" s="67" t="str">
        <f t="shared" ref="AM39:AM43" si="381">TEXT(AL39,"0.0")</f>
        <v>0.0</v>
      </c>
      <c r="AN39" s="51" t="str">
        <f t="shared" ref="AN39:AN43" si="382">IF(AL39&gt;=8.5,"A",IF(AL39&gt;=8,"B+",IF(AL39&gt;=7,"B",IF(AL39&gt;=6.5,"C+",IF(AL39&gt;=5.5,"C",IF(AL39&gt;=5,"D+",IF(AL39&gt;=4,"D","F")))))))</f>
        <v>F</v>
      </c>
      <c r="AO39" s="60">
        <f t="shared" ref="AO39:AO43" si="383">IF(AN39="A",4,IF(AN39="B+",3.5,IF(AN39="B",3,IF(AN39="C+",2.5,IF(AN39="C",2,IF(AN39="D+",1.5,IF(AN39="D",1,0)))))))</f>
        <v>0</v>
      </c>
      <c r="AP39" s="53" t="str">
        <f t="shared" ref="AP39:AP43" si="384">TEXT(AO39,"0.0")</f>
        <v>0.0</v>
      </c>
      <c r="AQ39" s="63">
        <v>2</v>
      </c>
      <c r="AR39" s="199">
        <v>2</v>
      </c>
      <c r="AS39" s="66"/>
      <c r="AT39" s="258"/>
      <c r="AU39" s="258"/>
      <c r="AV39" s="66">
        <f t="shared" ref="AV39:AV43" si="385">ROUND((AS39*0.4+AT39*0.6),1)</f>
        <v>0</v>
      </c>
      <c r="AW39" s="67">
        <f t="shared" ref="AW39:AW43" si="386">ROUND(MAX((AS39*0.4+AT39*0.6),(AS39*0.4+AU39*0.6)),1)</f>
        <v>0</v>
      </c>
      <c r="AX39" s="67" t="str">
        <f t="shared" ref="AX39:AX43" si="387">TEXT(AW39,"0.0")</f>
        <v>0.0</v>
      </c>
      <c r="AY39" s="51" t="str">
        <f t="shared" ref="AY39:AY43" si="388">IF(AW39&gt;=8.5,"A",IF(AW39&gt;=8,"B+",IF(AW39&gt;=7,"B",IF(AW39&gt;=6.5,"C+",IF(AW39&gt;=5.5,"C",IF(AW39&gt;=5,"D+",IF(AW39&gt;=4,"D","F")))))))</f>
        <v>F</v>
      </c>
      <c r="AZ39" s="60">
        <f t="shared" ref="AZ39:AZ43" si="389">IF(AY39="A",4,IF(AY39="B+",3.5,IF(AY39="B",3,IF(AY39="C+",2.5,IF(AY39="C",2,IF(AY39="D+",1.5,IF(AY39="D",1,0)))))))</f>
        <v>0</v>
      </c>
      <c r="BA39" s="53" t="str">
        <f t="shared" ref="BA39:BA43" si="390">TEXT(AZ39,"0.0")</f>
        <v>0.0</v>
      </c>
      <c r="BB39" s="63">
        <v>3</v>
      </c>
      <c r="BC39" s="199"/>
      <c r="BD39" s="105"/>
      <c r="BE39" s="103"/>
      <c r="BF39" s="58"/>
      <c r="BG39" s="66">
        <f t="shared" ref="BG39:BG43" si="391">ROUND((BD39*0.4+BE39*0.6),1)</f>
        <v>0</v>
      </c>
      <c r="BH39" s="67">
        <f t="shared" ref="BH39:BH43" si="392">ROUND(MAX((BD39*0.4+BE39*0.6),(BD39*0.4+BF39*0.6)),1)</f>
        <v>0</v>
      </c>
      <c r="BI39" s="67" t="str">
        <f t="shared" ref="BI39:BI43" si="393">TEXT(BH39,"0.0")</f>
        <v>0.0</v>
      </c>
      <c r="BJ39" s="51" t="str">
        <f t="shared" ref="BJ39:BJ43" si="394">IF(BH39&gt;=8.5,"A",IF(BH39&gt;=8,"B+",IF(BH39&gt;=7,"B",IF(BH39&gt;=6.5,"C+",IF(BH39&gt;=5.5,"C",IF(BH39&gt;=5,"D+",IF(BH39&gt;=4,"D","F")))))))</f>
        <v>F</v>
      </c>
      <c r="BK39" s="60">
        <f t="shared" ref="BK39:BK43" si="395">IF(BJ39="A",4,IF(BJ39="B+",3.5,IF(BJ39="B",3,IF(BJ39="C+",2.5,IF(BJ39="C",2,IF(BJ39="D+",1.5,IF(BJ39="D",1,0)))))))</f>
        <v>0</v>
      </c>
      <c r="BL39" s="53" t="str">
        <f t="shared" ref="BL39:BL43" si="396">TEXT(BK39,"0.0")</f>
        <v>0.0</v>
      </c>
      <c r="BM39" s="63">
        <v>3</v>
      </c>
      <c r="BN39" s="199">
        <v>3</v>
      </c>
      <c r="BO39" s="202"/>
      <c r="BP39" s="57"/>
      <c r="BQ39" s="58"/>
      <c r="BR39" s="66"/>
      <c r="BS39" s="67">
        <f t="shared" ref="BS39:BS43" si="397">ROUND(MAX((BO39*0.4+BP39*0.6),(BO39*0.4+BQ39*0.6)),1)</f>
        <v>0</v>
      </c>
      <c r="BT39" s="67" t="str">
        <f t="shared" ref="BT39:BT43" si="398">TEXT(BS39,"0.0")</f>
        <v>0.0</v>
      </c>
      <c r="BU39" s="51" t="str">
        <f t="shared" ref="BU39:BU43" si="399">IF(BS39&gt;=8.5,"A",IF(BS39&gt;=8,"B+",IF(BS39&gt;=7,"B",IF(BS39&gt;=6.5,"C+",IF(BS39&gt;=5.5,"C",IF(BS39&gt;=5,"D+",IF(BS39&gt;=4,"D","F")))))))</f>
        <v>F</v>
      </c>
      <c r="BV39" s="68">
        <f t="shared" ref="BV39:BV43" si="400">IF(BU39="A",4,IF(BU39="B+",3.5,IF(BU39="B",3,IF(BU39="C+",2.5,IF(BU39="C",2,IF(BU39="D+",1.5,IF(BU39="D",1,0)))))))</f>
        <v>0</v>
      </c>
      <c r="BW39" s="53" t="str">
        <f t="shared" ref="BW39:BW43" si="401">TEXT(BV39,"0.0")</f>
        <v>0.0</v>
      </c>
      <c r="BX39" s="63">
        <v>2</v>
      </c>
      <c r="BY39" s="199">
        <v>2</v>
      </c>
      <c r="BZ39" s="202"/>
      <c r="CA39" s="57"/>
      <c r="CB39" s="58"/>
      <c r="CC39" s="66">
        <f t="shared" ref="CC39:CC43" si="402">ROUND((BZ39*0.4+CA39*0.6),1)</f>
        <v>0</v>
      </c>
      <c r="CD39" s="67">
        <f t="shared" ref="CD39:CD43" si="403">ROUND(MAX((BZ39*0.4+CA39*0.6),(BZ39*0.4+CB39*0.6)),1)</f>
        <v>0</v>
      </c>
      <c r="CE39" s="67" t="str">
        <f t="shared" ref="CE39:CE43" si="404">TEXT(CD39,"0.0")</f>
        <v>0.0</v>
      </c>
      <c r="CF39" s="51" t="str">
        <f t="shared" ref="CF39:CF43" si="405">IF(CD39&gt;=8.5,"A",IF(CD39&gt;=8,"B+",IF(CD39&gt;=7,"B",IF(CD39&gt;=6.5,"C+",IF(CD39&gt;=5.5,"C",IF(CD39&gt;=5,"D+",IF(CD39&gt;=4,"D","F")))))))</f>
        <v>F</v>
      </c>
      <c r="CG39" s="60">
        <f t="shared" ref="CG39:CG43" si="406">IF(CF39="A",4,IF(CF39="B+",3.5,IF(CF39="B",3,IF(CF39="C+",2.5,IF(CF39="C",2,IF(CF39="D+",1.5,IF(CF39="D",1,0)))))))</f>
        <v>0</v>
      </c>
      <c r="CH39" s="53" t="str">
        <f t="shared" ref="CH39:CH43" si="407">TEXT(CG39,"0.0")</f>
        <v>0.0</v>
      </c>
      <c r="CI39" s="63">
        <v>3</v>
      </c>
      <c r="CJ39" s="199">
        <v>3</v>
      </c>
      <c r="CK39" s="200">
        <f t="shared" ref="CK39:CK43" si="408">AF39+AQ39+BB39+BM39+BX39+CI39</f>
        <v>13</v>
      </c>
      <c r="CL39" s="72">
        <f t="shared" ref="CL39:CL43" si="409">(AA39*AF39+AL39*AQ39+AW39*BB39+BH39*BM39+BS39*BX39+CD39*CI39)/CK39</f>
        <v>0</v>
      </c>
      <c r="CM39" s="93" t="str">
        <f t="shared" ref="CM39:CM43" si="410">TEXT(CL39,"0.00")</f>
        <v>0.00</v>
      </c>
      <c r="CN39" s="72">
        <f t="shared" ref="CN39:CN43" si="411">(AD39*AF39+AO39*AQ39+AZ39*BB39+BK39*BM39+BV39*BX39+CG39*CI39)/CK39</f>
        <v>0</v>
      </c>
      <c r="CO39" s="93" t="str">
        <f t="shared" ref="CO39:CO43" si="412">TEXT(CN39,"0.00")</f>
        <v>0.00</v>
      </c>
      <c r="CP39" s="258" t="str">
        <f t="shared" ref="CP39:CP43" si="413">IF(AND(CN39&lt;0.8),"Cảnh báo KQHT","Lên lớp")</f>
        <v>Cảnh báo KQHT</v>
      </c>
      <c r="CQ39" s="258">
        <f t="shared" ref="CQ39:CQ43" si="414">CJ39+BY39+BN39+BC39+AR39+AG39</f>
        <v>10</v>
      </c>
      <c r="CR39" s="72">
        <f t="shared" ref="CR39:CR43" si="415">(AA39*AG39+AL39*AR39+AW39*BC39+BH39*BN39+BS39*BY39+CD39*CJ39)/CQ39</f>
        <v>0</v>
      </c>
      <c r="CS39" s="258" t="str">
        <f t="shared" ref="CS39:CS43" si="416">TEXT(CR39,"0.00")</f>
        <v>0.00</v>
      </c>
      <c r="CT39" s="72">
        <f t="shared" ref="CT39:CT43" si="417">(AD39*AG39+AO39*AR39+AZ39*BC39+BK39*BN39+BV39*BY39+CG39*CJ39)/CQ39</f>
        <v>0</v>
      </c>
      <c r="CU39" s="258" t="str">
        <f t="shared" ref="CU39:CU43" si="418">TEXT(CT39,"0.00")</f>
        <v>0.00</v>
      </c>
      <c r="CV39" s="258" t="str">
        <f t="shared" ref="CV39:CV43" si="419">IF(AND(CT39&lt;1.2),"Cảnh báo KQHT","Lên lớp")</f>
        <v>Cảnh báo KQHT</v>
      </c>
      <c r="CW39" s="66"/>
      <c r="CX39" s="258"/>
      <c r="CY39" s="258"/>
      <c r="CZ39" s="66">
        <f t="shared" ref="CZ39:CZ43" si="420">ROUND((CW39*0.4+CX39*0.6),1)</f>
        <v>0</v>
      </c>
      <c r="DA39" s="67">
        <f t="shared" ref="DA39:DA43" si="421">ROUND(MAX((CW39*0.4+CX39*0.6),(CW39*0.4+CY39*0.6)),1)</f>
        <v>0</v>
      </c>
      <c r="DB39" s="60" t="str">
        <f t="shared" ref="DB39:DB43" si="422">TEXT(DA39,"0.0")</f>
        <v>0.0</v>
      </c>
      <c r="DC39" s="51" t="str">
        <f t="shared" ref="DC39:DC43" si="423">IF(DA39&gt;=8.5,"A",IF(DA39&gt;=8,"B+",IF(DA39&gt;=7,"B",IF(DA39&gt;=6.5,"C+",IF(DA39&gt;=5.5,"C",IF(DA39&gt;=5,"D+",IF(DA39&gt;=4,"D","F")))))))</f>
        <v>F</v>
      </c>
      <c r="DD39" s="60">
        <f t="shared" ref="DD39:DD43" si="424">IF(DC39="A",4,IF(DC39="B+",3.5,IF(DC39="B",3,IF(DC39="C+",2.5,IF(DC39="C",2,IF(DC39="D+",1.5,IF(DC39="D",1,0)))))))</f>
        <v>0</v>
      </c>
      <c r="DE39" s="60" t="str">
        <f t="shared" ref="DE39:DE43" si="425">TEXT(DD39,"0.0")</f>
        <v>0.0</v>
      </c>
      <c r="DF39" s="63"/>
      <c r="DG39" s="201"/>
      <c r="DH39" s="105"/>
      <c r="DI39" s="126"/>
      <c r="DJ39" s="126"/>
      <c r="DK39" s="66">
        <f t="shared" ref="DK39:DK43" si="426">ROUND((DH39*0.4+DI39*0.6),1)</f>
        <v>0</v>
      </c>
      <c r="DL39" s="67">
        <f t="shared" ref="DL39:DL43" si="427">ROUND(MAX((DH39*0.4+DI39*0.6),(DH39*0.4+DJ39*0.6)),1)</f>
        <v>0</v>
      </c>
      <c r="DM39" s="60" t="str">
        <f t="shared" ref="DM39:DM43" si="428">TEXT(DL39,"0.0")</f>
        <v>0.0</v>
      </c>
      <c r="DN39" s="51" t="str">
        <f t="shared" ref="DN39:DN43" si="429">IF(DL39&gt;=8.5,"A",IF(DL39&gt;=8,"B+",IF(DL39&gt;=7,"B",IF(DL39&gt;=6.5,"C+",IF(DL39&gt;=5.5,"C",IF(DL39&gt;=5,"D+",IF(DL39&gt;=4,"D","F")))))))</f>
        <v>F</v>
      </c>
      <c r="DO39" s="60">
        <f t="shared" ref="DO39:DO43" si="430">IF(DN39="A",4,IF(DN39="B+",3.5,IF(DN39="B",3,IF(DN39="C+",2.5,IF(DN39="C",2,IF(DN39="D+",1.5,IF(DN39="D",1,0)))))))</f>
        <v>0</v>
      </c>
      <c r="DP39" s="60" t="str">
        <f t="shared" ref="DP39:DP43" si="431">TEXT(DO39,"0.0")</f>
        <v>0.0</v>
      </c>
      <c r="DQ39" s="63"/>
      <c r="DR39" s="201"/>
      <c r="DS39" s="67">
        <f t="shared" ref="DS39:DS43" si="432">(DA39+DL39)/2</f>
        <v>0</v>
      </c>
      <c r="DT39" s="60" t="str">
        <f t="shared" ref="DT39:DT43" si="433">TEXT(DS39,"0.0")</f>
        <v>0.0</v>
      </c>
      <c r="DU39" s="51" t="str">
        <f t="shared" ref="DU39:DU43" si="434">IF(DS39&gt;=8.5,"A",IF(DS39&gt;=8,"B+",IF(DS39&gt;=7,"B",IF(DS39&gt;=6.5,"C+",IF(DS39&gt;=5.5,"C",IF(DS39&gt;=5,"D+",IF(DS39&gt;=4,"D","F")))))))</f>
        <v>F</v>
      </c>
      <c r="DV39" s="60">
        <f t="shared" ref="DV39:DV43" si="435">IF(DU39="A",4,IF(DU39="B+",3.5,IF(DU39="B",3,IF(DU39="C+",2.5,IF(DU39="C",2,IF(DU39="D+",1.5,IF(DU39="D",1,0)))))))</f>
        <v>0</v>
      </c>
      <c r="DW39" s="60" t="str">
        <f t="shared" ref="DW39:DW43" si="436">TEXT(DV39,"0.0")</f>
        <v>0.0</v>
      </c>
      <c r="DX39" s="63">
        <v>3</v>
      </c>
      <c r="DY39" s="201">
        <v>3</v>
      </c>
      <c r="DZ39" s="66"/>
      <c r="EA39" s="258"/>
      <c r="EB39" s="258"/>
      <c r="EC39" s="66">
        <f t="shared" si="277"/>
        <v>0</v>
      </c>
      <c r="ED39" s="67">
        <f t="shared" si="278"/>
        <v>0</v>
      </c>
      <c r="EE39" s="60" t="str">
        <f t="shared" si="279"/>
        <v>0.0</v>
      </c>
      <c r="EF39" s="51" t="str">
        <f t="shared" si="280"/>
        <v>F</v>
      </c>
      <c r="EG39" s="60">
        <f t="shared" si="281"/>
        <v>0</v>
      </c>
      <c r="EH39" s="60" t="str">
        <f t="shared" si="282"/>
        <v>0.0</v>
      </c>
      <c r="EI39" s="63">
        <v>3</v>
      </c>
      <c r="EJ39" s="201">
        <v>3</v>
      </c>
      <c r="EK39" s="202"/>
      <c r="EL39" s="57"/>
      <c r="EM39" s="258"/>
      <c r="EN39" s="66">
        <f t="shared" si="336"/>
        <v>0</v>
      </c>
      <c r="EO39" s="67">
        <f t="shared" si="337"/>
        <v>0</v>
      </c>
      <c r="EP39" s="60" t="str">
        <f t="shared" si="338"/>
        <v>0.0</v>
      </c>
      <c r="EQ39" s="51" t="str">
        <f t="shared" si="339"/>
        <v>F</v>
      </c>
      <c r="ER39" s="60">
        <f t="shared" si="340"/>
        <v>0</v>
      </c>
      <c r="ES39" s="60" t="str">
        <f t="shared" si="341"/>
        <v>0.0</v>
      </c>
      <c r="ET39" s="63">
        <v>3</v>
      </c>
      <c r="EU39" s="199">
        <v>3</v>
      </c>
      <c r="EV39" s="146"/>
      <c r="EW39" s="70"/>
      <c r="EX39" s="121"/>
      <c r="EY39" s="66">
        <f t="shared" si="45"/>
        <v>0</v>
      </c>
      <c r="EZ39" s="67">
        <f t="shared" si="46"/>
        <v>0</v>
      </c>
      <c r="FA39" s="67" t="str">
        <f t="shared" si="47"/>
        <v>0.0</v>
      </c>
      <c r="FB39" s="51" t="str">
        <f t="shared" si="48"/>
        <v>F</v>
      </c>
      <c r="FC39" s="60">
        <f t="shared" si="49"/>
        <v>0</v>
      </c>
      <c r="FD39" s="53" t="str">
        <f t="shared" si="50"/>
        <v>0.0</v>
      </c>
      <c r="FE39" s="63">
        <v>2</v>
      </c>
      <c r="FF39" s="199"/>
      <c r="FG39" s="66"/>
      <c r="FH39" s="258"/>
      <c r="FI39" s="104"/>
      <c r="FJ39" s="66">
        <f t="shared" si="51"/>
        <v>0</v>
      </c>
      <c r="FK39" s="67">
        <f t="shared" si="52"/>
        <v>0</v>
      </c>
      <c r="FL39" s="67" t="str">
        <f t="shared" si="53"/>
        <v>0.0</v>
      </c>
      <c r="FM39" s="51" t="str">
        <f t="shared" si="54"/>
        <v>F</v>
      </c>
      <c r="FN39" s="60">
        <f t="shared" si="55"/>
        <v>0</v>
      </c>
      <c r="FO39" s="53" t="str">
        <f t="shared" si="56"/>
        <v>0.0</v>
      </c>
      <c r="FP39" s="63">
        <v>2</v>
      </c>
      <c r="FQ39" s="199">
        <v>2</v>
      </c>
      <c r="FR39" s="66"/>
      <c r="FS39" s="258"/>
      <c r="FT39" s="258"/>
      <c r="FU39" s="66"/>
      <c r="FV39" s="67">
        <f t="shared" si="57"/>
        <v>0</v>
      </c>
      <c r="FW39" s="67" t="str">
        <f t="shared" si="58"/>
        <v>0.0</v>
      </c>
      <c r="FX39" s="51" t="str">
        <f t="shared" si="59"/>
        <v>F</v>
      </c>
      <c r="FY39" s="60">
        <f t="shared" si="60"/>
        <v>0</v>
      </c>
      <c r="FZ39" s="53" t="str">
        <f t="shared" si="61"/>
        <v>0.0</v>
      </c>
      <c r="GA39" s="63">
        <v>2</v>
      </c>
      <c r="GB39" s="199">
        <v>2</v>
      </c>
      <c r="GC39" s="146"/>
      <c r="GD39" s="70"/>
      <c r="GE39" s="121"/>
      <c r="GF39" s="146"/>
      <c r="GG39" s="67">
        <f>ROUND(MAX((GC39*0.4+GD39*0.6),(GC39*0.4+GE39*0.6)),1)</f>
        <v>0</v>
      </c>
      <c r="GH39" s="67" t="str">
        <f>TEXT(GG39,"0.0")</f>
        <v>0.0</v>
      </c>
      <c r="GI39" s="51" t="str">
        <f>IF(GG39&gt;=8.5,"A",IF(GG39&gt;=8,"B+",IF(GG39&gt;=7,"B",IF(GG39&gt;=6.5,"C+",IF(GG39&gt;=5.5,"C",IF(GG39&gt;=5,"D+",IF(GG39&gt;=4,"D","F")))))))</f>
        <v>F</v>
      </c>
      <c r="GJ39" s="60">
        <f>IF(GI39="A",4,IF(GI39="B+",3.5,IF(GI39="B",3,IF(GI39="C+",2.5,IF(GI39="C",2,IF(GI39="D+",1.5,IF(GI39="D",1,0)))))))</f>
        <v>0</v>
      </c>
      <c r="GK39" s="53" t="str">
        <f>TEXT(GJ39,"0.0")</f>
        <v>0.0</v>
      </c>
      <c r="GL39" s="63">
        <v>3</v>
      </c>
      <c r="GM39" s="199"/>
      <c r="GN39" s="203">
        <f>DX39+EI39+ET39+FE39+FP39+GA39+GL39</f>
        <v>18</v>
      </c>
      <c r="GO39" s="153">
        <f>(DS39*DX39+ED39*EI39+EO39*ET39+EZ39*FE39+FK39*FP39+FV39*GA39+GG39*GL39)/GN39</f>
        <v>0</v>
      </c>
      <c r="GP39" s="155">
        <f>(DV39*DX39+EG39*EI39+ER39*ET39+FC39*FE39+FN39*FP39+FY39*GA39+GJ39*GL39)/GN39</f>
        <v>0</v>
      </c>
      <c r="GQ39" s="154" t="str">
        <f t="shared" si="70"/>
        <v>0.00</v>
      </c>
      <c r="GR39" s="5" t="str">
        <f t="shared" si="71"/>
        <v>Cảnh báo KQHT</v>
      </c>
      <c r="GS39" s="204">
        <f>DY39+EJ39+EU39+FF39+FQ39+GB39+GM39</f>
        <v>13</v>
      </c>
      <c r="GT39" s="205">
        <f t="shared" si="73"/>
        <v>0</v>
      </c>
      <c r="GU39" s="206">
        <f xml:space="preserve"> (DV39*DY39+EG39*EJ39+ER39*EU39+FC39*FF39+FN39*FQ39+FY39*GB39+GJ39*GM39)/GS39</f>
        <v>0</v>
      </c>
      <c r="GV39" s="207">
        <f>CK39+GN39</f>
        <v>31</v>
      </c>
      <c r="GW39" s="203">
        <f>CQ39+GS39</f>
        <v>23</v>
      </c>
      <c r="GX39" s="154">
        <f>(CQ39*CR39+GT39*GS39)/GW39</f>
        <v>0</v>
      </c>
      <c r="GY39" s="155">
        <f>(CT39*CQ39+GU39*GS39)/GW39</f>
        <v>0</v>
      </c>
      <c r="GZ39" s="154" t="str">
        <f t="shared" si="79"/>
        <v>0.00</v>
      </c>
      <c r="HA39" s="5" t="str">
        <f t="shared" si="80"/>
        <v>Cảnh báo KQHT</v>
      </c>
      <c r="HB39" s="5"/>
      <c r="HC39" s="105"/>
      <c r="HD39" s="103"/>
      <c r="HE39" s="104"/>
      <c r="HF39" s="105"/>
      <c r="HG39" s="67">
        <f>ROUND(MAX((HC39*0.4+HD39*0.6),(HC39*0.4+HE39*0.6)),1)</f>
        <v>0</v>
      </c>
      <c r="HH39" s="67" t="str">
        <f>TEXT(HG39,"0.0")</f>
        <v>0.0</v>
      </c>
      <c r="HI39" s="51" t="str">
        <f>IF(HG39&gt;=8.5,"A",IF(HG39&gt;=8,"B+",IF(HG39&gt;=7,"B",IF(HG39&gt;=6.5,"C+",IF(HG39&gt;=5.5,"C",IF(HG39&gt;=5,"D+",IF(HG39&gt;=4,"D","F")))))))</f>
        <v>F</v>
      </c>
      <c r="HJ39" s="60">
        <f>IF(HI39="A",4,IF(HI39="B+",3.5,IF(HI39="B",3,IF(HI39="C+",2.5,IF(HI39="C",2,IF(HI39="D+",1.5,IF(HI39="D",1,0)))))))</f>
        <v>0</v>
      </c>
      <c r="HK39" s="53" t="str">
        <f>TEXT(HJ39,"0.0")</f>
        <v>0.0</v>
      </c>
      <c r="HL39" s="63">
        <v>3</v>
      </c>
      <c r="HM39" s="199">
        <v>3</v>
      </c>
      <c r="HN39" s="146"/>
      <c r="HO39" s="70"/>
      <c r="HP39" s="121"/>
      <c r="HQ39" s="146">
        <f>ROUND((HN39*0.4+HO39*0.6),1)</f>
        <v>0</v>
      </c>
      <c r="HR39" s="110">
        <f t="shared" si="87"/>
        <v>0</v>
      </c>
      <c r="HS39" s="67" t="str">
        <f t="shared" si="88"/>
        <v>0.0</v>
      </c>
      <c r="HT39" s="111" t="str">
        <f t="shared" si="89"/>
        <v>F</v>
      </c>
      <c r="HU39" s="112">
        <f t="shared" si="90"/>
        <v>0</v>
      </c>
      <c r="HV39" s="113" t="str">
        <f t="shared" si="91"/>
        <v>0.0</v>
      </c>
      <c r="HW39" s="63">
        <v>1</v>
      </c>
      <c r="HX39" s="199"/>
      <c r="HY39" s="66">
        <f t="shared" si="209"/>
        <v>0</v>
      </c>
      <c r="HZ39" s="163">
        <f t="shared" si="210"/>
        <v>0</v>
      </c>
      <c r="IA39" s="53" t="str">
        <f t="shared" si="93"/>
        <v>0.0</v>
      </c>
      <c r="IB39" s="51" t="str">
        <f t="shared" si="94"/>
        <v>F</v>
      </c>
      <c r="IC39" s="60">
        <f t="shared" si="95"/>
        <v>0</v>
      </c>
      <c r="ID39" s="53" t="str">
        <f t="shared" si="96"/>
        <v>0.0</v>
      </c>
      <c r="IE39" s="212">
        <v>4</v>
      </c>
      <c r="IF39" s="213"/>
      <c r="IG39" s="202"/>
      <c r="IH39" s="57"/>
      <c r="II39" s="58"/>
      <c r="IJ39" s="66">
        <f>ROUND((IG39*0.4+IH39*0.6),1)</f>
        <v>0</v>
      </c>
      <c r="IK39" s="67">
        <f>ROUND(MAX((IG39*0.4+IH39*0.6),(IG39*0.4+II39*0.6)),1)</f>
        <v>0</v>
      </c>
      <c r="IL39" s="67" t="str">
        <f>TEXT(IK39,"0.0")</f>
        <v>0.0</v>
      </c>
      <c r="IM39" s="51" t="str">
        <f>IF(IK39&gt;=8.5,"A",IF(IK39&gt;=8,"B+",IF(IK39&gt;=7,"B",IF(IK39&gt;=6.5,"C+",IF(IK39&gt;=5.5,"C",IF(IK39&gt;=5,"D+",IF(IK39&gt;=4,"D","F")))))))</f>
        <v>F</v>
      </c>
      <c r="IN39" s="60">
        <f>IF(IM39="A",4,IF(IM39="B+",3.5,IF(IM39="B",3,IF(IM39="C+",2.5,IF(IM39="C",2,IF(IM39="D+",1.5,IF(IM39="D",1,0)))))))</f>
        <v>0</v>
      </c>
      <c r="IO39" s="53" t="str">
        <f>TEXT(IN39,"0.0")</f>
        <v>0.0</v>
      </c>
      <c r="IP39" s="63">
        <v>2</v>
      </c>
      <c r="IQ39" s="199">
        <v>2</v>
      </c>
      <c r="IR39" s="146"/>
      <c r="IS39" s="70"/>
      <c r="IT39" s="121"/>
      <c r="IU39" s="146">
        <f>ROUND((IR39*0.4+IS39*0.6),1)</f>
        <v>0</v>
      </c>
      <c r="IV39" s="67">
        <f t="shared" si="104"/>
        <v>0</v>
      </c>
      <c r="IW39" s="67" t="str">
        <f t="shared" si="105"/>
        <v>0.0</v>
      </c>
      <c r="IX39" s="51" t="str">
        <f t="shared" si="106"/>
        <v>F</v>
      </c>
      <c r="IY39" s="60">
        <f t="shared" si="107"/>
        <v>0</v>
      </c>
      <c r="IZ39" s="53" t="str">
        <f t="shared" si="108"/>
        <v>0.0</v>
      </c>
      <c r="JA39" s="63">
        <v>3</v>
      </c>
      <c r="JB39" s="199"/>
      <c r="JC39" s="65"/>
      <c r="JD39" s="57"/>
      <c r="JE39" s="58"/>
      <c r="JF39" s="66">
        <f>ROUND((JC39*0.4+JD39*0.6),1)</f>
        <v>0</v>
      </c>
      <c r="JG39" s="67">
        <f t="shared" si="110"/>
        <v>0</v>
      </c>
      <c r="JH39" s="50" t="str">
        <f t="shared" si="111"/>
        <v>0.0</v>
      </c>
      <c r="JI39" s="51" t="str">
        <f t="shared" si="112"/>
        <v>F</v>
      </c>
      <c r="JJ39" s="60">
        <f t="shared" si="113"/>
        <v>0</v>
      </c>
      <c r="JK39" s="53" t="str">
        <f t="shared" si="114"/>
        <v>0.0</v>
      </c>
      <c r="JL39" s="61">
        <v>2</v>
      </c>
      <c r="JM39" s="62">
        <v>2</v>
      </c>
      <c r="JN39" s="56"/>
      <c r="JO39" s="70"/>
      <c r="JP39" s="121"/>
      <c r="JQ39" s="146">
        <f t="shared" ref="JQ39:JQ54" si="437">ROUND((JN39*0.4+JO39*0.6),1)</f>
        <v>0</v>
      </c>
      <c r="JR39" s="67">
        <f t="shared" ref="JR39:JR54" si="438">ROUND(MAX((JN39*0.4+JO39*0.6),(JN39*0.4+JP39*0.6)),1)</f>
        <v>0</v>
      </c>
      <c r="JS39" s="50" t="str">
        <f t="shared" ref="JS39:JS54" si="439">TEXT(JR39,"0.0")</f>
        <v>0.0</v>
      </c>
      <c r="JT39" s="51" t="str">
        <f t="shared" ref="JT39:JT54" si="440">IF(JR39&gt;=8.5,"A",IF(JR39&gt;=8,"B+",IF(JR39&gt;=7,"B",IF(JR39&gt;=6.5,"C+",IF(JR39&gt;=5.5,"C",IF(JR39&gt;=5,"D+",IF(JR39&gt;=4,"D","F")))))))</f>
        <v>F</v>
      </c>
      <c r="JU39" s="60">
        <f t="shared" ref="JU39:JU54" si="441">IF(JT39="A",4,IF(JT39="B+",3.5,IF(JT39="B",3,IF(JT39="C+",2.5,IF(JT39="C",2,IF(JT39="D+",1.5,IF(JT39="D",1,0)))))))</f>
        <v>0</v>
      </c>
      <c r="JV39" s="53" t="str">
        <f t="shared" ref="JV39:JV54" si="442">TEXT(JU39,"0.0")</f>
        <v>0.0</v>
      </c>
      <c r="JW39" s="61">
        <v>1</v>
      </c>
      <c r="JX39" s="62">
        <v>1</v>
      </c>
      <c r="JY39" s="56"/>
      <c r="JZ39" s="70"/>
      <c r="KA39" s="121"/>
      <c r="KB39" s="146">
        <f t="shared" ref="KB39:KB54" si="443">ROUND((JY39*0.4+JZ39*0.6),1)</f>
        <v>0</v>
      </c>
      <c r="KC39" s="67">
        <f t="shared" ref="KC39:KC54" si="444">ROUND(MAX((JY39*0.4+JZ39*0.6),(JY39*0.4+KA39*0.6)),1)</f>
        <v>0</v>
      </c>
      <c r="KD39" s="50" t="str">
        <f t="shared" ref="KD39:KD54" si="445">TEXT(KC39,"0.0")</f>
        <v>0.0</v>
      </c>
      <c r="KE39" s="51" t="str">
        <f t="shared" ref="KE39:KE54" si="446">IF(KC39&gt;=8.5,"A",IF(KC39&gt;=8,"B+",IF(KC39&gt;=7,"B",IF(KC39&gt;=6.5,"C+",IF(KC39&gt;=5.5,"C",IF(KC39&gt;=5,"D+",IF(KC39&gt;=4,"D","F")))))))</f>
        <v>F</v>
      </c>
      <c r="KF39" s="60">
        <f t="shared" ref="KF39:KF54" si="447">IF(KE39="A",4,IF(KE39="B+",3.5,IF(KE39="B",3,IF(KE39="C+",2.5,IF(KE39="C",2,IF(KE39="D+",1.5,IF(KE39="D",1,0)))))))</f>
        <v>0</v>
      </c>
      <c r="KG39" s="53" t="str">
        <f t="shared" ref="KG39:KG54" si="448">TEXT(KF39,"0.0")</f>
        <v>0.0</v>
      </c>
      <c r="KH39" s="61">
        <v>2</v>
      </c>
      <c r="KI39" s="62">
        <v>2</v>
      </c>
      <c r="KJ39" s="105"/>
      <c r="KK39" s="135"/>
      <c r="KL39" s="104"/>
      <c r="KM39" s="66">
        <f t="shared" ref="KM39:KM54" si="449">ROUND((KJ39*0.4+KK39*0.6),1)</f>
        <v>0</v>
      </c>
      <c r="KN39" s="110">
        <f t="shared" ref="KN39:KN54" si="450">ROUND(MAX((KJ39*0.4+KK39*0.6),(KJ39*0.4+KL39*0.6)),1)</f>
        <v>0</v>
      </c>
      <c r="KO39" s="67" t="str">
        <f t="shared" ref="KO39:KO54" si="451">TEXT(KN39,"0.0")</f>
        <v>0.0</v>
      </c>
      <c r="KP39" s="273" t="str">
        <f t="shared" ref="KP39:KP54" si="452">IF(KN39&gt;=8.5,"A",IF(KN39&gt;=8,"B+",IF(KN39&gt;=7,"B",IF(KN39&gt;=6.5,"C+",IF(KN39&gt;=5.5,"C",IF(KN39&gt;=5,"D+",IF(KN39&gt;=4,"D","F")))))))</f>
        <v>F</v>
      </c>
      <c r="KQ39" s="112">
        <f t="shared" ref="KQ39:KQ54" si="453">IF(KP39="A",4,IF(KP39="B+",3.5,IF(KP39="B",3,IF(KP39="C+",2.5,IF(KP39="C",2,IF(KP39="D+",1.5,IF(KP39="D",1,0)))))))</f>
        <v>0</v>
      </c>
      <c r="KR39" s="113" t="str">
        <f t="shared" ref="KR39:KR54" si="454">TEXT(KQ39,"0.0")</f>
        <v>0.0</v>
      </c>
      <c r="KS39" s="63">
        <v>3</v>
      </c>
      <c r="KT39" s="199">
        <v>3</v>
      </c>
      <c r="KU39" s="105"/>
      <c r="KV39" s="135"/>
      <c r="KW39" s="104"/>
      <c r="KX39" s="66">
        <f t="shared" ref="KX39:KX54" si="455">ROUND((KU39*0.4+KV39*0.6),1)</f>
        <v>0</v>
      </c>
      <c r="KY39" s="110">
        <f t="shared" ref="KY39:KY54" si="456">ROUND(MAX((KU39*0.4+KV39*0.6),(KU39*0.4+KW39*0.6)),1)</f>
        <v>0</v>
      </c>
      <c r="KZ39" s="67" t="str">
        <f t="shared" ref="KZ39:KZ54" si="457">TEXT(KY39,"0.0")</f>
        <v>0.0</v>
      </c>
      <c r="LA39" s="273" t="str">
        <f t="shared" ref="LA39:LA54" si="458">IF(KY39&gt;=8.5,"A",IF(KY39&gt;=8,"B+",IF(KY39&gt;=7,"B",IF(KY39&gt;=6.5,"C+",IF(KY39&gt;=5.5,"C",IF(KY39&gt;=5,"D+",IF(KY39&gt;=4,"D","F")))))))</f>
        <v>F</v>
      </c>
      <c r="LB39" s="112">
        <f t="shared" ref="LB39:LB54" si="459">IF(LA39="A",4,IF(LA39="B+",3.5,IF(LA39="B",3,IF(LA39="C+",2.5,IF(LA39="C",2,IF(LA39="D+",1.5,IF(LA39="D",1,0)))))))</f>
        <v>0</v>
      </c>
      <c r="LC39" s="113" t="str">
        <f t="shared" ref="LC39:LC54" si="460">TEXT(LB39,"0.0")</f>
        <v>0.0</v>
      </c>
      <c r="LD39" s="63">
        <v>2</v>
      </c>
      <c r="LE39" s="199">
        <v>2</v>
      </c>
      <c r="LF39" s="274">
        <f t="shared" ref="LF39:LF54" si="461">ROUND((KM39*0.55+KX39*0.45),1)</f>
        <v>0</v>
      </c>
      <c r="LG39" s="275">
        <f t="shared" ref="LG39:LG54" si="462">ROUND((KN39*0.55+KY39*0.45),1)</f>
        <v>0</v>
      </c>
      <c r="LH39" s="276" t="str">
        <f t="shared" ref="LH39:LH54" si="463">TEXT(LG39,"0.0")</f>
        <v>0.0</v>
      </c>
      <c r="LI39" s="277" t="str">
        <f t="shared" ref="LI39:LI54" si="464">IF(LG39&gt;=8.5,"A",IF(LG39&gt;=8,"B+",IF(LG39&gt;=7,"B",IF(LG39&gt;=6.5,"C+",IF(LG39&gt;=5.5,"C",IF(LG39&gt;=5,"D+",IF(LG39&gt;=4,"D","F")))))))</f>
        <v>F</v>
      </c>
      <c r="LJ39" s="278">
        <f t="shared" ref="LJ39:LJ54" si="465">IF(LI39="A",4,IF(LI39="B+",3.5,IF(LI39="B",3,IF(LI39="C+",2.5,IF(LI39="C",2,IF(LI39="D+",1.5,IF(LI39="D",1,0)))))))</f>
        <v>0</v>
      </c>
      <c r="LK39" s="276" t="str">
        <f t="shared" ref="LK39:LK54" si="466">TEXT(LJ39,"0.0")</f>
        <v>0.0</v>
      </c>
      <c r="LL39" s="279">
        <v>5</v>
      </c>
      <c r="LM39" s="280">
        <v>5</v>
      </c>
      <c r="LN39" s="203">
        <f t="shared" ref="LN39:LN54" si="467">HW39+IP39+JA39+JL39+JW39+KH39+KS39+LD39+HL39</f>
        <v>19</v>
      </c>
      <c r="LO39" s="153">
        <f t="shared" ref="LO39:LO54" si="468">(HG39*HL39+HR39*HW39+IK39*IP39+IV39*JA39+JG39*JL39+JR39*JW39+KC39*KH39+KN39*KS39+KY39*LD39)/LN39</f>
        <v>0</v>
      </c>
      <c r="LP39" s="155">
        <f t="shared" ref="LP39:LP54" si="469">(HJ39*HL39+HU39*HW39+IN39*IP39+IY39*JA39+JJ39*JL39+JU39*JW39+KF39*KH39+KQ39*KS39+LB39*LD39)/LN39</f>
        <v>0</v>
      </c>
      <c r="LQ39" s="154" t="str">
        <f t="shared" ref="LQ39:LQ54" si="470">TEXT(LP39,"0.00")</f>
        <v>0.00</v>
      </c>
      <c r="LR39" s="5" t="str">
        <f t="shared" ref="LR39:LR54" si="471">IF(AND(LP39&lt;1),"Cảnh báo KQHT","Lên lớp")</f>
        <v>Cảnh báo KQHT</v>
      </c>
    </row>
    <row r="40" spans="1:330" s="8" customFormat="1" ht="18">
      <c r="D40" s="222"/>
      <c r="E40" s="223"/>
      <c r="K40" s="198"/>
      <c r="L40" s="67" t="str">
        <f t="shared" si="295"/>
        <v>0.0</v>
      </c>
      <c r="M40" s="51" t="str">
        <f t="shared" si="367"/>
        <v>F</v>
      </c>
      <c r="N40" s="52">
        <f t="shared" si="368"/>
        <v>0</v>
      </c>
      <c r="O40" s="53" t="str">
        <f t="shared" si="369"/>
        <v>0.0</v>
      </c>
      <c r="P40" s="63"/>
      <c r="Q40" s="49"/>
      <c r="R40" s="67" t="str">
        <f t="shared" si="299"/>
        <v>0.0</v>
      </c>
      <c r="S40" s="8" t="str">
        <f t="shared" si="370"/>
        <v>F</v>
      </c>
      <c r="T40" s="52">
        <f t="shared" si="371"/>
        <v>0</v>
      </c>
      <c r="U40" s="53" t="str">
        <f t="shared" si="372"/>
        <v>0.0</v>
      </c>
      <c r="V40" s="63">
        <v>3</v>
      </c>
      <c r="W40" s="105"/>
      <c r="X40" s="103"/>
      <c r="Y40" s="58"/>
      <c r="Z40" s="66">
        <f t="shared" si="373"/>
        <v>0</v>
      </c>
      <c r="AA40" s="67">
        <f t="shared" si="374"/>
        <v>0</v>
      </c>
      <c r="AB40" s="67" t="str">
        <f t="shared" si="375"/>
        <v>0.0</v>
      </c>
      <c r="AC40" s="51" t="str">
        <f t="shared" si="376"/>
        <v>F</v>
      </c>
      <c r="AD40" s="60">
        <f t="shared" si="377"/>
        <v>0</v>
      </c>
      <c r="AE40" s="53" t="str">
        <f t="shared" si="378"/>
        <v>0.0</v>
      </c>
      <c r="AF40" s="63"/>
      <c r="AG40" s="199"/>
      <c r="AH40" s="202"/>
      <c r="AI40" s="57"/>
      <c r="AJ40" s="58"/>
      <c r="AK40" s="66">
        <f t="shared" si="379"/>
        <v>0</v>
      </c>
      <c r="AL40" s="67">
        <f t="shared" si="380"/>
        <v>0</v>
      </c>
      <c r="AM40" s="67" t="str">
        <f t="shared" si="381"/>
        <v>0.0</v>
      </c>
      <c r="AN40" s="51" t="str">
        <f t="shared" si="382"/>
        <v>F</v>
      </c>
      <c r="AO40" s="60">
        <f t="shared" si="383"/>
        <v>0</v>
      </c>
      <c r="AP40" s="53" t="str">
        <f t="shared" si="384"/>
        <v>0.0</v>
      </c>
      <c r="AQ40" s="63">
        <v>2</v>
      </c>
      <c r="AR40" s="199">
        <v>2</v>
      </c>
      <c r="AS40" s="66"/>
      <c r="AT40" s="258"/>
      <c r="AU40" s="258"/>
      <c r="AV40" s="66">
        <f t="shared" si="385"/>
        <v>0</v>
      </c>
      <c r="AW40" s="67">
        <f t="shared" si="386"/>
        <v>0</v>
      </c>
      <c r="AX40" s="67" t="str">
        <f t="shared" si="387"/>
        <v>0.0</v>
      </c>
      <c r="AY40" s="51" t="str">
        <f t="shared" si="388"/>
        <v>F</v>
      </c>
      <c r="AZ40" s="60">
        <f t="shared" si="389"/>
        <v>0</v>
      </c>
      <c r="BA40" s="53" t="str">
        <f t="shared" si="390"/>
        <v>0.0</v>
      </c>
      <c r="BB40" s="63">
        <v>3</v>
      </c>
      <c r="BC40" s="199"/>
      <c r="BD40" s="105"/>
      <c r="BE40" s="103"/>
      <c r="BF40" s="58"/>
      <c r="BG40" s="66">
        <f t="shared" si="391"/>
        <v>0</v>
      </c>
      <c r="BH40" s="67">
        <f t="shared" si="392"/>
        <v>0</v>
      </c>
      <c r="BI40" s="67" t="str">
        <f t="shared" si="393"/>
        <v>0.0</v>
      </c>
      <c r="BJ40" s="51" t="str">
        <f t="shared" si="394"/>
        <v>F</v>
      </c>
      <c r="BK40" s="60">
        <f t="shared" si="395"/>
        <v>0</v>
      </c>
      <c r="BL40" s="53" t="str">
        <f t="shared" si="396"/>
        <v>0.0</v>
      </c>
      <c r="BM40" s="63">
        <v>3</v>
      </c>
      <c r="BN40" s="199">
        <v>3</v>
      </c>
      <c r="BO40" s="202"/>
      <c r="BP40" s="57"/>
      <c r="BQ40" s="58"/>
      <c r="BR40" s="66"/>
      <c r="BS40" s="67">
        <f t="shared" si="397"/>
        <v>0</v>
      </c>
      <c r="BT40" s="67" t="str">
        <f t="shared" si="398"/>
        <v>0.0</v>
      </c>
      <c r="BU40" s="51" t="str">
        <f t="shared" si="399"/>
        <v>F</v>
      </c>
      <c r="BV40" s="68">
        <f t="shared" si="400"/>
        <v>0</v>
      </c>
      <c r="BW40" s="53" t="str">
        <f t="shared" si="401"/>
        <v>0.0</v>
      </c>
      <c r="BX40" s="63">
        <v>2</v>
      </c>
      <c r="BY40" s="199">
        <v>2</v>
      </c>
      <c r="BZ40" s="202"/>
      <c r="CA40" s="57"/>
      <c r="CB40" s="58"/>
      <c r="CC40" s="66">
        <f t="shared" si="402"/>
        <v>0</v>
      </c>
      <c r="CD40" s="67">
        <f t="shared" si="403"/>
        <v>0</v>
      </c>
      <c r="CE40" s="67" t="str">
        <f t="shared" si="404"/>
        <v>0.0</v>
      </c>
      <c r="CF40" s="51" t="str">
        <f t="shared" si="405"/>
        <v>F</v>
      </c>
      <c r="CG40" s="60">
        <f t="shared" si="406"/>
        <v>0</v>
      </c>
      <c r="CH40" s="53" t="str">
        <f t="shared" si="407"/>
        <v>0.0</v>
      </c>
      <c r="CI40" s="63">
        <v>3</v>
      </c>
      <c r="CJ40" s="199">
        <v>3</v>
      </c>
      <c r="CK40" s="200">
        <f t="shared" si="408"/>
        <v>13</v>
      </c>
      <c r="CL40" s="72">
        <f t="shared" si="409"/>
        <v>0</v>
      </c>
      <c r="CM40" s="93" t="str">
        <f t="shared" si="410"/>
        <v>0.00</v>
      </c>
      <c r="CN40" s="72">
        <f t="shared" si="411"/>
        <v>0</v>
      </c>
      <c r="CO40" s="93" t="str">
        <f t="shared" si="412"/>
        <v>0.00</v>
      </c>
      <c r="CP40" s="258" t="str">
        <f t="shared" si="413"/>
        <v>Cảnh báo KQHT</v>
      </c>
      <c r="CQ40" s="258">
        <f t="shared" si="414"/>
        <v>10</v>
      </c>
      <c r="CR40" s="72">
        <f t="shared" si="415"/>
        <v>0</v>
      </c>
      <c r="CS40" s="258" t="str">
        <f t="shared" si="416"/>
        <v>0.00</v>
      </c>
      <c r="CT40" s="72">
        <f t="shared" si="417"/>
        <v>0</v>
      </c>
      <c r="CU40" s="258" t="str">
        <f t="shared" si="418"/>
        <v>0.00</v>
      </c>
      <c r="CV40" s="258" t="str">
        <f t="shared" si="419"/>
        <v>Cảnh báo KQHT</v>
      </c>
      <c r="CW40" s="66"/>
      <c r="CX40" s="258"/>
      <c r="CY40" s="258"/>
      <c r="CZ40" s="66">
        <f t="shared" si="420"/>
        <v>0</v>
      </c>
      <c r="DA40" s="67">
        <f t="shared" si="421"/>
        <v>0</v>
      </c>
      <c r="DB40" s="60" t="str">
        <f t="shared" si="422"/>
        <v>0.0</v>
      </c>
      <c r="DC40" s="51" t="str">
        <f t="shared" si="423"/>
        <v>F</v>
      </c>
      <c r="DD40" s="60">
        <f t="shared" si="424"/>
        <v>0</v>
      </c>
      <c r="DE40" s="60" t="str">
        <f t="shared" si="425"/>
        <v>0.0</v>
      </c>
      <c r="DF40" s="63"/>
      <c r="DG40" s="201"/>
      <c r="DH40" s="105"/>
      <c r="DI40" s="126"/>
      <c r="DJ40" s="126"/>
      <c r="DK40" s="66">
        <f t="shared" si="426"/>
        <v>0</v>
      </c>
      <c r="DL40" s="67">
        <f t="shared" si="427"/>
        <v>0</v>
      </c>
      <c r="DM40" s="60" t="str">
        <f t="shared" si="428"/>
        <v>0.0</v>
      </c>
      <c r="DN40" s="51" t="str">
        <f t="shared" si="429"/>
        <v>F</v>
      </c>
      <c r="DO40" s="60">
        <f t="shared" si="430"/>
        <v>0</v>
      </c>
      <c r="DP40" s="60" t="str">
        <f t="shared" si="431"/>
        <v>0.0</v>
      </c>
      <c r="DQ40" s="63"/>
      <c r="DR40" s="201"/>
      <c r="DS40" s="67">
        <f t="shared" si="432"/>
        <v>0</v>
      </c>
      <c r="DT40" s="60" t="str">
        <f t="shared" si="433"/>
        <v>0.0</v>
      </c>
      <c r="DU40" s="51" t="str">
        <f t="shared" si="434"/>
        <v>F</v>
      </c>
      <c r="DV40" s="60">
        <f t="shared" si="435"/>
        <v>0</v>
      </c>
      <c r="DW40" s="60" t="str">
        <f t="shared" si="436"/>
        <v>0.0</v>
      </c>
      <c r="DX40" s="63">
        <v>3</v>
      </c>
      <c r="DY40" s="201">
        <v>3</v>
      </c>
      <c r="DZ40" s="66"/>
      <c r="EA40" s="258"/>
      <c r="EB40" s="258"/>
      <c r="EC40" s="66">
        <f t="shared" si="277"/>
        <v>0</v>
      </c>
      <c r="ED40" s="67">
        <f t="shared" si="278"/>
        <v>0</v>
      </c>
      <c r="EE40" s="60" t="str">
        <f t="shared" si="279"/>
        <v>0.0</v>
      </c>
      <c r="EF40" s="51" t="str">
        <f t="shared" si="280"/>
        <v>F</v>
      </c>
      <c r="EG40" s="60">
        <f t="shared" si="281"/>
        <v>0</v>
      </c>
      <c r="EH40" s="60" t="str">
        <f t="shared" si="282"/>
        <v>0.0</v>
      </c>
      <c r="EI40" s="63">
        <v>3</v>
      </c>
      <c r="EJ40" s="201">
        <v>3</v>
      </c>
      <c r="EK40" s="202"/>
      <c r="EL40" s="57"/>
      <c r="EM40" s="258"/>
      <c r="EN40" s="66">
        <f t="shared" si="336"/>
        <v>0</v>
      </c>
      <c r="EO40" s="67">
        <f t="shared" si="337"/>
        <v>0</v>
      </c>
      <c r="EP40" s="60" t="str">
        <f t="shared" si="338"/>
        <v>0.0</v>
      </c>
      <c r="EQ40" s="51" t="str">
        <f t="shared" si="339"/>
        <v>F</v>
      </c>
      <c r="ER40" s="60">
        <f t="shared" si="340"/>
        <v>0</v>
      </c>
      <c r="ES40" s="60" t="str">
        <f t="shared" si="341"/>
        <v>0.0</v>
      </c>
      <c r="ET40" s="63">
        <v>3</v>
      </c>
      <c r="EU40" s="199">
        <v>3</v>
      </c>
      <c r="EV40" s="146"/>
      <c r="EW40" s="70"/>
      <c r="EX40" s="121"/>
      <c r="EY40" s="66">
        <f t="shared" si="45"/>
        <v>0</v>
      </c>
      <c r="EZ40" s="67">
        <f t="shared" si="46"/>
        <v>0</v>
      </c>
      <c r="FA40" s="67" t="str">
        <f t="shared" si="47"/>
        <v>0.0</v>
      </c>
      <c r="FB40" s="51" t="str">
        <f t="shared" si="48"/>
        <v>F</v>
      </c>
      <c r="FC40" s="60">
        <f t="shared" si="49"/>
        <v>0</v>
      </c>
      <c r="FD40" s="53" t="str">
        <f t="shared" si="50"/>
        <v>0.0</v>
      </c>
      <c r="FE40" s="63">
        <v>2</v>
      </c>
      <c r="FF40" s="199"/>
      <c r="FG40" s="66"/>
      <c r="FH40" s="258"/>
      <c r="FI40" s="104"/>
      <c r="FJ40" s="66">
        <f t="shared" si="51"/>
        <v>0</v>
      </c>
      <c r="FK40" s="67">
        <f t="shared" si="52"/>
        <v>0</v>
      </c>
      <c r="FL40" s="67" t="str">
        <f t="shared" si="53"/>
        <v>0.0</v>
      </c>
      <c r="FM40" s="51" t="str">
        <f t="shared" si="54"/>
        <v>F</v>
      </c>
      <c r="FN40" s="60">
        <f t="shared" si="55"/>
        <v>0</v>
      </c>
      <c r="FO40" s="53" t="str">
        <f t="shared" si="56"/>
        <v>0.0</v>
      </c>
      <c r="FP40" s="63">
        <v>2</v>
      </c>
      <c r="FQ40" s="199">
        <v>2</v>
      </c>
      <c r="FR40" s="66"/>
      <c r="FS40" s="258"/>
      <c r="FT40" s="258"/>
      <c r="FU40" s="66"/>
      <c r="FV40" s="67">
        <f t="shared" si="57"/>
        <v>0</v>
      </c>
      <c r="FW40" s="67" t="str">
        <f t="shared" si="58"/>
        <v>0.0</v>
      </c>
      <c r="FX40" s="51" t="str">
        <f t="shared" si="59"/>
        <v>F</v>
      </c>
      <c r="FY40" s="60">
        <f t="shared" si="60"/>
        <v>0</v>
      </c>
      <c r="FZ40" s="53" t="str">
        <f t="shared" si="61"/>
        <v>0.0</v>
      </c>
      <c r="GA40" s="63">
        <v>2</v>
      </c>
      <c r="GB40" s="199">
        <v>2</v>
      </c>
      <c r="GC40" s="146"/>
      <c r="GD40" s="70"/>
      <c r="GE40" s="121"/>
      <c r="GF40" s="146"/>
      <c r="GG40" s="67">
        <f>ROUND(MAX((GC40*0.4+GD40*0.6),(GC40*0.4+GE40*0.6)),1)</f>
        <v>0</v>
      </c>
      <c r="GH40" s="67" t="str">
        <f>TEXT(GG40,"0.0")</f>
        <v>0.0</v>
      </c>
      <c r="GI40" s="51" t="str">
        <f>IF(GG40&gt;=8.5,"A",IF(GG40&gt;=8,"B+",IF(GG40&gt;=7,"B",IF(GG40&gt;=6.5,"C+",IF(GG40&gt;=5.5,"C",IF(GG40&gt;=5,"D+",IF(GG40&gt;=4,"D","F")))))))</f>
        <v>F</v>
      </c>
      <c r="GJ40" s="60">
        <f>IF(GI40="A",4,IF(GI40="B+",3.5,IF(GI40="B",3,IF(GI40="C+",2.5,IF(GI40="C",2,IF(GI40="D+",1.5,IF(GI40="D",1,0)))))))</f>
        <v>0</v>
      </c>
      <c r="GK40" s="53" t="str">
        <f>TEXT(GJ40,"0.0")</f>
        <v>0.0</v>
      </c>
      <c r="GL40" s="63">
        <v>3</v>
      </c>
      <c r="GM40" s="199"/>
      <c r="GN40" s="203">
        <f>DX40+EI40+ET40+FE40+FP40+GA40+GL40</f>
        <v>18</v>
      </c>
      <c r="GO40" s="153">
        <f>(DS40*DX40+ED40*EI40+EO40*ET40+EZ40*FE40+FK40*FP40+FV40*GA40+GG40*GL40)/GN40</f>
        <v>0</v>
      </c>
      <c r="GP40" s="155">
        <f>(DV40*DX40+EG40*EI40+ER40*ET40+FC40*FE40+FN40*FP40+FY40*GA40+GJ40*GL40)/GN40</f>
        <v>0</v>
      </c>
      <c r="GQ40" s="154" t="str">
        <f t="shared" si="70"/>
        <v>0.00</v>
      </c>
      <c r="GR40" s="5" t="str">
        <f t="shared" si="71"/>
        <v>Cảnh báo KQHT</v>
      </c>
      <c r="GS40" s="204">
        <f>DY40+EJ40+EU40+FF40+FQ40+GB40+GM40</f>
        <v>13</v>
      </c>
      <c r="GT40" s="205">
        <f t="shared" si="73"/>
        <v>0</v>
      </c>
      <c r="GU40" s="206">
        <f xml:space="preserve"> (DV40*DY40+EG40*EJ40+ER40*EU40+FC40*FF40+FN40*FQ40+FY40*GB40+GJ40*GM40)/GS40</f>
        <v>0</v>
      </c>
      <c r="GV40" s="207">
        <f>CK40+GN40</f>
        <v>31</v>
      </c>
      <c r="GW40" s="203">
        <f>CQ40+GS40</f>
        <v>23</v>
      </c>
      <c r="GX40" s="154">
        <f>(CQ40*CR40+GT40*GS40)/GW40</f>
        <v>0</v>
      </c>
      <c r="GY40" s="155">
        <f>(CT40*CQ40+GU40*GS40)/GW40</f>
        <v>0</v>
      </c>
      <c r="GZ40" s="154" t="str">
        <f t="shared" si="79"/>
        <v>0.00</v>
      </c>
      <c r="HA40" s="5" t="str">
        <f t="shared" si="80"/>
        <v>Cảnh báo KQHT</v>
      </c>
      <c r="HB40" s="5"/>
      <c r="HC40" s="105"/>
      <c r="HD40" s="103"/>
      <c r="HE40" s="104"/>
      <c r="HF40" s="105"/>
      <c r="HG40" s="67">
        <f>ROUND(MAX((HC40*0.4+HD40*0.6),(HC40*0.4+HE40*0.6)),1)</f>
        <v>0</v>
      </c>
      <c r="HH40" s="67" t="str">
        <f>TEXT(HG40,"0.0")</f>
        <v>0.0</v>
      </c>
      <c r="HI40" s="51" t="str">
        <f>IF(HG40&gt;=8.5,"A",IF(HG40&gt;=8,"B+",IF(HG40&gt;=7,"B",IF(HG40&gt;=6.5,"C+",IF(HG40&gt;=5.5,"C",IF(HG40&gt;=5,"D+",IF(HG40&gt;=4,"D","F")))))))</f>
        <v>F</v>
      </c>
      <c r="HJ40" s="60">
        <f>IF(HI40="A",4,IF(HI40="B+",3.5,IF(HI40="B",3,IF(HI40="C+",2.5,IF(HI40="C",2,IF(HI40="D+",1.5,IF(HI40="D",1,0)))))))</f>
        <v>0</v>
      </c>
      <c r="HK40" s="53" t="str">
        <f>TEXT(HJ40,"0.0")</f>
        <v>0.0</v>
      </c>
      <c r="HL40" s="63">
        <v>3</v>
      </c>
      <c r="HM40" s="199">
        <v>3</v>
      </c>
      <c r="HN40" s="146"/>
      <c r="HO40" s="70"/>
      <c r="HP40" s="121"/>
      <c r="HQ40" s="146">
        <f>ROUND((HN40*0.4+HO40*0.6),1)</f>
        <v>0</v>
      </c>
      <c r="HR40" s="110">
        <f t="shared" si="87"/>
        <v>0</v>
      </c>
      <c r="HS40" s="67" t="str">
        <f t="shared" si="88"/>
        <v>0.0</v>
      </c>
      <c r="HT40" s="111" t="str">
        <f t="shared" si="89"/>
        <v>F</v>
      </c>
      <c r="HU40" s="112">
        <f t="shared" si="90"/>
        <v>0</v>
      </c>
      <c r="HV40" s="113" t="str">
        <f t="shared" si="91"/>
        <v>0.0</v>
      </c>
      <c r="HW40" s="63">
        <v>1</v>
      </c>
      <c r="HX40" s="199"/>
      <c r="HY40" s="66">
        <f t="shared" si="209"/>
        <v>0</v>
      </c>
      <c r="HZ40" s="163">
        <f t="shared" si="210"/>
        <v>0</v>
      </c>
      <c r="IA40" s="53" t="str">
        <f t="shared" si="93"/>
        <v>0.0</v>
      </c>
      <c r="IB40" s="51" t="str">
        <f t="shared" si="94"/>
        <v>F</v>
      </c>
      <c r="IC40" s="60">
        <f t="shared" si="95"/>
        <v>0</v>
      </c>
      <c r="ID40" s="53" t="str">
        <f t="shared" si="96"/>
        <v>0.0</v>
      </c>
      <c r="IE40" s="212">
        <v>4</v>
      </c>
      <c r="IF40" s="213"/>
      <c r="IG40" s="202"/>
      <c r="IH40" s="57"/>
      <c r="II40" s="58"/>
      <c r="IJ40" s="66">
        <f>ROUND((IG40*0.4+IH40*0.6),1)</f>
        <v>0</v>
      </c>
      <c r="IK40" s="67">
        <f>ROUND(MAX((IG40*0.4+IH40*0.6),(IG40*0.4+II40*0.6)),1)</f>
        <v>0</v>
      </c>
      <c r="IL40" s="67" t="str">
        <f>TEXT(IK40,"0.0")</f>
        <v>0.0</v>
      </c>
      <c r="IM40" s="51" t="str">
        <f>IF(IK40&gt;=8.5,"A",IF(IK40&gt;=8,"B+",IF(IK40&gt;=7,"B",IF(IK40&gt;=6.5,"C+",IF(IK40&gt;=5.5,"C",IF(IK40&gt;=5,"D+",IF(IK40&gt;=4,"D","F")))))))</f>
        <v>F</v>
      </c>
      <c r="IN40" s="60">
        <f>IF(IM40="A",4,IF(IM40="B+",3.5,IF(IM40="B",3,IF(IM40="C+",2.5,IF(IM40="C",2,IF(IM40="D+",1.5,IF(IM40="D",1,0)))))))</f>
        <v>0</v>
      </c>
      <c r="IO40" s="53" t="str">
        <f>TEXT(IN40,"0.0")</f>
        <v>0.0</v>
      </c>
      <c r="IP40" s="63">
        <v>2</v>
      </c>
      <c r="IQ40" s="199">
        <v>2</v>
      </c>
      <c r="IR40" s="146"/>
      <c r="IS40" s="70"/>
      <c r="IT40" s="121"/>
      <c r="IU40" s="146">
        <f>ROUND((IR40*0.4+IS40*0.6),1)</f>
        <v>0</v>
      </c>
      <c r="IV40" s="67">
        <f t="shared" si="104"/>
        <v>0</v>
      </c>
      <c r="IW40" s="67" t="str">
        <f t="shared" si="105"/>
        <v>0.0</v>
      </c>
      <c r="IX40" s="51" t="str">
        <f t="shared" si="106"/>
        <v>F</v>
      </c>
      <c r="IY40" s="60">
        <f t="shared" si="107"/>
        <v>0</v>
      </c>
      <c r="IZ40" s="53" t="str">
        <f t="shared" si="108"/>
        <v>0.0</v>
      </c>
      <c r="JA40" s="63">
        <v>3</v>
      </c>
      <c r="JB40" s="199"/>
      <c r="JC40" s="65"/>
      <c r="JD40" s="57"/>
      <c r="JE40" s="58"/>
      <c r="JF40" s="66">
        <f>ROUND((JC40*0.4+JD40*0.6),1)</f>
        <v>0</v>
      </c>
      <c r="JG40" s="67">
        <f t="shared" si="110"/>
        <v>0</v>
      </c>
      <c r="JH40" s="50" t="str">
        <f t="shared" si="111"/>
        <v>0.0</v>
      </c>
      <c r="JI40" s="51" t="str">
        <f t="shared" si="112"/>
        <v>F</v>
      </c>
      <c r="JJ40" s="60">
        <f t="shared" si="113"/>
        <v>0</v>
      </c>
      <c r="JK40" s="53" t="str">
        <f t="shared" si="114"/>
        <v>0.0</v>
      </c>
      <c r="JL40" s="61">
        <v>2</v>
      </c>
      <c r="JM40" s="62">
        <v>2</v>
      </c>
      <c r="JN40" s="56"/>
      <c r="JO40" s="70"/>
      <c r="JP40" s="121"/>
      <c r="JQ40" s="146">
        <f t="shared" si="437"/>
        <v>0</v>
      </c>
      <c r="JR40" s="67">
        <f t="shared" si="438"/>
        <v>0</v>
      </c>
      <c r="JS40" s="50" t="str">
        <f t="shared" si="439"/>
        <v>0.0</v>
      </c>
      <c r="JT40" s="51" t="str">
        <f t="shared" si="440"/>
        <v>F</v>
      </c>
      <c r="JU40" s="60">
        <f t="shared" si="441"/>
        <v>0</v>
      </c>
      <c r="JV40" s="53" t="str">
        <f t="shared" si="442"/>
        <v>0.0</v>
      </c>
      <c r="JW40" s="61">
        <v>1</v>
      </c>
      <c r="JX40" s="62">
        <v>1</v>
      </c>
      <c r="JY40" s="56"/>
      <c r="JZ40" s="70"/>
      <c r="KA40" s="121"/>
      <c r="KB40" s="146">
        <f t="shared" si="443"/>
        <v>0</v>
      </c>
      <c r="KC40" s="67">
        <f t="shared" si="444"/>
        <v>0</v>
      </c>
      <c r="KD40" s="50" t="str">
        <f t="shared" si="445"/>
        <v>0.0</v>
      </c>
      <c r="KE40" s="51" t="str">
        <f t="shared" si="446"/>
        <v>F</v>
      </c>
      <c r="KF40" s="60">
        <f t="shared" si="447"/>
        <v>0</v>
      </c>
      <c r="KG40" s="53" t="str">
        <f t="shared" si="448"/>
        <v>0.0</v>
      </c>
      <c r="KH40" s="61">
        <v>2</v>
      </c>
      <c r="KI40" s="62">
        <v>2</v>
      </c>
      <c r="KJ40" s="105"/>
      <c r="KK40" s="135"/>
      <c r="KL40" s="104"/>
      <c r="KM40" s="66">
        <f t="shared" si="449"/>
        <v>0</v>
      </c>
      <c r="KN40" s="110">
        <f t="shared" si="450"/>
        <v>0</v>
      </c>
      <c r="KO40" s="67" t="str">
        <f t="shared" si="451"/>
        <v>0.0</v>
      </c>
      <c r="KP40" s="273" t="str">
        <f t="shared" si="452"/>
        <v>F</v>
      </c>
      <c r="KQ40" s="112">
        <f t="shared" si="453"/>
        <v>0</v>
      </c>
      <c r="KR40" s="113" t="str">
        <f t="shared" si="454"/>
        <v>0.0</v>
      </c>
      <c r="KS40" s="63">
        <v>3</v>
      </c>
      <c r="KT40" s="199">
        <v>3</v>
      </c>
      <c r="KU40" s="105"/>
      <c r="KV40" s="135"/>
      <c r="KW40" s="104"/>
      <c r="KX40" s="66">
        <f t="shared" si="455"/>
        <v>0</v>
      </c>
      <c r="KY40" s="110">
        <f t="shared" si="456"/>
        <v>0</v>
      </c>
      <c r="KZ40" s="67" t="str">
        <f t="shared" si="457"/>
        <v>0.0</v>
      </c>
      <c r="LA40" s="273" t="str">
        <f t="shared" si="458"/>
        <v>F</v>
      </c>
      <c r="LB40" s="112">
        <f t="shared" si="459"/>
        <v>0</v>
      </c>
      <c r="LC40" s="113" t="str">
        <f t="shared" si="460"/>
        <v>0.0</v>
      </c>
      <c r="LD40" s="63">
        <v>2</v>
      </c>
      <c r="LE40" s="199">
        <v>2</v>
      </c>
      <c r="LF40" s="274">
        <f t="shared" si="461"/>
        <v>0</v>
      </c>
      <c r="LG40" s="275">
        <f t="shared" si="462"/>
        <v>0</v>
      </c>
      <c r="LH40" s="276" t="str">
        <f t="shared" si="463"/>
        <v>0.0</v>
      </c>
      <c r="LI40" s="277" t="str">
        <f t="shared" si="464"/>
        <v>F</v>
      </c>
      <c r="LJ40" s="278">
        <f t="shared" si="465"/>
        <v>0</v>
      </c>
      <c r="LK40" s="276" t="str">
        <f t="shared" si="466"/>
        <v>0.0</v>
      </c>
      <c r="LL40" s="279">
        <v>5</v>
      </c>
      <c r="LM40" s="280">
        <v>5</v>
      </c>
      <c r="LN40" s="203">
        <f t="shared" si="467"/>
        <v>19</v>
      </c>
      <c r="LO40" s="153">
        <f t="shared" si="468"/>
        <v>0</v>
      </c>
      <c r="LP40" s="155">
        <f t="shared" si="469"/>
        <v>0</v>
      </c>
      <c r="LQ40" s="154" t="str">
        <f t="shared" si="470"/>
        <v>0.00</v>
      </c>
      <c r="LR40" s="5" t="str">
        <f t="shared" si="471"/>
        <v>Cảnh báo KQHT</v>
      </c>
    </row>
    <row r="41" spans="1:330" s="8" customFormat="1" ht="18">
      <c r="D41" s="222"/>
      <c r="E41" s="223"/>
      <c r="K41" s="198"/>
      <c r="L41" s="67" t="str">
        <f t="shared" si="295"/>
        <v>0.0</v>
      </c>
      <c r="M41" s="51" t="str">
        <f t="shared" si="367"/>
        <v>F</v>
      </c>
      <c r="N41" s="52">
        <f t="shared" si="368"/>
        <v>0</v>
      </c>
      <c r="O41" s="53" t="str">
        <f t="shared" si="369"/>
        <v>0.0</v>
      </c>
      <c r="P41" s="63"/>
      <c r="Q41" s="49"/>
      <c r="R41" s="67" t="str">
        <f t="shared" si="299"/>
        <v>0.0</v>
      </c>
      <c r="S41" s="8" t="str">
        <f t="shared" si="370"/>
        <v>F</v>
      </c>
      <c r="T41" s="52">
        <f t="shared" si="371"/>
        <v>0</v>
      </c>
      <c r="U41" s="53" t="str">
        <f t="shared" si="372"/>
        <v>0.0</v>
      </c>
      <c r="V41" s="63">
        <v>3</v>
      </c>
      <c r="W41" s="105"/>
      <c r="X41" s="103"/>
      <c r="Y41" s="58"/>
      <c r="Z41" s="66">
        <f t="shared" si="373"/>
        <v>0</v>
      </c>
      <c r="AA41" s="67">
        <f t="shared" si="374"/>
        <v>0</v>
      </c>
      <c r="AB41" s="67" t="str">
        <f t="shared" si="375"/>
        <v>0.0</v>
      </c>
      <c r="AC41" s="51" t="str">
        <f t="shared" si="376"/>
        <v>F</v>
      </c>
      <c r="AD41" s="60">
        <f t="shared" si="377"/>
        <v>0</v>
      </c>
      <c r="AE41" s="53" t="str">
        <f t="shared" si="378"/>
        <v>0.0</v>
      </c>
      <c r="AF41" s="63"/>
      <c r="AG41" s="199"/>
      <c r="AH41" s="202"/>
      <c r="AI41" s="57"/>
      <c r="AJ41" s="58"/>
      <c r="AK41" s="66">
        <f t="shared" si="379"/>
        <v>0</v>
      </c>
      <c r="AL41" s="67">
        <f t="shared" si="380"/>
        <v>0</v>
      </c>
      <c r="AM41" s="67" t="str">
        <f t="shared" si="381"/>
        <v>0.0</v>
      </c>
      <c r="AN41" s="51" t="str">
        <f t="shared" si="382"/>
        <v>F</v>
      </c>
      <c r="AO41" s="60">
        <f t="shared" si="383"/>
        <v>0</v>
      </c>
      <c r="AP41" s="53" t="str">
        <f t="shared" si="384"/>
        <v>0.0</v>
      </c>
      <c r="AQ41" s="63">
        <v>2</v>
      </c>
      <c r="AR41" s="199">
        <v>2</v>
      </c>
      <c r="AS41" s="66"/>
      <c r="AT41" s="258"/>
      <c r="AU41" s="258"/>
      <c r="AV41" s="66">
        <f t="shared" si="385"/>
        <v>0</v>
      </c>
      <c r="AW41" s="67">
        <f t="shared" si="386"/>
        <v>0</v>
      </c>
      <c r="AX41" s="67" t="str">
        <f t="shared" si="387"/>
        <v>0.0</v>
      </c>
      <c r="AY41" s="51" t="str">
        <f t="shared" si="388"/>
        <v>F</v>
      </c>
      <c r="AZ41" s="60">
        <f t="shared" si="389"/>
        <v>0</v>
      </c>
      <c r="BA41" s="53" t="str">
        <f t="shared" si="390"/>
        <v>0.0</v>
      </c>
      <c r="BB41" s="63">
        <v>3</v>
      </c>
      <c r="BC41" s="199"/>
      <c r="BD41" s="105"/>
      <c r="BE41" s="103"/>
      <c r="BF41" s="58"/>
      <c r="BG41" s="66">
        <f t="shared" si="391"/>
        <v>0</v>
      </c>
      <c r="BH41" s="67">
        <f t="shared" si="392"/>
        <v>0</v>
      </c>
      <c r="BI41" s="67" t="str">
        <f t="shared" si="393"/>
        <v>0.0</v>
      </c>
      <c r="BJ41" s="51" t="str">
        <f t="shared" si="394"/>
        <v>F</v>
      </c>
      <c r="BK41" s="60">
        <f t="shared" si="395"/>
        <v>0</v>
      </c>
      <c r="BL41" s="53" t="str">
        <f t="shared" si="396"/>
        <v>0.0</v>
      </c>
      <c r="BM41" s="63">
        <v>3</v>
      </c>
      <c r="BN41" s="199">
        <v>3</v>
      </c>
      <c r="BO41" s="202"/>
      <c r="BP41" s="57"/>
      <c r="BQ41" s="58"/>
      <c r="BR41" s="66"/>
      <c r="BS41" s="67">
        <f t="shared" si="397"/>
        <v>0</v>
      </c>
      <c r="BT41" s="67" t="str">
        <f t="shared" si="398"/>
        <v>0.0</v>
      </c>
      <c r="BU41" s="51" t="str">
        <f t="shared" si="399"/>
        <v>F</v>
      </c>
      <c r="BV41" s="68">
        <f t="shared" si="400"/>
        <v>0</v>
      </c>
      <c r="BW41" s="53" t="str">
        <f t="shared" si="401"/>
        <v>0.0</v>
      </c>
      <c r="BX41" s="63">
        <v>2</v>
      </c>
      <c r="BY41" s="199">
        <v>2</v>
      </c>
      <c r="BZ41" s="202"/>
      <c r="CA41" s="57"/>
      <c r="CB41" s="58"/>
      <c r="CC41" s="66">
        <f t="shared" si="402"/>
        <v>0</v>
      </c>
      <c r="CD41" s="67">
        <f t="shared" si="403"/>
        <v>0</v>
      </c>
      <c r="CE41" s="67" t="str">
        <f t="shared" si="404"/>
        <v>0.0</v>
      </c>
      <c r="CF41" s="51" t="str">
        <f t="shared" si="405"/>
        <v>F</v>
      </c>
      <c r="CG41" s="60">
        <f t="shared" si="406"/>
        <v>0</v>
      </c>
      <c r="CH41" s="53" t="str">
        <f t="shared" si="407"/>
        <v>0.0</v>
      </c>
      <c r="CI41" s="63">
        <v>3</v>
      </c>
      <c r="CJ41" s="199">
        <v>3</v>
      </c>
      <c r="CK41" s="200">
        <f t="shared" si="408"/>
        <v>13</v>
      </c>
      <c r="CL41" s="72">
        <f t="shared" si="409"/>
        <v>0</v>
      </c>
      <c r="CM41" s="93" t="str">
        <f t="shared" si="410"/>
        <v>0.00</v>
      </c>
      <c r="CN41" s="72">
        <f t="shared" si="411"/>
        <v>0</v>
      </c>
      <c r="CO41" s="93" t="str">
        <f t="shared" si="412"/>
        <v>0.00</v>
      </c>
      <c r="CP41" s="258" t="str">
        <f t="shared" si="413"/>
        <v>Cảnh báo KQHT</v>
      </c>
      <c r="CQ41" s="258">
        <f t="shared" si="414"/>
        <v>10</v>
      </c>
      <c r="CR41" s="72">
        <f t="shared" si="415"/>
        <v>0</v>
      </c>
      <c r="CS41" s="258" t="str">
        <f t="shared" si="416"/>
        <v>0.00</v>
      </c>
      <c r="CT41" s="72">
        <f t="shared" si="417"/>
        <v>0</v>
      </c>
      <c r="CU41" s="258" t="str">
        <f t="shared" si="418"/>
        <v>0.00</v>
      </c>
      <c r="CV41" s="258" t="str">
        <f t="shared" si="419"/>
        <v>Cảnh báo KQHT</v>
      </c>
      <c r="CW41" s="66"/>
      <c r="CX41" s="258"/>
      <c r="CY41" s="258"/>
      <c r="CZ41" s="66">
        <f t="shared" si="420"/>
        <v>0</v>
      </c>
      <c r="DA41" s="67">
        <f t="shared" si="421"/>
        <v>0</v>
      </c>
      <c r="DB41" s="60" t="str">
        <f t="shared" si="422"/>
        <v>0.0</v>
      </c>
      <c r="DC41" s="51" t="str">
        <f t="shared" si="423"/>
        <v>F</v>
      </c>
      <c r="DD41" s="60">
        <f t="shared" si="424"/>
        <v>0</v>
      </c>
      <c r="DE41" s="60" t="str">
        <f t="shared" si="425"/>
        <v>0.0</v>
      </c>
      <c r="DF41" s="63"/>
      <c r="DG41" s="201"/>
      <c r="DH41" s="105"/>
      <c r="DI41" s="126"/>
      <c r="DJ41" s="126"/>
      <c r="DK41" s="66">
        <f t="shared" si="426"/>
        <v>0</v>
      </c>
      <c r="DL41" s="67">
        <f t="shared" si="427"/>
        <v>0</v>
      </c>
      <c r="DM41" s="60" t="str">
        <f t="shared" si="428"/>
        <v>0.0</v>
      </c>
      <c r="DN41" s="51" t="str">
        <f t="shared" si="429"/>
        <v>F</v>
      </c>
      <c r="DO41" s="60">
        <f t="shared" si="430"/>
        <v>0</v>
      </c>
      <c r="DP41" s="60" t="str">
        <f t="shared" si="431"/>
        <v>0.0</v>
      </c>
      <c r="DQ41" s="63"/>
      <c r="DR41" s="201"/>
      <c r="DS41" s="67">
        <f t="shared" si="432"/>
        <v>0</v>
      </c>
      <c r="DT41" s="60" t="str">
        <f t="shared" si="433"/>
        <v>0.0</v>
      </c>
      <c r="DU41" s="51" t="str">
        <f t="shared" si="434"/>
        <v>F</v>
      </c>
      <c r="DV41" s="60">
        <f t="shared" si="435"/>
        <v>0</v>
      </c>
      <c r="DW41" s="60" t="str">
        <f t="shared" si="436"/>
        <v>0.0</v>
      </c>
      <c r="DX41" s="63">
        <v>3</v>
      </c>
      <c r="DY41" s="201">
        <v>3</v>
      </c>
      <c r="DZ41" s="66"/>
      <c r="EA41" s="258"/>
      <c r="EB41" s="258"/>
      <c r="EC41" s="66">
        <f t="shared" si="277"/>
        <v>0</v>
      </c>
      <c r="ED41" s="67">
        <f t="shared" si="278"/>
        <v>0</v>
      </c>
      <c r="EE41" s="60" t="str">
        <f t="shared" si="279"/>
        <v>0.0</v>
      </c>
      <c r="EF41" s="51" t="str">
        <f t="shared" si="280"/>
        <v>F</v>
      </c>
      <c r="EG41" s="60">
        <f t="shared" si="281"/>
        <v>0</v>
      </c>
      <c r="EH41" s="60" t="str">
        <f t="shared" si="282"/>
        <v>0.0</v>
      </c>
      <c r="EI41" s="63">
        <v>3</v>
      </c>
      <c r="EJ41" s="201">
        <v>3</v>
      </c>
      <c r="EK41" s="202"/>
      <c r="EL41" s="57"/>
      <c r="EM41" s="258"/>
      <c r="EN41" s="66">
        <f t="shared" si="336"/>
        <v>0</v>
      </c>
      <c r="EO41" s="67">
        <f t="shared" si="337"/>
        <v>0</v>
      </c>
      <c r="EP41" s="60" t="str">
        <f t="shared" si="338"/>
        <v>0.0</v>
      </c>
      <c r="EQ41" s="51" t="str">
        <f t="shared" si="339"/>
        <v>F</v>
      </c>
      <c r="ER41" s="60">
        <f t="shared" si="340"/>
        <v>0</v>
      </c>
      <c r="ES41" s="60" t="str">
        <f t="shared" si="341"/>
        <v>0.0</v>
      </c>
      <c r="ET41" s="63">
        <v>3</v>
      </c>
      <c r="EU41" s="199">
        <v>3</v>
      </c>
      <c r="EV41" s="146"/>
      <c r="EW41" s="70"/>
      <c r="EX41" s="121"/>
      <c r="EY41" s="66">
        <f t="shared" si="45"/>
        <v>0</v>
      </c>
      <c r="EZ41" s="67">
        <f t="shared" si="46"/>
        <v>0</v>
      </c>
      <c r="FA41" s="67" t="str">
        <f t="shared" si="47"/>
        <v>0.0</v>
      </c>
      <c r="FB41" s="51" t="str">
        <f t="shared" si="48"/>
        <v>F</v>
      </c>
      <c r="FC41" s="60">
        <f t="shared" si="49"/>
        <v>0</v>
      </c>
      <c r="FD41" s="53" t="str">
        <f t="shared" si="50"/>
        <v>0.0</v>
      </c>
      <c r="FE41" s="63">
        <v>2</v>
      </c>
      <c r="FF41" s="199"/>
      <c r="FG41" s="66"/>
      <c r="FH41" s="258"/>
      <c r="FI41" s="104"/>
      <c r="FJ41" s="66">
        <f t="shared" si="51"/>
        <v>0</v>
      </c>
      <c r="FK41" s="67">
        <f t="shared" si="52"/>
        <v>0</v>
      </c>
      <c r="FL41" s="67" t="str">
        <f t="shared" si="53"/>
        <v>0.0</v>
      </c>
      <c r="FM41" s="51" t="str">
        <f t="shared" si="54"/>
        <v>F</v>
      </c>
      <c r="FN41" s="60">
        <f t="shared" si="55"/>
        <v>0</v>
      </c>
      <c r="FO41" s="53" t="str">
        <f t="shared" si="56"/>
        <v>0.0</v>
      </c>
      <c r="FP41" s="63">
        <v>2</v>
      </c>
      <c r="FQ41" s="199">
        <v>2</v>
      </c>
      <c r="FR41" s="66"/>
      <c r="FS41" s="258"/>
      <c r="FT41" s="258"/>
      <c r="FU41" s="66"/>
      <c r="FV41" s="67">
        <f t="shared" si="57"/>
        <v>0</v>
      </c>
      <c r="FW41" s="67" t="str">
        <f t="shared" si="58"/>
        <v>0.0</v>
      </c>
      <c r="FX41" s="51" t="str">
        <f t="shared" si="59"/>
        <v>F</v>
      </c>
      <c r="FY41" s="60">
        <f t="shared" si="60"/>
        <v>0</v>
      </c>
      <c r="FZ41" s="53" t="str">
        <f t="shared" si="61"/>
        <v>0.0</v>
      </c>
      <c r="GA41" s="63">
        <v>2</v>
      </c>
      <c r="GB41" s="199">
        <v>2</v>
      </c>
      <c r="GC41" s="146"/>
      <c r="GD41" s="70"/>
      <c r="GE41" s="121"/>
      <c r="GF41" s="146"/>
      <c r="GG41" s="67">
        <f>ROUND(MAX((GC41*0.4+GD41*0.6),(GC41*0.4+GE41*0.6)),1)</f>
        <v>0</v>
      </c>
      <c r="GH41" s="67" t="str">
        <f>TEXT(GG41,"0.0")</f>
        <v>0.0</v>
      </c>
      <c r="GI41" s="51" t="str">
        <f>IF(GG41&gt;=8.5,"A",IF(GG41&gt;=8,"B+",IF(GG41&gt;=7,"B",IF(GG41&gt;=6.5,"C+",IF(GG41&gt;=5.5,"C",IF(GG41&gt;=5,"D+",IF(GG41&gt;=4,"D","F")))))))</f>
        <v>F</v>
      </c>
      <c r="GJ41" s="60">
        <f>IF(GI41="A",4,IF(GI41="B+",3.5,IF(GI41="B",3,IF(GI41="C+",2.5,IF(GI41="C",2,IF(GI41="D+",1.5,IF(GI41="D",1,0)))))))</f>
        <v>0</v>
      </c>
      <c r="GK41" s="53" t="str">
        <f>TEXT(GJ41,"0.0")</f>
        <v>0.0</v>
      </c>
      <c r="GL41" s="63">
        <v>3</v>
      </c>
      <c r="GM41" s="199"/>
      <c r="GN41" s="203">
        <f>DX41+EI41+ET41+FE41+FP41+GA41+GL41</f>
        <v>18</v>
      </c>
      <c r="GO41" s="153">
        <f>(DS41*DX41+ED41*EI41+EO41*ET41+EZ41*FE41+FK41*FP41+FV41*GA41+GG41*GL41)/GN41</f>
        <v>0</v>
      </c>
      <c r="GP41" s="155">
        <f>(DV41*DX41+EG41*EI41+ER41*ET41+FC41*FE41+FN41*FP41+FY41*GA41+GJ41*GL41)/GN41</f>
        <v>0</v>
      </c>
      <c r="GQ41" s="154" t="str">
        <f t="shared" si="70"/>
        <v>0.00</v>
      </c>
      <c r="GR41" s="5" t="str">
        <f t="shared" si="71"/>
        <v>Cảnh báo KQHT</v>
      </c>
      <c r="GS41" s="204">
        <f>DY41+EJ41+EU41+FF41+FQ41+GB41+GM41</f>
        <v>13</v>
      </c>
      <c r="GT41" s="205">
        <f t="shared" si="73"/>
        <v>0</v>
      </c>
      <c r="GU41" s="206">
        <f xml:space="preserve"> (DV41*DY41+EG41*EJ41+ER41*EU41+FC41*FF41+FN41*FQ41+FY41*GB41+GJ41*GM41)/GS41</f>
        <v>0</v>
      </c>
      <c r="GV41" s="207">
        <f>CK41+GN41</f>
        <v>31</v>
      </c>
      <c r="GW41" s="203">
        <f>CQ41+GS41</f>
        <v>23</v>
      </c>
      <c r="GX41" s="154">
        <f>(CQ41*CR41+GT41*GS41)/GW41</f>
        <v>0</v>
      </c>
      <c r="GY41" s="155">
        <f>(CT41*CQ41+GU41*GS41)/GW41</f>
        <v>0</v>
      </c>
      <c r="GZ41" s="154" t="str">
        <f t="shared" si="79"/>
        <v>0.00</v>
      </c>
      <c r="HA41" s="5" t="str">
        <f t="shared" si="80"/>
        <v>Cảnh báo KQHT</v>
      </c>
      <c r="HB41" s="5"/>
      <c r="HC41" s="105"/>
      <c r="HD41" s="103"/>
      <c r="HE41" s="104"/>
      <c r="HF41" s="105"/>
      <c r="HG41" s="67">
        <f>ROUND(MAX((HC41*0.4+HD41*0.6),(HC41*0.4+HE41*0.6)),1)</f>
        <v>0</v>
      </c>
      <c r="HH41" s="67" t="str">
        <f>TEXT(HG41,"0.0")</f>
        <v>0.0</v>
      </c>
      <c r="HI41" s="51" t="str">
        <f>IF(HG41&gt;=8.5,"A",IF(HG41&gt;=8,"B+",IF(HG41&gt;=7,"B",IF(HG41&gt;=6.5,"C+",IF(HG41&gt;=5.5,"C",IF(HG41&gt;=5,"D+",IF(HG41&gt;=4,"D","F")))))))</f>
        <v>F</v>
      </c>
      <c r="HJ41" s="60">
        <f>IF(HI41="A",4,IF(HI41="B+",3.5,IF(HI41="B",3,IF(HI41="C+",2.5,IF(HI41="C",2,IF(HI41="D+",1.5,IF(HI41="D",1,0)))))))</f>
        <v>0</v>
      </c>
      <c r="HK41" s="53" t="str">
        <f>TEXT(HJ41,"0.0")</f>
        <v>0.0</v>
      </c>
      <c r="HL41" s="63">
        <v>3</v>
      </c>
      <c r="HM41" s="199">
        <v>3</v>
      </c>
      <c r="HN41" s="146"/>
      <c r="HO41" s="70"/>
      <c r="HP41" s="121"/>
      <c r="HQ41" s="146">
        <f>ROUND((HN41*0.4+HO41*0.6),1)</f>
        <v>0</v>
      </c>
      <c r="HR41" s="110">
        <f t="shared" si="87"/>
        <v>0</v>
      </c>
      <c r="HS41" s="67" t="str">
        <f t="shared" si="88"/>
        <v>0.0</v>
      </c>
      <c r="HT41" s="111" t="str">
        <f t="shared" si="89"/>
        <v>F</v>
      </c>
      <c r="HU41" s="112">
        <f t="shared" si="90"/>
        <v>0</v>
      </c>
      <c r="HV41" s="113" t="str">
        <f t="shared" si="91"/>
        <v>0.0</v>
      </c>
      <c r="HW41" s="63">
        <v>1</v>
      </c>
      <c r="HX41" s="199"/>
      <c r="HY41" s="66">
        <f t="shared" si="209"/>
        <v>0</v>
      </c>
      <c r="HZ41" s="163">
        <f t="shared" si="210"/>
        <v>0</v>
      </c>
      <c r="IA41" s="53" t="str">
        <f t="shared" si="93"/>
        <v>0.0</v>
      </c>
      <c r="IB41" s="51" t="str">
        <f t="shared" si="94"/>
        <v>F</v>
      </c>
      <c r="IC41" s="60">
        <f t="shared" si="95"/>
        <v>0</v>
      </c>
      <c r="ID41" s="53" t="str">
        <f t="shared" si="96"/>
        <v>0.0</v>
      </c>
      <c r="IE41" s="212">
        <v>4</v>
      </c>
      <c r="IF41" s="213"/>
      <c r="IG41" s="202"/>
      <c r="IH41" s="57"/>
      <c r="II41" s="58"/>
      <c r="IJ41" s="66">
        <f>ROUND((IG41*0.4+IH41*0.6),1)</f>
        <v>0</v>
      </c>
      <c r="IK41" s="67">
        <f>ROUND(MAX((IG41*0.4+IH41*0.6),(IG41*0.4+II41*0.6)),1)</f>
        <v>0</v>
      </c>
      <c r="IL41" s="67" t="str">
        <f>TEXT(IK41,"0.0")</f>
        <v>0.0</v>
      </c>
      <c r="IM41" s="51" t="str">
        <f>IF(IK41&gt;=8.5,"A",IF(IK41&gt;=8,"B+",IF(IK41&gt;=7,"B",IF(IK41&gt;=6.5,"C+",IF(IK41&gt;=5.5,"C",IF(IK41&gt;=5,"D+",IF(IK41&gt;=4,"D","F")))))))</f>
        <v>F</v>
      </c>
      <c r="IN41" s="60">
        <f>IF(IM41="A",4,IF(IM41="B+",3.5,IF(IM41="B",3,IF(IM41="C+",2.5,IF(IM41="C",2,IF(IM41="D+",1.5,IF(IM41="D",1,0)))))))</f>
        <v>0</v>
      </c>
      <c r="IO41" s="53" t="str">
        <f>TEXT(IN41,"0.0")</f>
        <v>0.0</v>
      </c>
      <c r="IP41" s="63">
        <v>2</v>
      </c>
      <c r="IQ41" s="199">
        <v>2</v>
      </c>
      <c r="IR41" s="146"/>
      <c r="IS41" s="70"/>
      <c r="IT41" s="121"/>
      <c r="IU41" s="146">
        <f>ROUND((IR41*0.4+IS41*0.6),1)</f>
        <v>0</v>
      </c>
      <c r="IV41" s="67">
        <f t="shared" si="104"/>
        <v>0</v>
      </c>
      <c r="IW41" s="67" t="str">
        <f t="shared" si="105"/>
        <v>0.0</v>
      </c>
      <c r="IX41" s="51" t="str">
        <f t="shared" si="106"/>
        <v>F</v>
      </c>
      <c r="IY41" s="60">
        <f t="shared" si="107"/>
        <v>0</v>
      </c>
      <c r="IZ41" s="53" t="str">
        <f t="shared" si="108"/>
        <v>0.0</v>
      </c>
      <c r="JA41" s="63">
        <v>3</v>
      </c>
      <c r="JB41" s="199"/>
      <c r="JC41" s="65"/>
      <c r="JD41" s="57"/>
      <c r="JE41" s="58"/>
      <c r="JF41" s="66">
        <f>ROUND((JC41*0.4+JD41*0.6),1)</f>
        <v>0</v>
      </c>
      <c r="JG41" s="67">
        <f t="shared" si="110"/>
        <v>0</v>
      </c>
      <c r="JH41" s="50" t="str">
        <f t="shared" si="111"/>
        <v>0.0</v>
      </c>
      <c r="JI41" s="51" t="str">
        <f t="shared" si="112"/>
        <v>F</v>
      </c>
      <c r="JJ41" s="60">
        <f t="shared" si="113"/>
        <v>0</v>
      </c>
      <c r="JK41" s="53" t="str">
        <f t="shared" si="114"/>
        <v>0.0</v>
      </c>
      <c r="JL41" s="61">
        <v>2</v>
      </c>
      <c r="JM41" s="62">
        <v>2</v>
      </c>
      <c r="JN41" s="56"/>
      <c r="JO41" s="70"/>
      <c r="JP41" s="121"/>
      <c r="JQ41" s="146">
        <f t="shared" si="437"/>
        <v>0</v>
      </c>
      <c r="JR41" s="67">
        <f t="shared" si="438"/>
        <v>0</v>
      </c>
      <c r="JS41" s="50" t="str">
        <f t="shared" si="439"/>
        <v>0.0</v>
      </c>
      <c r="JT41" s="51" t="str">
        <f t="shared" si="440"/>
        <v>F</v>
      </c>
      <c r="JU41" s="60">
        <f t="shared" si="441"/>
        <v>0</v>
      </c>
      <c r="JV41" s="53" t="str">
        <f t="shared" si="442"/>
        <v>0.0</v>
      </c>
      <c r="JW41" s="61">
        <v>1</v>
      </c>
      <c r="JX41" s="62">
        <v>1</v>
      </c>
      <c r="JY41" s="56"/>
      <c r="JZ41" s="70"/>
      <c r="KA41" s="121"/>
      <c r="KB41" s="146">
        <f t="shared" si="443"/>
        <v>0</v>
      </c>
      <c r="KC41" s="67">
        <f t="shared" si="444"/>
        <v>0</v>
      </c>
      <c r="KD41" s="50" t="str">
        <f t="shared" si="445"/>
        <v>0.0</v>
      </c>
      <c r="KE41" s="51" t="str">
        <f t="shared" si="446"/>
        <v>F</v>
      </c>
      <c r="KF41" s="60">
        <f t="shared" si="447"/>
        <v>0</v>
      </c>
      <c r="KG41" s="53" t="str">
        <f t="shared" si="448"/>
        <v>0.0</v>
      </c>
      <c r="KH41" s="61">
        <v>2</v>
      </c>
      <c r="KI41" s="62">
        <v>2</v>
      </c>
      <c r="KJ41" s="105"/>
      <c r="KK41" s="135"/>
      <c r="KL41" s="104"/>
      <c r="KM41" s="66">
        <f t="shared" si="449"/>
        <v>0</v>
      </c>
      <c r="KN41" s="110">
        <f t="shared" si="450"/>
        <v>0</v>
      </c>
      <c r="KO41" s="67" t="str">
        <f t="shared" si="451"/>
        <v>0.0</v>
      </c>
      <c r="KP41" s="273" t="str">
        <f t="shared" si="452"/>
        <v>F</v>
      </c>
      <c r="KQ41" s="112">
        <f t="shared" si="453"/>
        <v>0</v>
      </c>
      <c r="KR41" s="113" t="str">
        <f t="shared" si="454"/>
        <v>0.0</v>
      </c>
      <c r="KS41" s="63">
        <v>3</v>
      </c>
      <c r="KT41" s="199">
        <v>3</v>
      </c>
      <c r="KU41" s="105"/>
      <c r="KV41" s="135"/>
      <c r="KW41" s="104"/>
      <c r="KX41" s="66">
        <f t="shared" si="455"/>
        <v>0</v>
      </c>
      <c r="KY41" s="110">
        <f t="shared" si="456"/>
        <v>0</v>
      </c>
      <c r="KZ41" s="67" t="str">
        <f t="shared" si="457"/>
        <v>0.0</v>
      </c>
      <c r="LA41" s="273" t="str">
        <f t="shared" si="458"/>
        <v>F</v>
      </c>
      <c r="LB41" s="112">
        <f t="shared" si="459"/>
        <v>0</v>
      </c>
      <c r="LC41" s="113" t="str">
        <f t="shared" si="460"/>
        <v>0.0</v>
      </c>
      <c r="LD41" s="63">
        <v>2</v>
      </c>
      <c r="LE41" s="199">
        <v>2</v>
      </c>
      <c r="LF41" s="274">
        <f t="shared" si="461"/>
        <v>0</v>
      </c>
      <c r="LG41" s="275">
        <f t="shared" si="462"/>
        <v>0</v>
      </c>
      <c r="LH41" s="276" t="str">
        <f t="shared" si="463"/>
        <v>0.0</v>
      </c>
      <c r="LI41" s="277" t="str">
        <f t="shared" si="464"/>
        <v>F</v>
      </c>
      <c r="LJ41" s="278">
        <f t="shared" si="465"/>
        <v>0</v>
      </c>
      <c r="LK41" s="276" t="str">
        <f t="shared" si="466"/>
        <v>0.0</v>
      </c>
      <c r="LL41" s="279">
        <v>5</v>
      </c>
      <c r="LM41" s="280">
        <v>5</v>
      </c>
      <c r="LN41" s="203">
        <f t="shared" si="467"/>
        <v>19</v>
      </c>
      <c r="LO41" s="153">
        <f t="shared" si="468"/>
        <v>0</v>
      </c>
      <c r="LP41" s="155">
        <f t="shared" si="469"/>
        <v>0</v>
      </c>
      <c r="LQ41" s="154" t="str">
        <f t="shared" si="470"/>
        <v>0.00</v>
      </c>
      <c r="LR41" s="5" t="str">
        <f t="shared" si="471"/>
        <v>Cảnh báo KQHT</v>
      </c>
    </row>
    <row r="42" spans="1:330" s="8" customFormat="1" ht="18">
      <c r="D42" s="222"/>
      <c r="E42" s="223"/>
      <c r="K42" s="198"/>
      <c r="L42" s="67" t="str">
        <f t="shared" si="295"/>
        <v>0.0</v>
      </c>
      <c r="M42" s="51" t="str">
        <f t="shared" si="367"/>
        <v>F</v>
      </c>
      <c r="N42" s="52">
        <f t="shared" si="368"/>
        <v>0</v>
      </c>
      <c r="O42" s="53" t="str">
        <f t="shared" si="369"/>
        <v>0.0</v>
      </c>
      <c r="P42" s="63"/>
      <c r="Q42" s="49"/>
      <c r="R42" s="67" t="str">
        <f t="shared" si="299"/>
        <v>0.0</v>
      </c>
      <c r="S42" s="8" t="str">
        <f t="shared" si="370"/>
        <v>F</v>
      </c>
      <c r="T42" s="52">
        <f t="shared" si="371"/>
        <v>0</v>
      </c>
      <c r="U42" s="53" t="str">
        <f t="shared" si="372"/>
        <v>0.0</v>
      </c>
      <c r="V42" s="63">
        <v>3</v>
      </c>
      <c r="W42" s="105"/>
      <c r="X42" s="103"/>
      <c r="Y42" s="58"/>
      <c r="Z42" s="66">
        <f t="shared" si="373"/>
        <v>0</v>
      </c>
      <c r="AA42" s="67">
        <f t="shared" si="374"/>
        <v>0</v>
      </c>
      <c r="AB42" s="67" t="str">
        <f t="shared" si="375"/>
        <v>0.0</v>
      </c>
      <c r="AC42" s="51" t="str">
        <f t="shared" si="376"/>
        <v>F</v>
      </c>
      <c r="AD42" s="60">
        <f t="shared" si="377"/>
        <v>0</v>
      </c>
      <c r="AE42" s="53" t="str">
        <f t="shared" si="378"/>
        <v>0.0</v>
      </c>
      <c r="AF42" s="63"/>
      <c r="AG42" s="199"/>
      <c r="AH42" s="202"/>
      <c r="AI42" s="57"/>
      <c r="AJ42" s="58"/>
      <c r="AK42" s="66">
        <f t="shared" si="379"/>
        <v>0</v>
      </c>
      <c r="AL42" s="67">
        <f t="shared" si="380"/>
        <v>0</v>
      </c>
      <c r="AM42" s="67" t="str">
        <f t="shared" si="381"/>
        <v>0.0</v>
      </c>
      <c r="AN42" s="51" t="str">
        <f t="shared" si="382"/>
        <v>F</v>
      </c>
      <c r="AO42" s="60">
        <f t="shared" si="383"/>
        <v>0</v>
      </c>
      <c r="AP42" s="53" t="str">
        <f t="shared" si="384"/>
        <v>0.0</v>
      </c>
      <c r="AQ42" s="63">
        <v>2</v>
      </c>
      <c r="AR42" s="199">
        <v>2</v>
      </c>
      <c r="AS42" s="66"/>
      <c r="AT42" s="258"/>
      <c r="AU42" s="258"/>
      <c r="AV42" s="66">
        <f t="shared" si="385"/>
        <v>0</v>
      </c>
      <c r="AW42" s="67">
        <f t="shared" si="386"/>
        <v>0</v>
      </c>
      <c r="AX42" s="67" t="str">
        <f t="shared" si="387"/>
        <v>0.0</v>
      </c>
      <c r="AY42" s="51" t="str">
        <f t="shared" si="388"/>
        <v>F</v>
      </c>
      <c r="AZ42" s="60">
        <f t="shared" si="389"/>
        <v>0</v>
      </c>
      <c r="BA42" s="53" t="str">
        <f t="shared" si="390"/>
        <v>0.0</v>
      </c>
      <c r="BB42" s="63">
        <v>3</v>
      </c>
      <c r="BC42" s="199"/>
      <c r="BD42" s="105"/>
      <c r="BE42" s="103"/>
      <c r="BF42" s="58"/>
      <c r="BG42" s="66">
        <f t="shared" si="391"/>
        <v>0</v>
      </c>
      <c r="BH42" s="67">
        <f t="shared" si="392"/>
        <v>0</v>
      </c>
      <c r="BI42" s="67" t="str">
        <f t="shared" si="393"/>
        <v>0.0</v>
      </c>
      <c r="BJ42" s="51" t="str">
        <f t="shared" si="394"/>
        <v>F</v>
      </c>
      <c r="BK42" s="60">
        <f t="shared" si="395"/>
        <v>0</v>
      </c>
      <c r="BL42" s="53" t="str">
        <f t="shared" si="396"/>
        <v>0.0</v>
      </c>
      <c r="BM42" s="63">
        <v>3</v>
      </c>
      <c r="BN42" s="199">
        <v>3</v>
      </c>
      <c r="BO42" s="202"/>
      <c r="BP42" s="57"/>
      <c r="BQ42" s="58"/>
      <c r="BR42" s="66"/>
      <c r="BS42" s="67">
        <f t="shared" si="397"/>
        <v>0</v>
      </c>
      <c r="BT42" s="67" t="str">
        <f t="shared" si="398"/>
        <v>0.0</v>
      </c>
      <c r="BU42" s="51" t="str">
        <f t="shared" si="399"/>
        <v>F</v>
      </c>
      <c r="BV42" s="68">
        <f t="shared" si="400"/>
        <v>0</v>
      </c>
      <c r="BW42" s="53" t="str">
        <f t="shared" si="401"/>
        <v>0.0</v>
      </c>
      <c r="BX42" s="63">
        <v>2</v>
      </c>
      <c r="BY42" s="199">
        <v>2</v>
      </c>
      <c r="BZ42" s="202"/>
      <c r="CA42" s="57"/>
      <c r="CB42" s="58"/>
      <c r="CC42" s="66">
        <f t="shared" si="402"/>
        <v>0</v>
      </c>
      <c r="CD42" s="67">
        <f t="shared" si="403"/>
        <v>0</v>
      </c>
      <c r="CE42" s="67" t="str">
        <f t="shared" si="404"/>
        <v>0.0</v>
      </c>
      <c r="CF42" s="51" t="str">
        <f t="shared" si="405"/>
        <v>F</v>
      </c>
      <c r="CG42" s="60">
        <f t="shared" si="406"/>
        <v>0</v>
      </c>
      <c r="CH42" s="53" t="str">
        <f t="shared" si="407"/>
        <v>0.0</v>
      </c>
      <c r="CI42" s="63">
        <v>3</v>
      </c>
      <c r="CJ42" s="199">
        <v>3</v>
      </c>
      <c r="CK42" s="200">
        <f t="shared" si="408"/>
        <v>13</v>
      </c>
      <c r="CL42" s="72">
        <f t="shared" si="409"/>
        <v>0</v>
      </c>
      <c r="CM42" s="93" t="str">
        <f t="shared" si="410"/>
        <v>0.00</v>
      </c>
      <c r="CN42" s="72">
        <f t="shared" si="411"/>
        <v>0</v>
      </c>
      <c r="CO42" s="93" t="str">
        <f t="shared" si="412"/>
        <v>0.00</v>
      </c>
      <c r="CP42" s="258" t="str">
        <f t="shared" si="413"/>
        <v>Cảnh báo KQHT</v>
      </c>
      <c r="CQ42" s="258">
        <f t="shared" si="414"/>
        <v>10</v>
      </c>
      <c r="CR42" s="72">
        <f t="shared" si="415"/>
        <v>0</v>
      </c>
      <c r="CS42" s="258" t="str">
        <f t="shared" si="416"/>
        <v>0.00</v>
      </c>
      <c r="CT42" s="72">
        <f t="shared" si="417"/>
        <v>0</v>
      </c>
      <c r="CU42" s="258" t="str">
        <f t="shared" si="418"/>
        <v>0.00</v>
      </c>
      <c r="CV42" s="258" t="str">
        <f t="shared" si="419"/>
        <v>Cảnh báo KQHT</v>
      </c>
      <c r="CW42" s="66"/>
      <c r="CX42" s="258"/>
      <c r="CY42" s="258"/>
      <c r="CZ42" s="66">
        <f t="shared" si="420"/>
        <v>0</v>
      </c>
      <c r="DA42" s="67">
        <f t="shared" si="421"/>
        <v>0</v>
      </c>
      <c r="DB42" s="60" t="str">
        <f t="shared" si="422"/>
        <v>0.0</v>
      </c>
      <c r="DC42" s="51" t="str">
        <f t="shared" si="423"/>
        <v>F</v>
      </c>
      <c r="DD42" s="60">
        <f t="shared" si="424"/>
        <v>0</v>
      </c>
      <c r="DE42" s="60" t="str">
        <f t="shared" si="425"/>
        <v>0.0</v>
      </c>
      <c r="DF42" s="63"/>
      <c r="DG42" s="201"/>
      <c r="DH42" s="105"/>
      <c r="DI42" s="126"/>
      <c r="DJ42" s="126"/>
      <c r="DK42" s="66">
        <f t="shared" si="426"/>
        <v>0</v>
      </c>
      <c r="DL42" s="67">
        <f t="shared" si="427"/>
        <v>0</v>
      </c>
      <c r="DM42" s="60" t="str">
        <f t="shared" si="428"/>
        <v>0.0</v>
      </c>
      <c r="DN42" s="51" t="str">
        <f t="shared" si="429"/>
        <v>F</v>
      </c>
      <c r="DO42" s="60">
        <f t="shared" si="430"/>
        <v>0</v>
      </c>
      <c r="DP42" s="60" t="str">
        <f t="shared" si="431"/>
        <v>0.0</v>
      </c>
      <c r="DQ42" s="63"/>
      <c r="DR42" s="201"/>
      <c r="DS42" s="67">
        <f t="shared" si="432"/>
        <v>0</v>
      </c>
      <c r="DT42" s="60" t="str">
        <f t="shared" si="433"/>
        <v>0.0</v>
      </c>
      <c r="DU42" s="51" t="str">
        <f t="shared" si="434"/>
        <v>F</v>
      </c>
      <c r="DV42" s="60">
        <f t="shared" si="435"/>
        <v>0</v>
      </c>
      <c r="DW42" s="60" t="str">
        <f t="shared" si="436"/>
        <v>0.0</v>
      </c>
      <c r="DX42" s="63">
        <v>3</v>
      </c>
      <c r="DY42" s="201">
        <v>3</v>
      </c>
      <c r="DZ42" s="66"/>
      <c r="EA42" s="258"/>
      <c r="EB42" s="258"/>
      <c r="EC42" s="66">
        <f t="shared" si="277"/>
        <v>0</v>
      </c>
      <c r="ED42" s="67">
        <f t="shared" si="278"/>
        <v>0</v>
      </c>
      <c r="EE42" s="60" t="str">
        <f t="shared" si="279"/>
        <v>0.0</v>
      </c>
      <c r="EF42" s="51" t="str">
        <f t="shared" si="280"/>
        <v>F</v>
      </c>
      <c r="EG42" s="60">
        <f t="shared" si="281"/>
        <v>0</v>
      </c>
      <c r="EH42" s="60" t="str">
        <f t="shared" si="282"/>
        <v>0.0</v>
      </c>
      <c r="EI42" s="63">
        <v>3</v>
      </c>
      <c r="EJ42" s="201">
        <v>3</v>
      </c>
      <c r="EK42" s="202"/>
      <c r="EL42" s="57"/>
      <c r="EM42" s="258"/>
      <c r="EN42" s="66">
        <f t="shared" si="336"/>
        <v>0</v>
      </c>
      <c r="EO42" s="67">
        <f t="shared" si="337"/>
        <v>0</v>
      </c>
      <c r="EP42" s="60" t="str">
        <f t="shared" si="338"/>
        <v>0.0</v>
      </c>
      <c r="EQ42" s="51" t="str">
        <f t="shared" si="339"/>
        <v>F</v>
      </c>
      <c r="ER42" s="60">
        <f t="shared" si="340"/>
        <v>0</v>
      </c>
      <c r="ES42" s="60" t="str">
        <f t="shared" si="341"/>
        <v>0.0</v>
      </c>
      <c r="ET42" s="63">
        <v>3</v>
      </c>
      <c r="EU42" s="199">
        <v>3</v>
      </c>
      <c r="EV42" s="146"/>
      <c r="EW42" s="70"/>
      <c r="EX42" s="121"/>
      <c r="EY42" s="66">
        <f t="shared" si="45"/>
        <v>0</v>
      </c>
      <c r="EZ42" s="67">
        <f t="shared" si="46"/>
        <v>0</v>
      </c>
      <c r="FA42" s="67" t="str">
        <f t="shared" si="47"/>
        <v>0.0</v>
      </c>
      <c r="FB42" s="51" t="str">
        <f t="shared" si="48"/>
        <v>F</v>
      </c>
      <c r="FC42" s="60">
        <f t="shared" si="49"/>
        <v>0</v>
      </c>
      <c r="FD42" s="53" t="str">
        <f t="shared" si="50"/>
        <v>0.0</v>
      </c>
      <c r="FE42" s="63">
        <v>2</v>
      </c>
      <c r="FF42" s="199"/>
      <c r="FG42" s="66"/>
      <c r="FH42" s="258"/>
      <c r="FI42" s="104"/>
      <c r="FJ42" s="66">
        <f t="shared" si="51"/>
        <v>0</v>
      </c>
      <c r="FK42" s="67">
        <f t="shared" si="52"/>
        <v>0</v>
      </c>
      <c r="FL42" s="67" t="str">
        <f t="shared" si="53"/>
        <v>0.0</v>
      </c>
      <c r="FM42" s="51" t="str">
        <f t="shared" si="54"/>
        <v>F</v>
      </c>
      <c r="FN42" s="60">
        <f t="shared" si="55"/>
        <v>0</v>
      </c>
      <c r="FO42" s="53" t="str">
        <f t="shared" si="56"/>
        <v>0.0</v>
      </c>
      <c r="FP42" s="63">
        <v>2</v>
      </c>
      <c r="FQ42" s="199">
        <v>2</v>
      </c>
      <c r="FR42" s="66"/>
      <c r="FS42" s="258"/>
      <c r="FT42" s="258"/>
      <c r="FU42" s="66"/>
      <c r="FV42" s="67">
        <f t="shared" si="57"/>
        <v>0</v>
      </c>
      <c r="FW42" s="67" t="str">
        <f t="shared" si="58"/>
        <v>0.0</v>
      </c>
      <c r="FX42" s="51" t="str">
        <f t="shared" si="59"/>
        <v>F</v>
      </c>
      <c r="FY42" s="60">
        <f t="shared" si="60"/>
        <v>0</v>
      </c>
      <c r="FZ42" s="53" t="str">
        <f t="shared" si="61"/>
        <v>0.0</v>
      </c>
      <c r="GA42" s="63">
        <v>2</v>
      </c>
      <c r="GB42" s="199">
        <v>2</v>
      </c>
      <c r="GC42" s="146"/>
      <c r="GD42" s="70"/>
      <c r="GE42" s="121"/>
      <c r="GF42" s="146"/>
      <c r="GG42" s="67">
        <f>ROUND(MAX((GC42*0.4+GD42*0.6),(GC42*0.4+GE42*0.6)),1)</f>
        <v>0</v>
      </c>
      <c r="GH42" s="67" t="str">
        <f>TEXT(GG42,"0.0")</f>
        <v>0.0</v>
      </c>
      <c r="GI42" s="51" t="str">
        <f>IF(GG42&gt;=8.5,"A",IF(GG42&gt;=8,"B+",IF(GG42&gt;=7,"B",IF(GG42&gt;=6.5,"C+",IF(GG42&gt;=5.5,"C",IF(GG42&gt;=5,"D+",IF(GG42&gt;=4,"D","F")))))))</f>
        <v>F</v>
      </c>
      <c r="GJ42" s="60">
        <f>IF(GI42="A",4,IF(GI42="B+",3.5,IF(GI42="B",3,IF(GI42="C+",2.5,IF(GI42="C",2,IF(GI42="D+",1.5,IF(GI42="D",1,0)))))))</f>
        <v>0</v>
      </c>
      <c r="GK42" s="53" t="str">
        <f>TEXT(GJ42,"0.0")</f>
        <v>0.0</v>
      </c>
      <c r="GL42" s="63">
        <v>3</v>
      </c>
      <c r="GM42" s="199"/>
      <c r="GN42" s="203">
        <f>DX42+EI42+ET42+FE42+FP42+GA42+GL42</f>
        <v>18</v>
      </c>
      <c r="GO42" s="153">
        <f>(DS42*DX42+ED42*EI42+EO42*ET42+EZ42*FE42+FK42*FP42+FV42*GA42+GG42*GL42)/GN42</f>
        <v>0</v>
      </c>
      <c r="GP42" s="155">
        <f>(DV42*DX42+EG42*EI42+ER42*ET42+FC42*FE42+FN42*FP42+FY42*GA42+GJ42*GL42)/GN42</f>
        <v>0</v>
      </c>
      <c r="GQ42" s="154" t="str">
        <f t="shared" si="70"/>
        <v>0.00</v>
      </c>
      <c r="GR42" s="5" t="str">
        <f t="shared" si="71"/>
        <v>Cảnh báo KQHT</v>
      </c>
      <c r="GS42" s="204">
        <f>DY42+EJ42+EU42+FF42+FQ42+GB42+GM42</f>
        <v>13</v>
      </c>
      <c r="GT42" s="205">
        <f t="shared" si="73"/>
        <v>0</v>
      </c>
      <c r="GU42" s="206">
        <f xml:space="preserve"> (DV42*DY42+EG42*EJ42+ER42*EU42+FC42*FF42+FN42*FQ42+FY42*GB42+GJ42*GM42)/GS42</f>
        <v>0</v>
      </c>
      <c r="GV42" s="207">
        <f>CK42+GN42</f>
        <v>31</v>
      </c>
      <c r="GW42" s="203">
        <f>CQ42+GS42</f>
        <v>23</v>
      </c>
      <c r="GX42" s="154">
        <f>(CQ42*CR42+GT42*GS42)/GW42</f>
        <v>0</v>
      </c>
      <c r="GY42" s="155">
        <f>(CT42*CQ42+GU42*GS42)/GW42</f>
        <v>0</v>
      </c>
      <c r="GZ42" s="154" t="str">
        <f t="shared" si="79"/>
        <v>0.00</v>
      </c>
      <c r="HA42" s="5" t="str">
        <f t="shared" si="80"/>
        <v>Cảnh báo KQHT</v>
      </c>
      <c r="HB42" s="5"/>
      <c r="HC42" s="105"/>
      <c r="HD42" s="103"/>
      <c r="HE42" s="104"/>
      <c r="HF42" s="105"/>
      <c r="HG42" s="67">
        <f>ROUND(MAX((HC42*0.4+HD42*0.6),(HC42*0.4+HE42*0.6)),1)</f>
        <v>0</v>
      </c>
      <c r="HH42" s="67" t="str">
        <f>TEXT(HG42,"0.0")</f>
        <v>0.0</v>
      </c>
      <c r="HI42" s="51" t="str">
        <f>IF(HG42&gt;=8.5,"A",IF(HG42&gt;=8,"B+",IF(HG42&gt;=7,"B",IF(HG42&gt;=6.5,"C+",IF(HG42&gt;=5.5,"C",IF(HG42&gt;=5,"D+",IF(HG42&gt;=4,"D","F")))))))</f>
        <v>F</v>
      </c>
      <c r="HJ42" s="60">
        <f>IF(HI42="A",4,IF(HI42="B+",3.5,IF(HI42="B",3,IF(HI42="C+",2.5,IF(HI42="C",2,IF(HI42="D+",1.5,IF(HI42="D",1,0)))))))</f>
        <v>0</v>
      </c>
      <c r="HK42" s="53" t="str">
        <f>TEXT(HJ42,"0.0")</f>
        <v>0.0</v>
      </c>
      <c r="HL42" s="63">
        <v>3</v>
      </c>
      <c r="HM42" s="199">
        <v>3</v>
      </c>
      <c r="HN42" s="146"/>
      <c r="HO42" s="70"/>
      <c r="HP42" s="121"/>
      <c r="HQ42" s="146">
        <f>ROUND((HN42*0.4+HO42*0.6),1)</f>
        <v>0</v>
      </c>
      <c r="HR42" s="110">
        <f t="shared" si="87"/>
        <v>0</v>
      </c>
      <c r="HS42" s="67" t="str">
        <f t="shared" si="88"/>
        <v>0.0</v>
      </c>
      <c r="HT42" s="111" t="str">
        <f t="shared" si="89"/>
        <v>F</v>
      </c>
      <c r="HU42" s="112">
        <f t="shared" si="90"/>
        <v>0</v>
      </c>
      <c r="HV42" s="113" t="str">
        <f t="shared" si="91"/>
        <v>0.0</v>
      </c>
      <c r="HW42" s="63">
        <v>1</v>
      </c>
      <c r="HX42" s="199"/>
      <c r="HY42" s="66">
        <f t="shared" si="209"/>
        <v>0</v>
      </c>
      <c r="HZ42" s="163">
        <f t="shared" si="210"/>
        <v>0</v>
      </c>
      <c r="IA42" s="53" t="str">
        <f t="shared" si="93"/>
        <v>0.0</v>
      </c>
      <c r="IB42" s="51" t="str">
        <f t="shared" si="94"/>
        <v>F</v>
      </c>
      <c r="IC42" s="60">
        <f t="shared" si="95"/>
        <v>0</v>
      </c>
      <c r="ID42" s="53" t="str">
        <f t="shared" si="96"/>
        <v>0.0</v>
      </c>
      <c r="IE42" s="212">
        <v>4</v>
      </c>
      <c r="IF42" s="213"/>
      <c r="IG42" s="202"/>
      <c r="IH42" s="57"/>
      <c r="II42" s="58"/>
      <c r="IJ42" s="66">
        <f>ROUND((IG42*0.4+IH42*0.6),1)</f>
        <v>0</v>
      </c>
      <c r="IK42" s="67">
        <f>ROUND(MAX((IG42*0.4+IH42*0.6),(IG42*0.4+II42*0.6)),1)</f>
        <v>0</v>
      </c>
      <c r="IL42" s="67" t="str">
        <f>TEXT(IK42,"0.0")</f>
        <v>0.0</v>
      </c>
      <c r="IM42" s="51" t="str">
        <f>IF(IK42&gt;=8.5,"A",IF(IK42&gt;=8,"B+",IF(IK42&gt;=7,"B",IF(IK42&gt;=6.5,"C+",IF(IK42&gt;=5.5,"C",IF(IK42&gt;=5,"D+",IF(IK42&gt;=4,"D","F")))))))</f>
        <v>F</v>
      </c>
      <c r="IN42" s="60">
        <f>IF(IM42="A",4,IF(IM42="B+",3.5,IF(IM42="B",3,IF(IM42="C+",2.5,IF(IM42="C",2,IF(IM42="D+",1.5,IF(IM42="D",1,0)))))))</f>
        <v>0</v>
      </c>
      <c r="IO42" s="53" t="str">
        <f>TEXT(IN42,"0.0")</f>
        <v>0.0</v>
      </c>
      <c r="IP42" s="63">
        <v>2</v>
      </c>
      <c r="IQ42" s="199">
        <v>2</v>
      </c>
      <c r="IR42" s="146"/>
      <c r="IS42" s="70"/>
      <c r="IT42" s="121"/>
      <c r="IU42" s="146">
        <f>ROUND((IR42*0.4+IS42*0.6),1)</f>
        <v>0</v>
      </c>
      <c r="IV42" s="67">
        <f t="shared" si="104"/>
        <v>0</v>
      </c>
      <c r="IW42" s="67" t="str">
        <f t="shared" si="105"/>
        <v>0.0</v>
      </c>
      <c r="IX42" s="51" t="str">
        <f t="shared" si="106"/>
        <v>F</v>
      </c>
      <c r="IY42" s="60">
        <f t="shared" si="107"/>
        <v>0</v>
      </c>
      <c r="IZ42" s="53" t="str">
        <f t="shared" si="108"/>
        <v>0.0</v>
      </c>
      <c r="JA42" s="63">
        <v>3</v>
      </c>
      <c r="JB42" s="199"/>
      <c r="JC42" s="65"/>
      <c r="JD42" s="57"/>
      <c r="JE42" s="58"/>
      <c r="JF42" s="66">
        <f>ROUND((JC42*0.4+JD42*0.6),1)</f>
        <v>0</v>
      </c>
      <c r="JG42" s="67">
        <f t="shared" si="110"/>
        <v>0</v>
      </c>
      <c r="JH42" s="50" t="str">
        <f t="shared" si="111"/>
        <v>0.0</v>
      </c>
      <c r="JI42" s="51" t="str">
        <f t="shared" si="112"/>
        <v>F</v>
      </c>
      <c r="JJ42" s="60">
        <f t="shared" si="113"/>
        <v>0</v>
      </c>
      <c r="JK42" s="53" t="str">
        <f t="shared" si="114"/>
        <v>0.0</v>
      </c>
      <c r="JL42" s="61">
        <v>2</v>
      </c>
      <c r="JM42" s="62">
        <v>2</v>
      </c>
      <c r="JN42" s="56"/>
      <c r="JO42" s="70"/>
      <c r="JP42" s="121"/>
      <c r="JQ42" s="146">
        <f t="shared" si="437"/>
        <v>0</v>
      </c>
      <c r="JR42" s="67">
        <f t="shared" si="438"/>
        <v>0</v>
      </c>
      <c r="JS42" s="50" t="str">
        <f t="shared" si="439"/>
        <v>0.0</v>
      </c>
      <c r="JT42" s="51" t="str">
        <f t="shared" si="440"/>
        <v>F</v>
      </c>
      <c r="JU42" s="60">
        <f t="shared" si="441"/>
        <v>0</v>
      </c>
      <c r="JV42" s="53" t="str">
        <f t="shared" si="442"/>
        <v>0.0</v>
      </c>
      <c r="JW42" s="61">
        <v>1</v>
      </c>
      <c r="JX42" s="62">
        <v>1</v>
      </c>
      <c r="JY42" s="56"/>
      <c r="JZ42" s="70"/>
      <c r="KA42" s="121"/>
      <c r="KB42" s="146">
        <f t="shared" si="443"/>
        <v>0</v>
      </c>
      <c r="KC42" s="67">
        <f t="shared" si="444"/>
        <v>0</v>
      </c>
      <c r="KD42" s="50" t="str">
        <f t="shared" si="445"/>
        <v>0.0</v>
      </c>
      <c r="KE42" s="51" t="str">
        <f t="shared" si="446"/>
        <v>F</v>
      </c>
      <c r="KF42" s="60">
        <f t="shared" si="447"/>
        <v>0</v>
      </c>
      <c r="KG42" s="53" t="str">
        <f t="shared" si="448"/>
        <v>0.0</v>
      </c>
      <c r="KH42" s="61">
        <v>2</v>
      </c>
      <c r="KI42" s="62">
        <v>2</v>
      </c>
      <c r="KJ42" s="105"/>
      <c r="KK42" s="135"/>
      <c r="KL42" s="104"/>
      <c r="KM42" s="66">
        <f t="shared" si="449"/>
        <v>0</v>
      </c>
      <c r="KN42" s="110">
        <f t="shared" si="450"/>
        <v>0</v>
      </c>
      <c r="KO42" s="67" t="str">
        <f t="shared" si="451"/>
        <v>0.0</v>
      </c>
      <c r="KP42" s="273" t="str">
        <f t="shared" si="452"/>
        <v>F</v>
      </c>
      <c r="KQ42" s="112">
        <f t="shared" si="453"/>
        <v>0</v>
      </c>
      <c r="KR42" s="113" t="str">
        <f t="shared" si="454"/>
        <v>0.0</v>
      </c>
      <c r="KS42" s="63">
        <v>3</v>
      </c>
      <c r="KT42" s="199">
        <v>3</v>
      </c>
      <c r="KU42" s="105"/>
      <c r="KV42" s="135"/>
      <c r="KW42" s="104"/>
      <c r="KX42" s="66">
        <f t="shared" si="455"/>
        <v>0</v>
      </c>
      <c r="KY42" s="110">
        <f t="shared" si="456"/>
        <v>0</v>
      </c>
      <c r="KZ42" s="67" t="str">
        <f t="shared" si="457"/>
        <v>0.0</v>
      </c>
      <c r="LA42" s="273" t="str">
        <f t="shared" si="458"/>
        <v>F</v>
      </c>
      <c r="LB42" s="112">
        <f t="shared" si="459"/>
        <v>0</v>
      </c>
      <c r="LC42" s="113" t="str">
        <f t="shared" si="460"/>
        <v>0.0</v>
      </c>
      <c r="LD42" s="63">
        <v>2</v>
      </c>
      <c r="LE42" s="199">
        <v>2</v>
      </c>
      <c r="LF42" s="274">
        <f t="shared" si="461"/>
        <v>0</v>
      </c>
      <c r="LG42" s="275">
        <f t="shared" si="462"/>
        <v>0</v>
      </c>
      <c r="LH42" s="276" t="str">
        <f t="shared" si="463"/>
        <v>0.0</v>
      </c>
      <c r="LI42" s="277" t="str">
        <f t="shared" si="464"/>
        <v>F</v>
      </c>
      <c r="LJ42" s="278">
        <f t="shared" si="465"/>
        <v>0</v>
      </c>
      <c r="LK42" s="276" t="str">
        <f t="shared" si="466"/>
        <v>0.0</v>
      </c>
      <c r="LL42" s="279">
        <v>5</v>
      </c>
      <c r="LM42" s="280">
        <v>5</v>
      </c>
      <c r="LN42" s="203">
        <f t="shared" si="467"/>
        <v>19</v>
      </c>
      <c r="LO42" s="153">
        <f t="shared" si="468"/>
        <v>0</v>
      </c>
      <c r="LP42" s="155">
        <f t="shared" si="469"/>
        <v>0</v>
      </c>
      <c r="LQ42" s="154" t="str">
        <f t="shared" si="470"/>
        <v>0.00</v>
      </c>
      <c r="LR42" s="5" t="str">
        <f t="shared" si="471"/>
        <v>Cảnh báo KQHT</v>
      </c>
    </row>
    <row r="43" spans="1:330" s="8" customFormat="1" ht="18">
      <c r="D43" s="222"/>
      <c r="E43" s="223"/>
      <c r="K43" s="198"/>
      <c r="L43" s="67" t="str">
        <f t="shared" si="295"/>
        <v>0.0</v>
      </c>
      <c r="M43" s="51" t="str">
        <f t="shared" si="367"/>
        <v>F</v>
      </c>
      <c r="N43" s="52">
        <f t="shared" si="368"/>
        <v>0</v>
      </c>
      <c r="O43" s="53" t="str">
        <f t="shared" si="369"/>
        <v>0.0</v>
      </c>
      <c r="P43" s="63"/>
      <c r="Q43" s="49"/>
      <c r="R43" s="67" t="str">
        <f t="shared" si="299"/>
        <v>0.0</v>
      </c>
      <c r="S43" s="8" t="str">
        <f t="shared" si="370"/>
        <v>F</v>
      </c>
      <c r="T43" s="52">
        <f t="shared" si="371"/>
        <v>0</v>
      </c>
      <c r="U43" s="53" t="str">
        <f t="shared" si="372"/>
        <v>0.0</v>
      </c>
      <c r="V43" s="63">
        <v>3</v>
      </c>
      <c r="W43" s="105"/>
      <c r="X43" s="103"/>
      <c r="Y43" s="58"/>
      <c r="Z43" s="66">
        <f t="shared" si="373"/>
        <v>0</v>
      </c>
      <c r="AA43" s="67">
        <f t="shared" si="374"/>
        <v>0</v>
      </c>
      <c r="AB43" s="67" t="str">
        <f t="shared" si="375"/>
        <v>0.0</v>
      </c>
      <c r="AC43" s="51" t="str">
        <f t="shared" si="376"/>
        <v>F</v>
      </c>
      <c r="AD43" s="60">
        <f t="shared" si="377"/>
        <v>0</v>
      </c>
      <c r="AE43" s="53" t="str">
        <f t="shared" si="378"/>
        <v>0.0</v>
      </c>
      <c r="AF43" s="63"/>
      <c r="AG43" s="199"/>
      <c r="AH43" s="202"/>
      <c r="AI43" s="57"/>
      <c r="AJ43" s="58"/>
      <c r="AK43" s="66">
        <f t="shared" si="379"/>
        <v>0</v>
      </c>
      <c r="AL43" s="67">
        <f t="shared" si="380"/>
        <v>0</v>
      </c>
      <c r="AM43" s="67" t="str">
        <f t="shared" si="381"/>
        <v>0.0</v>
      </c>
      <c r="AN43" s="51" t="str">
        <f t="shared" si="382"/>
        <v>F</v>
      </c>
      <c r="AO43" s="60">
        <f t="shared" si="383"/>
        <v>0</v>
      </c>
      <c r="AP43" s="53" t="str">
        <f t="shared" si="384"/>
        <v>0.0</v>
      </c>
      <c r="AQ43" s="63">
        <v>2</v>
      </c>
      <c r="AR43" s="199">
        <v>2</v>
      </c>
      <c r="AS43" s="66"/>
      <c r="AT43" s="258"/>
      <c r="AU43" s="258"/>
      <c r="AV43" s="66">
        <f t="shared" si="385"/>
        <v>0</v>
      </c>
      <c r="AW43" s="67">
        <f t="shared" si="386"/>
        <v>0</v>
      </c>
      <c r="AX43" s="67" t="str">
        <f t="shared" si="387"/>
        <v>0.0</v>
      </c>
      <c r="AY43" s="51" t="str">
        <f t="shared" si="388"/>
        <v>F</v>
      </c>
      <c r="AZ43" s="60">
        <f t="shared" si="389"/>
        <v>0</v>
      </c>
      <c r="BA43" s="53" t="str">
        <f t="shared" si="390"/>
        <v>0.0</v>
      </c>
      <c r="BB43" s="63">
        <v>3</v>
      </c>
      <c r="BC43" s="199"/>
      <c r="BD43" s="105"/>
      <c r="BE43" s="103"/>
      <c r="BF43" s="58"/>
      <c r="BG43" s="66">
        <f t="shared" si="391"/>
        <v>0</v>
      </c>
      <c r="BH43" s="67">
        <f t="shared" si="392"/>
        <v>0</v>
      </c>
      <c r="BI43" s="67" t="str">
        <f t="shared" si="393"/>
        <v>0.0</v>
      </c>
      <c r="BJ43" s="51" t="str">
        <f t="shared" si="394"/>
        <v>F</v>
      </c>
      <c r="BK43" s="60">
        <f t="shared" si="395"/>
        <v>0</v>
      </c>
      <c r="BL43" s="53" t="str">
        <f t="shared" si="396"/>
        <v>0.0</v>
      </c>
      <c r="BM43" s="63">
        <v>3</v>
      </c>
      <c r="BN43" s="199">
        <v>3</v>
      </c>
      <c r="BO43" s="202"/>
      <c r="BP43" s="57"/>
      <c r="BQ43" s="58"/>
      <c r="BR43" s="66"/>
      <c r="BS43" s="67">
        <f t="shared" si="397"/>
        <v>0</v>
      </c>
      <c r="BT43" s="67" t="str">
        <f t="shared" si="398"/>
        <v>0.0</v>
      </c>
      <c r="BU43" s="51" t="str">
        <f t="shared" si="399"/>
        <v>F</v>
      </c>
      <c r="BV43" s="68">
        <f t="shared" si="400"/>
        <v>0</v>
      </c>
      <c r="BW43" s="53" t="str">
        <f t="shared" si="401"/>
        <v>0.0</v>
      </c>
      <c r="BX43" s="63">
        <v>2</v>
      </c>
      <c r="BY43" s="199">
        <v>2</v>
      </c>
      <c r="BZ43" s="202"/>
      <c r="CA43" s="57"/>
      <c r="CB43" s="58"/>
      <c r="CC43" s="66">
        <f t="shared" si="402"/>
        <v>0</v>
      </c>
      <c r="CD43" s="67">
        <f t="shared" si="403"/>
        <v>0</v>
      </c>
      <c r="CE43" s="67" t="str">
        <f t="shared" si="404"/>
        <v>0.0</v>
      </c>
      <c r="CF43" s="51" t="str">
        <f t="shared" si="405"/>
        <v>F</v>
      </c>
      <c r="CG43" s="60">
        <f t="shared" si="406"/>
        <v>0</v>
      </c>
      <c r="CH43" s="53" t="str">
        <f t="shared" si="407"/>
        <v>0.0</v>
      </c>
      <c r="CI43" s="63">
        <v>3</v>
      </c>
      <c r="CJ43" s="199">
        <v>3</v>
      </c>
      <c r="CK43" s="200">
        <f t="shared" si="408"/>
        <v>13</v>
      </c>
      <c r="CL43" s="72">
        <f t="shared" si="409"/>
        <v>0</v>
      </c>
      <c r="CM43" s="93" t="str">
        <f t="shared" si="410"/>
        <v>0.00</v>
      </c>
      <c r="CN43" s="72">
        <f t="shared" si="411"/>
        <v>0</v>
      </c>
      <c r="CO43" s="93" t="str">
        <f t="shared" si="412"/>
        <v>0.00</v>
      </c>
      <c r="CP43" s="258" t="str">
        <f t="shared" si="413"/>
        <v>Cảnh báo KQHT</v>
      </c>
      <c r="CQ43" s="258">
        <f t="shared" si="414"/>
        <v>10</v>
      </c>
      <c r="CR43" s="72">
        <f t="shared" si="415"/>
        <v>0</v>
      </c>
      <c r="CS43" s="258" t="str">
        <f t="shared" si="416"/>
        <v>0.00</v>
      </c>
      <c r="CT43" s="72">
        <f t="shared" si="417"/>
        <v>0</v>
      </c>
      <c r="CU43" s="258" t="str">
        <f t="shared" si="418"/>
        <v>0.00</v>
      </c>
      <c r="CV43" s="258" t="str">
        <f t="shared" si="419"/>
        <v>Cảnh báo KQHT</v>
      </c>
      <c r="CW43" s="66"/>
      <c r="CX43" s="258"/>
      <c r="CY43" s="258"/>
      <c r="CZ43" s="66">
        <f t="shared" si="420"/>
        <v>0</v>
      </c>
      <c r="DA43" s="67">
        <f t="shared" si="421"/>
        <v>0</v>
      </c>
      <c r="DB43" s="60" t="str">
        <f t="shared" si="422"/>
        <v>0.0</v>
      </c>
      <c r="DC43" s="51" t="str">
        <f t="shared" si="423"/>
        <v>F</v>
      </c>
      <c r="DD43" s="60">
        <f t="shared" si="424"/>
        <v>0</v>
      </c>
      <c r="DE43" s="60" t="str">
        <f t="shared" si="425"/>
        <v>0.0</v>
      </c>
      <c r="DF43" s="63"/>
      <c r="DG43" s="201"/>
      <c r="DH43" s="105"/>
      <c r="DI43" s="126"/>
      <c r="DJ43" s="126"/>
      <c r="DK43" s="66">
        <f t="shared" si="426"/>
        <v>0</v>
      </c>
      <c r="DL43" s="67">
        <f t="shared" si="427"/>
        <v>0</v>
      </c>
      <c r="DM43" s="60" t="str">
        <f t="shared" si="428"/>
        <v>0.0</v>
      </c>
      <c r="DN43" s="51" t="str">
        <f t="shared" si="429"/>
        <v>F</v>
      </c>
      <c r="DO43" s="60">
        <f t="shared" si="430"/>
        <v>0</v>
      </c>
      <c r="DP43" s="60" t="str">
        <f t="shared" si="431"/>
        <v>0.0</v>
      </c>
      <c r="DQ43" s="63"/>
      <c r="DR43" s="201"/>
      <c r="DS43" s="67">
        <f t="shared" si="432"/>
        <v>0</v>
      </c>
      <c r="DT43" s="60" t="str">
        <f t="shared" si="433"/>
        <v>0.0</v>
      </c>
      <c r="DU43" s="51" t="str">
        <f t="shared" si="434"/>
        <v>F</v>
      </c>
      <c r="DV43" s="60">
        <f t="shared" si="435"/>
        <v>0</v>
      </c>
      <c r="DW43" s="60" t="str">
        <f t="shared" si="436"/>
        <v>0.0</v>
      </c>
      <c r="DX43" s="63">
        <v>3</v>
      </c>
      <c r="DY43" s="201">
        <v>3</v>
      </c>
      <c r="DZ43" s="66"/>
      <c r="EA43" s="258"/>
      <c r="EB43" s="258"/>
      <c r="EC43" s="66">
        <f t="shared" ref="EC43" si="472">ROUND((DZ43*0.4+EA43*0.6),1)</f>
        <v>0</v>
      </c>
      <c r="ED43" s="67">
        <f t="shared" ref="ED43" si="473">ROUND(MAX((DZ43*0.4+EA43*0.6),(DZ43*0.4+EB43*0.6)),1)</f>
        <v>0</v>
      </c>
      <c r="EE43" s="60" t="str">
        <f t="shared" ref="EE43" si="474">TEXT(ED43,"0.0")</f>
        <v>0.0</v>
      </c>
      <c r="EF43" s="51" t="str">
        <f t="shared" ref="EF43" si="475">IF(ED43&gt;=8.5,"A",IF(ED43&gt;=8,"B+",IF(ED43&gt;=7,"B",IF(ED43&gt;=6.5,"C+",IF(ED43&gt;=5.5,"C",IF(ED43&gt;=5,"D+",IF(ED43&gt;=4,"D","F")))))))</f>
        <v>F</v>
      </c>
      <c r="EG43" s="60">
        <f t="shared" ref="EG43" si="476">IF(EF43="A",4,IF(EF43="B+",3.5,IF(EF43="B",3,IF(EF43="C+",2.5,IF(EF43="C",2,IF(EF43="D+",1.5,IF(EF43="D",1,0)))))))</f>
        <v>0</v>
      </c>
      <c r="EH43" s="60" t="str">
        <f t="shared" ref="EH43" si="477">TEXT(EG43,"0.0")</f>
        <v>0.0</v>
      </c>
      <c r="EI43" s="63">
        <v>3</v>
      </c>
      <c r="EJ43" s="201">
        <v>3</v>
      </c>
      <c r="EK43" s="202"/>
      <c r="EL43" s="57"/>
      <c r="EM43" s="258"/>
      <c r="EN43" s="66">
        <f t="shared" si="336"/>
        <v>0</v>
      </c>
      <c r="EO43" s="67">
        <f t="shared" si="337"/>
        <v>0</v>
      </c>
      <c r="EP43" s="60" t="str">
        <f t="shared" si="338"/>
        <v>0.0</v>
      </c>
      <c r="EQ43" s="51" t="str">
        <f t="shared" si="339"/>
        <v>F</v>
      </c>
      <c r="ER43" s="60">
        <f t="shared" si="340"/>
        <v>0</v>
      </c>
      <c r="ES43" s="60" t="str">
        <f t="shared" si="341"/>
        <v>0.0</v>
      </c>
      <c r="ET43" s="63">
        <v>3</v>
      </c>
      <c r="EU43" s="199">
        <v>3</v>
      </c>
      <c r="EV43" s="146"/>
      <c r="EW43" s="70"/>
      <c r="EX43" s="121"/>
      <c r="EY43" s="66">
        <f t="shared" si="45"/>
        <v>0</v>
      </c>
      <c r="EZ43" s="67">
        <f t="shared" si="46"/>
        <v>0</v>
      </c>
      <c r="FA43" s="67" t="str">
        <f t="shared" si="47"/>
        <v>0.0</v>
      </c>
      <c r="FB43" s="51" t="str">
        <f t="shared" si="48"/>
        <v>F</v>
      </c>
      <c r="FC43" s="60">
        <f t="shared" si="49"/>
        <v>0</v>
      </c>
      <c r="FD43" s="53" t="str">
        <f t="shared" si="50"/>
        <v>0.0</v>
      </c>
      <c r="FE43" s="63">
        <v>2</v>
      </c>
      <c r="FF43" s="199"/>
      <c r="FG43" s="66"/>
      <c r="FH43" s="258"/>
      <c r="FI43" s="104"/>
      <c r="FJ43" s="66">
        <f t="shared" si="51"/>
        <v>0</v>
      </c>
      <c r="FK43" s="67">
        <f t="shared" si="52"/>
        <v>0</v>
      </c>
      <c r="FL43" s="67" t="str">
        <f t="shared" si="53"/>
        <v>0.0</v>
      </c>
      <c r="FM43" s="51" t="str">
        <f t="shared" si="54"/>
        <v>F</v>
      </c>
      <c r="FN43" s="60">
        <f t="shared" si="55"/>
        <v>0</v>
      </c>
      <c r="FO43" s="53" t="str">
        <f t="shared" si="56"/>
        <v>0.0</v>
      </c>
      <c r="FP43" s="63">
        <v>2</v>
      </c>
      <c r="FQ43" s="199">
        <v>2</v>
      </c>
      <c r="FR43" s="66"/>
      <c r="FS43" s="258"/>
      <c r="FT43" s="258"/>
      <c r="FU43" s="66"/>
      <c r="FV43" s="67">
        <f t="shared" si="57"/>
        <v>0</v>
      </c>
      <c r="FW43" s="67" t="str">
        <f t="shared" si="58"/>
        <v>0.0</v>
      </c>
      <c r="FX43" s="51" t="str">
        <f t="shared" si="59"/>
        <v>F</v>
      </c>
      <c r="FY43" s="60">
        <f t="shared" si="60"/>
        <v>0</v>
      </c>
      <c r="FZ43" s="53" t="str">
        <f t="shared" si="61"/>
        <v>0.0</v>
      </c>
      <c r="GA43" s="63">
        <v>2</v>
      </c>
      <c r="GB43" s="199">
        <v>2</v>
      </c>
      <c r="GC43" s="146"/>
      <c r="GD43" s="70"/>
      <c r="GE43" s="121"/>
      <c r="GF43" s="146"/>
      <c r="GG43" s="67">
        <f>ROUND(MAX((GC43*0.4+GD43*0.6),(GC43*0.4+GE43*0.6)),1)</f>
        <v>0</v>
      </c>
      <c r="GH43" s="67" t="str">
        <f>TEXT(GG43,"0.0")</f>
        <v>0.0</v>
      </c>
      <c r="GI43" s="51" t="str">
        <f>IF(GG43&gt;=8.5,"A",IF(GG43&gt;=8,"B+",IF(GG43&gt;=7,"B",IF(GG43&gt;=6.5,"C+",IF(GG43&gt;=5.5,"C",IF(GG43&gt;=5,"D+",IF(GG43&gt;=4,"D","F")))))))</f>
        <v>F</v>
      </c>
      <c r="GJ43" s="60">
        <f>IF(GI43="A",4,IF(GI43="B+",3.5,IF(GI43="B",3,IF(GI43="C+",2.5,IF(GI43="C",2,IF(GI43="D+",1.5,IF(GI43="D",1,0)))))))</f>
        <v>0</v>
      </c>
      <c r="GK43" s="53" t="str">
        <f>TEXT(GJ43,"0.0")</f>
        <v>0.0</v>
      </c>
      <c r="GL43" s="63">
        <v>3</v>
      </c>
      <c r="GM43" s="199"/>
      <c r="GN43" s="203">
        <f>DX43+EI43+ET43+FE43+FP43+GA43+GL43</f>
        <v>18</v>
      </c>
      <c r="GO43" s="153">
        <f>(DS43*DX43+ED43*EI43+EO43*ET43+EZ43*FE43+FK43*FP43+FV43*GA43+GG43*GL43)/GN43</f>
        <v>0</v>
      </c>
      <c r="GP43" s="155">
        <f>(DV43*DX43+EG43*EI43+ER43*ET43+FC43*FE43+FN43*FP43+FY43*GA43+GJ43*GL43)/GN43</f>
        <v>0</v>
      </c>
      <c r="GQ43" s="154" t="str">
        <f t="shared" si="70"/>
        <v>0.00</v>
      </c>
      <c r="GR43" s="5" t="str">
        <f t="shared" si="71"/>
        <v>Cảnh báo KQHT</v>
      </c>
      <c r="GS43" s="204">
        <f>DY43+EJ43+EU43+FF43+FQ43+GB43+GM43</f>
        <v>13</v>
      </c>
      <c r="GT43" s="205">
        <f t="shared" si="73"/>
        <v>0</v>
      </c>
      <c r="GU43" s="206">
        <f xml:space="preserve"> (DV43*DY43+EG43*EJ43+ER43*EU43+FC43*FF43+FN43*FQ43+FY43*GB43+GJ43*GM43)/GS43</f>
        <v>0</v>
      </c>
      <c r="GV43" s="207">
        <f>CK43+GN43</f>
        <v>31</v>
      </c>
      <c r="GW43" s="203">
        <f>CQ43+GS43</f>
        <v>23</v>
      </c>
      <c r="GX43" s="154">
        <f>(CQ43*CR43+GT43*GS43)/GW43</f>
        <v>0</v>
      </c>
      <c r="GY43" s="155">
        <f>(CT43*CQ43+GU43*GS43)/GW43</f>
        <v>0</v>
      </c>
      <c r="GZ43" s="154" t="str">
        <f t="shared" si="79"/>
        <v>0.00</v>
      </c>
      <c r="HA43" s="5" t="str">
        <f t="shared" si="80"/>
        <v>Cảnh báo KQHT</v>
      </c>
      <c r="HB43" s="5"/>
      <c r="HC43" s="105"/>
      <c r="HD43" s="103"/>
      <c r="HE43" s="104"/>
      <c r="HF43" s="105"/>
      <c r="HG43" s="67">
        <f>ROUND(MAX((HC43*0.4+HD43*0.6),(HC43*0.4+HE43*0.6)),1)</f>
        <v>0</v>
      </c>
      <c r="HH43" s="67" t="str">
        <f>TEXT(HG43,"0.0")</f>
        <v>0.0</v>
      </c>
      <c r="HI43" s="51" t="str">
        <f>IF(HG43&gt;=8.5,"A",IF(HG43&gt;=8,"B+",IF(HG43&gt;=7,"B",IF(HG43&gt;=6.5,"C+",IF(HG43&gt;=5.5,"C",IF(HG43&gt;=5,"D+",IF(HG43&gt;=4,"D","F")))))))</f>
        <v>F</v>
      </c>
      <c r="HJ43" s="60">
        <f>IF(HI43="A",4,IF(HI43="B+",3.5,IF(HI43="B",3,IF(HI43="C+",2.5,IF(HI43="C",2,IF(HI43="D+",1.5,IF(HI43="D",1,0)))))))</f>
        <v>0</v>
      </c>
      <c r="HK43" s="53" t="str">
        <f>TEXT(HJ43,"0.0")</f>
        <v>0.0</v>
      </c>
      <c r="HL43" s="63">
        <v>3</v>
      </c>
      <c r="HM43" s="199">
        <v>3</v>
      </c>
      <c r="HN43" s="146"/>
      <c r="HO43" s="70"/>
      <c r="HP43" s="121"/>
      <c r="HQ43" s="146">
        <f>ROUND((HN43*0.4+HO43*0.6),1)</f>
        <v>0</v>
      </c>
      <c r="HR43" s="110">
        <f t="shared" si="87"/>
        <v>0</v>
      </c>
      <c r="HS43" s="67" t="str">
        <f t="shared" si="88"/>
        <v>0.0</v>
      </c>
      <c r="HT43" s="111" t="str">
        <f t="shared" si="89"/>
        <v>F</v>
      </c>
      <c r="HU43" s="112">
        <f t="shared" si="90"/>
        <v>0</v>
      </c>
      <c r="HV43" s="113" t="str">
        <f t="shared" si="91"/>
        <v>0.0</v>
      </c>
      <c r="HW43" s="63">
        <v>1</v>
      </c>
      <c r="HX43" s="199"/>
      <c r="HY43" s="66">
        <f t="shared" si="209"/>
        <v>0</v>
      </c>
      <c r="HZ43" s="163">
        <f t="shared" si="210"/>
        <v>0</v>
      </c>
      <c r="IA43" s="53" t="str">
        <f t="shared" si="93"/>
        <v>0.0</v>
      </c>
      <c r="IB43" s="51" t="str">
        <f t="shared" si="94"/>
        <v>F</v>
      </c>
      <c r="IC43" s="60">
        <f t="shared" si="95"/>
        <v>0</v>
      </c>
      <c r="ID43" s="53" t="str">
        <f t="shared" si="96"/>
        <v>0.0</v>
      </c>
      <c r="IE43" s="212">
        <v>4</v>
      </c>
      <c r="IF43" s="213"/>
      <c r="IG43" s="202"/>
      <c r="IH43" s="57"/>
      <c r="II43" s="58"/>
      <c r="IJ43" s="66">
        <f>ROUND((IG43*0.4+IH43*0.6),1)</f>
        <v>0</v>
      </c>
      <c r="IK43" s="67">
        <f>ROUND(MAX((IG43*0.4+IH43*0.6),(IG43*0.4+II43*0.6)),1)</f>
        <v>0</v>
      </c>
      <c r="IL43" s="67" t="str">
        <f>TEXT(IK43,"0.0")</f>
        <v>0.0</v>
      </c>
      <c r="IM43" s="51" t="str">
        <f>IF(IK43&gt;=8.5,"A",IF(IK43&gt;=8,"B+",IF(IK43&gt;=7,"B",IF(IK43&gt;=6.5,"C+",IF(IK43&gt;=5.5,"C",IF(IK43&gt;=5,"D+",IF(IK43&gt;=4,"D","F")))))))</f>
        <v>F</v>
      </c>
      <c r="IN43" s="60">
        <f>IF(IM43="A",4,IF(IM43="B+",3.5,IF(IM43="B",3,IF(IM43="C+",2.5,IF(IM43="C",2,IF(IM43="D+",1.5,IF(IM43="D",1,0)))))))</f>
        <v>0</v>
      </c>
      <c r="IO43" s="53" t="str">
        <f>TEXT(IN43,"0.0")</f>
        <v>0.0</v>
      </c>
      <c r="IP43" s="63">
        <v>2</v>
      </c>
      <c r="IQ43" s="199">
        <v>2</v>
      </c>
      <c r="IR43" s="146"/>
      <c r="IS43" s="70"/>
      <c r="IT43" s="121"/>
      <c r="IU43" s="146">
        <f>ROUND((IR43*0.4+IS43*0.6),1)</f>
        <v>0</v>
      </c>
      <c r="IV43" s="67">
        <f t="shared" si="104"/>
        <v>0</v>
      </c>
      <c r="IW43" s="67" t="str">
        <f t="shared" si="105"/>
        <v>0.0</v>
      </c>
      <c r="IX43" s="51" t="str">
        <f t="shared" si="106"/>
        <v>F</v>
      </c>
      <c r="IY43" s="60">
        <f t="shared" si="107"/>
        <v>0</v>
      </c>
      <c r="IZ43" s="53" t="str">
        <f t="shared" si="108"/>
        <v>0.0</v>
      </c>
      <c r="JA43" s="63">
        <v>3</v>
      </c>
      <c r="JB43" s="199"/>
      <c r="JC43" s="65"/>
      <c r="JD43" s="57"/>
      <c r="JE43" s="58"/>
      <c r="JF43" s="66">
        <f>ROUND((JC43*0.4+JD43*0.6),1)</f>
        <v>0</v>
      </c>
      <c r="JG43" s="67">
        <f t="shared" si="110"/>
        <v>0</v>
      </c>
      <c r="JH43" s="50" t="str">
        <f t="shared" si="111"/>
        <v>0.0</v>
      </c>
      <c r="JI43" s="51" t="str">
        <f t="shared" si="112"/>
        <v>F</v>
      </c>
      <c r="JJ43" s="60">
        <f t="shared" si="113"/>
        <v>0</v>
      </c>
      <c r="JK43" s="53" t="str">
        <f t="shared" si="114"/>
        <v>0.0</v>
      </c>
      <c r="JL43" s="61">
        <v>2</v>
      </c>
      <c r="JM43" s="62">
        <v>2</v>
      </c>
      <c r="JN43" s="56"/>
      <c r="JO43" s="70"/>
      <c r="JP43" s="121"/>
      <c r="JQ43" s="146">
        <f t="shared" si="437"/>
        <v>0</v>
      </c>
      <c r="JR43" s="67">
        <f t="shared" si="438"/>
        <v>0</v>
      </c>
      <c r="JS43" s="50" t="str">
        <f t="shared" si="439"/>
        <v>0.0</v>
      </c>
      <c r="JT43" s="51" t="str">
        <f t="shared" si="440"/>
        <v>F</v>
      </c>
      <c r="JU43" s="60">
        <f t="shared" si="441"/>
        <v>0</v>
      </c>
      <c r="JV43" s="53" t="str">
        <f t="shared" si="442"/>
        <v>0.0</v>
      </c>
      <c r="JW43" s="61">
        <v>1</v>
      </c>
      <c r="JX43" s="62">
        <v>1</v>
      </c>
      <c r="JY43" s="56"/>
      <c r="JZ43" s="70"/>
      <c r="KA43" s="121"/>
      <c r="KB43" s="146">
        <f t="shared" si="443"/>
        <v>0</v>
      </c>
      <c r="KC43" s="67">
        <f t="shared" si="444"/>
        <v>0</v>
      </c>
      <c r="KD43" s="50" t="str">
        <f t="shared" si="445"/>
        <v>0.0</v>
      </c>
      <c r="KE43" s="51" t="str">
        <f t="shared" si="446"/>
        <v>F</v>
      </c>
      <c r="KF43" s="60">
        <f t="shared" si="447"/>
        <v>0</v>
      </c>
      <c r="KG43" s="53" t="str">
        <f t="shared" si="448"/>
        <v>0.0</v>
      </c>
      <c r="KH43" s="61">
        <v>2</v>
      </c>
      <c r="KI43" s="62">
        <v>2</v>
      </c>
      <c r="KJ43" s="105"/>
      <c r="KK43" s="135"/>
      <c r="KL43" s="104"/>
      <c r="KM43" s="66">
        <f t="shared" si="449"/>
        <v>0</v>
      </c>
      <c r="KN43" s="110">
        <f t="shared" si="450"/>
        <v>0</v>
      </c>
      <c r="KO43" s="67" t="str">
        <f t="shared" si="451"/>
        <v>0.0</v>
      </c>
      <c r="KP43" s="273" t="str">
        <f t="shared" si="452"/>
        <v>F</v>
      </c>
      <c r="KQ43" s="112">
        <f t="shared" si="453"/>
        <v>0</v>
      </c>
      <c r="KR43" s="113" t="str">
        <f t="shared" si="454"/>
        <v>0.0</v>
      </c>
      <c r="KS43" s="63">
        <v>3</v>
      </c>
      <c r="KT43" s="199">
        <v>3</v>
      </c>
      <c r="KU43" s="105"/>
      <c r="KV43" s="135"/>
      <c r="KW43" s="104"/>
      <c r="KX43" s="66">
        <f t="shared" si="455"/>
        <v>0</v>
      </c>
      <c r="KY43" s="110">
        <f t="shared" si="456"/>
        <v>0</v>
      </c>
      <c r="KZ43" s="67" t="str">
        <f t="shared" si="457"/>
        <v>0.0</v>
      </c>
      <c r="LA43" s="273" t="str">
        <f t="shared" si="458"/>
        <v>F</v>
      </c>
      <c r="LB43" s="112">
        <f t="shared" si="459"/>
        <v>0</v>
      </c>
      <c r="LC43" s="113" t="str">
        <f t="shared" si="460"/>
        <v>0.0</v>
      </c>
      <c r="LD43" s="63">
        <v>2</v>
      </c>
      <c r="LE43" s="199">
        <v>2</v>
      </c>
      <c r="LF43" s="274">
        <f t="shared" si="461"/>
        <v>0</v>
      </c>
      <c r="LG43" s="275">
        <f t="shared" si="462"/>
        <v>0</v>
      </c>
      <c r="LH43" s="276" t="str">
        <f t="shared" si="463"/>
        <v>0.0</v>
      </c>
      <c r="LI43" s="277" t="str">
        <f t="shared" si="464"/>
        <v>F</v>
      </c>
      <c r="LJ43" s="278">
        <f t="shared" si="465"/>
        <v>0</v>
      </c>
      <c r="LK43" s="276" t="str">
        <f t="shared" si="466"/>
        <v>0.0</v>
      </c>
      <c r="LL43" s="279">
        <v>5</v>
      </c>
      <c r="LM43" s="280">
        <v>5</v>
      </c>
      <c r="LN43" s="203">
        <f t="shared" si="467"/>
        <v>19</v>
      </c>
      <c r="LO43" s="153">
        <f t="shared" si="468"/>
        <v>0</v>
      </c>
      <c r="LP43" s="155">
        <f t="shared" si="469"/>
        <v>0</v>
      </c>
      <c r="LQ43" s="154" t="str">
        <f t="shared" si="470"/>
        <v>0.00</v>
      </c>
      <c r="LR43" s="5" t="str">
        <f t="shared" si="471"/>
        <v>Cảnh báo KQHT</v>
      </c>
    </row>
    <row r="44" spans="1:330" s="8" customFormat="1" ht="18">
      <c r="D44" s="222"/>
      <c r="E44" s="223"/>
      <c r="CQ44" s="258"/>
      <c r="CR44" s="258"/>
      <c r="CS44" s="258"/>
      <c r="CT44" s="258"/>
      <c r="CU44" s="258"/>
      <c r="JN44" s="56"/>
      <c r="JO44" s="70"/>
      <c r="JP44" s="121"/>
      <c r="JQ44" s="146">
        <f t="shared" si="437"/>
        <v>0</v>
      </c>
      <c r="JR44" s="67">
        <f t="shared" si="438"/>
        <v>0</v>
      </c>
      <c r="JS44" s="50" t="str">
        <f t="shared" si="439"/>
        <v>0.0</v>
      </c>
      <c r="JT44" s="51" t="str">
        <f t="shared" si="440"/>
        <v>F</v>
      </c>
      <c r="JU44" s="60">
        <f t="shared" si="441"/>
        <v>0</v>
      </c>
      <c r="JV44" s="53" t="str">
        <f t="shared" si="442"/>
        <v>0.0</v>
      </c>
      <c r="JW44" s="61">
        <v>1</v>
      </c>
      <c r="JX44" s="62">
        <v>1</v>
      </c>
      <c r="JY44" s="56"/>
      <c r="JZ44" s="70"/>
      <c r="KA44" s="121"/>
      <c r="KB44" s="146">
        <f t="shared" si="443"/>
        <v>0</v>
      </c>
      <c r="KC44" s="67">
        <f t="shared" si="444"/>
        <v>0</v>
      </c>
      <c r="KD44" s="50" t="str">
        <f t="shared" si="445"/>
        <v>0.0</v>
      </c>
      <c r="KE44" s="51" t="str">
        <f t="shared" si="446"/>
        <v>F</v>
      </c>
      <c r="KF44" s="60">
        <f t="shared" si="447"/>
        <v>0</v>
      </c>
      <c r="KG44" s="53" t="str">
        <f t="shared" si="448"/>
        <v>0.0</v>
      </c>
      <c r="KH44" s="61">
        <v>2</v>
      </c>
      <c r="KI44" s="62">
        <v>2</v>
      </c>
      <c r="KJ44" s="105"/>
      <c r="KK44" s="135"/>
      <c r="KL44" s="105"/>
      <c r="KM44" s="66">
        <f t="shared" si="449"/>
        <v>0</v>
      </c>
      <c r="KN44" s="110">
        <f t="shared" si="450"/>
        <v>0</v>
      </c>
      <c r="KO44" s="67" t="str">
        <f t="shared" si="451"/>
        <v>0.0</v>
      </c>
      <c r="KP44" s="273" t="str">
        <f t="shared" si="452"/>
        <v>F</v>
      </c>
      <c r="KQ44" s="112">
        <f t="shared" si="453"/>
        <v>0</v>
      </c>
      <c r="KR44" s="113" t="str">
        <f t="shared" si="454"/>
        <v>0.0</v>
      </c>
      <c r="KS44" s="63">
        <v>3</v>
      </c>
      <c r="KT44" s="199">
        <v>3</v>
      </c>
      <c r="KU44" s="105"/>
      <c r="KV44" s="135"/>
      <c r="KW44" s="104"/>
      <c r="KX44" s="66">
        <f t="shared" si="455"/>
        <v>0</v>
      </c>
      <c r="KY44" s="110">
        <f t="shared" si="456"/>
        <v>0</v>
      </c>
      <c r="KZ44" s="67" t="str">
        <f t="shared" si="457"/>
        <v>0.0</v>
      </c>
      <c r="LA44" s="273" t="str">
        <f t="shared" si="458"/>
        <v>F</v>
      </c>
      <c r="LB44" s="112">
        <f t="shared" si="459"/>
        <v>0</v>
      </c>
      <c r="LC44" s="113" t="str">
        <f t="shared" si="460"/>
        <v>0.0</v>
      </c>
      <c r="LD44" s="63">
        <v>2</v>
      </c>
      <c r="LE44" s="199">
        <v>2</v>
      </c>
      <c r="LF44" s="274">
        <f t="shared" si="461"/>
        <v>0</v>
      </c>
      <c r="LG44" s="275">
        <f t="shared" si="462"/>
        <v>0</v>
      </c>
      <c r="LH44" s="276" t="str">
        <f t="shared" si="463"/>
        <v>0.0</v>
      </c>
      <c r="LI44" s="277" t="str">
        <f t="shared" si="464"/>
        <v>F</v>
      </c>
      <c r="LJ44" s="278">
        <f t="shared" si="465"/>
        <v>0</v>
      </c>
      <c r="LK44" s="276" t="str">
        <f t="shared" si="466"/>
        <v>0.0</v>
      </c>
      <c r="LL44" s="279">
        <v>5</v>
      </c>
      <c r="LM44" s="280">
        <v>5</v>
      </c>
      <c r="LN44" s="203">
        <f t="shared" si="467"/>
        <v>8</v>
      </c>
      <c r="LO44" s="153">
        <f t="shared" si="468"/>
        <v>0</v>
      </c>
      <c r="LP44" s="155">
        <f t="shared" si="469"/>
        <v>0</v>
      </c>
      <c r="LQ44" s="154" t="str">
        <f t="shared" si="470"/>
        <v>0.00</v>
      </c>
      <c r="LR44" s="5" t="str">
        <f t="shared" si="471"/>
        <v>Cảnh báo KQHT</v>
      </c>
    </row>
    <row r="45" spans="1:330" s="8" customFormat="1" ht="18">
      <c r="D45" s="222"/>
      <c r="E45" s="223"/>
      <c r="CQ45" s="258"/>
      <c r="CR45" s="258"/>
      <c r="CS45" s="258"/>
      <c r="CT45" s="258"/>
      <c r="CU45" s="258"/>
      <c r="JN45" s="56"/>
      <c r="JO45" s="70"/>
      <c r="JP45" s="121"/>
      <c r="JQ45" s="146">
        <f t="shared" si="437"/>
        <v>0</v>
      </c>
      <c r="JR45" s="67">
        <f t="shared" si="438"/>
        <v>0</v>
      </c>
      <c r="JS45" s="50" t="str">
        <f t="shared" si="439"/>
        <v>0.0</v>
      </c>
      <c r="JT45" s="51" t="str">
        <f t="shared" si="440"/>
        <v>F</v>
      </c>
      <c r="JU45" s="60">
        <f t="shared" si="441"/>
        <v>0</v>
      </c>
      <c r="JV45" s="53" t="str">
        <f t="shared" si="442"/>
        <v>0.0</v>
      </c>
      <c r="JW45" s="61">
        <v>1</v>
      </c>
      <c r="JX45" s="62">
        <v>1</v>
      </c>
      <c r="JY45" s="56"/>
      <c r="JZ45" s="70"/>
      <c r="KA45" s="121"/>
      <c r="KB45" s="146">
        <f t="shared" si="443"/>
        <v>0</v>
      </c>
      <c r="KC45" s="67">
        <f t="shared" si="444"/>
        <v>0</v>
      </c>
      <c r="KD45" s="50" t="str">
        <f t="shared" si="445"/>
        <v>0.0</v>
      </c>
      <c r="KE45" s="51" t="str">
        <f t="shared" si="446"/>
        <v>F</v>
      </c>
      <c r="KF45" s="60">
        <f t="shared" si="447"/>
        <v>0</v>
      </c>
      <c r="KG45" s="53" t="str">
        <f t="shared" si="448"/>
        <v>0.0</v>
      </c>
      <c r="KH45" s="61">
        <v>2</v>
      </c>
      <c r="KI45" s="62">
        <v>2</v>
      </c>
      <c r="KJ45" s="105"/>
      <c r="KK45" s="135"/>
      <c r="KL45" s="105"/>
      <c r="KM45" s="66">
        <f t="shared" si="449"/>
        <v>0</v>
      </c>
      <c r="KN45" s="110">
        <f t="shared" si="450"/>
        <v>0</v>
      </c>
      <c r="KO45" s="67" t="str">
        <f t="shared" si="451"/>
        <v>0.0</v>
      </c>
      <c r="KP45" s="273" t="str">
        <f t="shared" si="452"/>
        <v>F</v>
      </c>
      <c r="KQ45" s="112">
        <f t="shared" si="453"/>
        <v>0</v>
      </c>
      <c r="KR45" s="113" t="str">
        <f t="shared" si="454"/>
        <v>0.0</v>
      </c>
      <c r="KS45" s="63">
        <v>3</v>
      </c>
      <c r="KT45" s="199">
        <v>3</v>
      </c>
      <c r="KU45" s="105"/>
      <c r="KV45" s="135"/>
      <c r="KW45" s="104"/>
      <c r="KX45" s="66">
        <f t="shared" si="455"/>
        <v>0</v>
      </c>
      <c r="KY45" s="110">
        <f t="shared" si="456"/>
        <v>0</v>
      </c>
      <c r="KZ45" s="67" t="str">
        <f t="shared" si="457"/>
        <v>0.0</v>
      </c>
      <c r="LA45" s="273" t="str">
        <f t="shared" si="458"/>
        <v>F</v>
      </c>
      <c r="LB45" s="112">
        <f t="shared" si="459"/>
        <v>0</v>
      </c>
      <c r="LC45" s="113" t="str">
        <f t="shared" si="460"/>
        <v>0.0</v>
      </c>
      <c r="LD45" s="63">
        <v>2</v>
      </c>
      <c r="LE45" s="199">
        <v>2</v>
      </c>
      <c r="LF45" s="274">
        <f t="shared" si="461"/>
        <v>0</v>
      </c>
      <c r="LG45" s="275">
        <f t="shared" si="462"/>
        <v>0</v>
      </c>
      <c r="LH45" s="276" t="str">
        <f t="shared" si="463"/>
        <v>0.0</v>
      </c>
      <c r="LI45" s="277" t="str">
        <f t="shared" si="464"/>
        <v>F</v>
      </c>
      <c r="LJ45" s="278">
        <f t="shared" si="465"/>
        <v>0</v>
      </c>
      <c r="LK45" s="276" t="str">
        <f t="shared" si="466"/>
        <v>0.0</v>
      </c>
      <c r="LL45" s="279">
        <v>5</v>
      </c>
      <c r="LM45" s="280">
        <v>5</v>
      </c>
      <c r="LN45" s="203">
        <f t="shared" si="467"/>
        <v>8</v>
      </c>
      <c r="LO45" s="153">
        <f t="shared" si="468"/>
        <v>0</v>
      </c>
      <c r="LP45" s="155">
        <f t="shared" si="469"/>
        <v>0</v>
      </c>
      <c r="LQ45" s="154" t="str">
        <f t="shared" si="470"/>
        <v>0.00</v>
      </c>
      <c r="LR45" s="5" t="str">
        <f t="shared" si="471"/>
        <v>Cảnh báo KQHT</v>
      </c>
    </row>
    <row r="46" spans="1:330" s="8" customFormat="1" ht="18">
      <c r="A46" s="5"/>
      <c r="B46" s="292" t="s">
        <v>748</v>
      </c>
      <c r="C46" s="292"/>
      <c r="D46" s="293"/>
      <c r="E46" s="223"/>
      <c r="H46" s="217"/>
      <c r="I46" s="258"/>
      <c r="J46" s="258"/>
      <c r="K46" s="98"/>
      <c r="L46" s="120"/>
      <c r="M46" s="51"/>
      <c r="N46" s="52"/>
      <c r="O46" s="53"/>
      <c r="P46" s="63"/>
      <c r="Q46" s="49"/>
      <c r="R46" s="67"/>
      <c r="S46" s="51"/>
      <c r="T46" s="52"/>
      <c r="U46" s="53"/>
      <c r="V46" s="63"/>
      <c r="W46" s="105"/>
      <c r="X46" s="103"/>
      <c r="Y46" s="104"/>
      <c r="Z46" s="66"/>
      <c r="AA46" s="67"/>
      <c r="AB46" s="67"/>
      <c r="AC46" s="51"/>
      <c r="AD46" s="60"/>
      <c r="AE46" s="53"/>
      <c r="AF46" s="63"/>
      <c r="AG46" s="199"/>
      <c r="AH46" s="105"/>
      <c r="AI46" s="103"/>
      <c r="AJ46" s="104"/>
      <c r="AK46" s="66"/>
      <c r="AL46" s="67"/>
      <c r="AM46" s="67"/>
      <c r="AN46" s="51"/>
      <c r="AO46" s="60"/>
      <c r="AP46" s="53"/>
      <c r="AQ46" s="63"/>
      <c r="AR46" s="199"/>
      <c r="AS46" s="105"/>
      <c r="AT46" s="103"/>
      <c r="AU46" s="104"/>
      <c r="AV46" s="66"/>
      <c r="AW46" s="67"/>
      <c r="AX46" s="67"/>
      <c r="AY46" s="51"/>
      <c r="AZ46" s="60"/>
      <c r="BA46" s="53"/>
      <c r="BB46" s="63"/>
      <c r="BC46" s="199"/>
      <c r="BD46" s="105"/>
      <c r="BE46" s="103"/>
      <c r="BF46" s="104"/>
      <c r="BG46" s="66"/>
      <c r="BH46" s="67"/>
      <c r="BI46" s="67"/>
      <c r="BJ46" s="51"/>
      <c r="BK46" s="60"/>
      <c r="BL46" s="53"/>
      <c r="BM46" s="63"/>
      <c r="BN46" s="199"/>
      <c r="BO46" s="105"/>
      <c r="BP46" s="103"/>
      <c r="BQ46" s="104"/>
      <c r="BR46" s="66"/>
      <c r="BS46" s="67"/>
      <c r="BT46" s="67"/>
      <c r="BU46" s="51"/>
      <c r="BV46" s="68"/>
      <c r="BW46" s="53"/>
      <c r="BX46" s="63"/>
      <c r="BY46" s="199"/>
      <c r="BZ46" s="105"/>
      <c r="CA46" s="103"/>
      <c r="CB46" s="104"/>
      <c r="CC46" s="105"/>
      <c r="CD46" s="67"/>
      <c r="CE46" s="67"/>
      <c r="CF46" s="51"/>
      <c r="CG46" s="60"/>
      <c r="CH46" s="53"/>
      <c r="CI46" s="63"/>
      <c r="CJ46" s="199"/>
      <c r="CK46" s="200"/>
      <c r="CL46" s="72"/>
      <c r="CM46" s="93"/>
      <c r="CN46" s="72"/>
      <c r="CO46" s="93"/>
      <c r="CP46" s="258"/>
      <c r="CQ46" s="258"/>
      <c r="CR46" s="72"/>
      <c r="CS46" s="258"/>
      <c r="CT46" s="72"/>
      <c r="CU46" s="258"/>
      <c r="CV46" s="258"/>
      <c r="CW46" s="147"/>
      <c r="CX46" s="147"/>
      <c r="CY46" s="144"/>
      <c r="CZ46" s="66"/>
      <c r="DA46" s="67"/>
      <c r="DB46" s="60"/>
      <c r="DC46" s="51"/>
      <c r="DD46" s="60"/>
      <c r="DE46" s="60"/>
      <c r="DF46" s="63"/>
      <c r="DG46" s="201"/>
      <c r="DH46" s="105"/>
      <c r="DI46" s="126"/>
      <c r="DJ46" s="126"/>
      <c r="DK46" s="66"/>
      <c r="DL46" s="67"/>
      <c r="DM46" s="60"/>
      <c r="DN46" s="51"/>
      <c r="DO46" s="60"/>
      <c r="DP46" s="60"/>
      <c r="DQ46" s="63"/>
      <c r="DR46" s="201"/>
      <c r="DS46" s="67"/>
      <c r="DT46" s="60"/>
      <c r="DU46" s="51"/>
      <c r="DV46" s="60"/>
      <c r="DW46" s="60"/>
      <c r="DX46" s="63"/>
      <c r="DY46" s="201"/>
      <c r="DZ46" s="202"/>
      <c r="EA46" s="57"/>
      <c r="EB46" s="58"/>
      <c r="EC46" s="66"/>
      <c r="ED46" s="67"/>
      <c r="EE46" s="67"/>
      <c r="EF46" s="51"/>
      <c r="EG46" s="68"/>
      <c r="EH46" s="53"/>
      <c r="EI46" s="63"/>
      <c r="EJ46" s="199"/>
      <c r="EK46" s="146"/>
      <c r="EL46" s="70"/>
      <c r="EM46" s="121"/>
      <c r="EN46" s="66"/>
      <c r="EO46" s="67"/>
      <c r="EP46" s="67"/>
      <c r="EQ46" s="51"/>
      <c r="ER46" s="60"/>
      <c r="ES46" s="53"/>
      <c r="ET46" s="63"/>
      <c r="EU46" s="199"/>
      <c r="EV46" s="202"/>
      <c r="EW46" s="57"/>
      <c r="EX46" s="58"/>
      <c r="EY46" s="66"/>
      <c r="EZ46" s="67"/>
      <c r="FA46" s="67"/>
      <c r="FB46" s="51"/>
      <c r="FC46" s="60"/>
      <c r="FD46" s="53"/>
      <c r="FE46" s="63"/>
      <c r="FF46" s="199"/>
      <c r="FG46" s="105"/>
      <c r="FH46" s="103"/>
      <c r="FI46" s="104"/>
      <c r="FJ46" s="66"/>
      <c r="FK46" s="67"/>
      <c r="FL46" s="67"/>
      <c r="FM46" s="51"/>
      <c r="FN46" s="60"/>
      <c r="FO46" s="53"/>
      <c r="FP46" s="63"/>
      <c r="FQ46" s="199"/>
      <c r="FR46" s="105"/>
      <c r="FS46" s="103"/>
      <c r="FT46" s="104"/>
      <c r="FU46" s="66"/>
      <c r="FV46" s="67"/>
      <c r="FW46" s="67"/>
      <c r="FX46" s="51"/>
      <c r="FY46" s="60"/>
      <c r="FZ46" s="53"/>
      <c r="GA46" s="63"/>
      <c r="GB46" s="199"/>
      <c r="GC46" s="105"/>
      <c r="GD46" s="103"/>
      <c r="GE46" s="104"/>
      <c r="GF46" s="105"/>
      <c r="GG46" s="67"/>
      <c r="GH46" s="67"/>
      <c r="GI46" s="51"/>
      <c r="GJ46" s="60"/>
      <c r="GK46" s="53"/>
      <c r="GL46" s="63"/>
      <c r="GM46" s="199"/>
      <c r="GN46" s="203"/>
      <c r="GO46" s="153"/>
      <c r="GP46" s="155"/>
      <c r="GQ46" s="154"/>
      <c r="GR46" s="5"/>
      <c r="GS46" s="204"/>
      <c r="GT46" s="205"/>
      <c r="GU46" s="206"/>
      <c r="GV46" s="207"/>
      <c r="GW46" s="203"/>
      <c r="GX46" s="154"/>
      <c r="GY46" s="155"/>
      <c r="GZ46" s="154"/>
      <c r="HA46" s="5"/>
      <c r="HB46" s="5"/>
      <c r="HC46" s="105"/>
      <c r="HD46" s="103"/>
      <c r="HE46" s="104"/>
      <c r="HF46" s="105"/>
      <c r="HG46" s="67">
        <f t="shared" ref="HG46:HG54" si="478">ROUND(MAX((HC46*0.4+HD46*0.6),(HC46*0.4+HE46*0.6)),1)</f>
        <v>0</v>
      </c>
      <c r="HH46" s="67" t="str">
        <f t="shared" ref="HH46:HH54" si="479">TEXT(HG46,"0.0")</f>
        <v>0.0</v>
      </c>
      <c r="HI46" s="51" t="str">
        <f t="shared" ref="HI46:HI54" si="480">IF(HG46&gt;=8.5,"A",IF(HG46&gt;=8,"B+",IF(HG46&gt;=7,"B",IF(HG46&gt;=6.5,"C+",IF(HG46&gt;=5.5,"C",IF(HG46&gt;=5,"D+",IF(HG46&gt;=4,"D","F")))))))</f>
        <v>F</v>
      </c>
      <c r="HJ46" s="60">
        <f t="shared" ref="HJ46:HJ54" si="481">IF(HI46="A",4,IF(HI46="B+",3.5,IF(HI46="B",3,IF(HI46="C+",2.5,IF(HI46="C",2,IF(HI46="D+",1.5,IF(HI46="D",1,0)))))))</f>
        <v>0</v>
      </c>
      <c r="HK46" s="53" t="str">
        <f t="shared" ref="HK46:HK54" si="482">TEXT(HJ46,"0.0")</f>
        <v>0.0</v>
      </c>
      <c r="HL46" s="63">
        <v>3</v>
      </c>
      <c r="HM46" s="199">
        <v>3</v>
      </c>
      <c r="HN46" s="202"/>
      <c r="HO46" s="57"/>
      <c r="HP46" s="58"/>
      <c r="HQ46" s="66">
        <f t="shared" ref="HQ46:HQ54" si="483">ROUND((HN46*0.4+HO46*0.6),1)</f>
        <v>0</v>
      </c>
      <c r="HR46" s="110">
        <f t="shared" ref="HR46:HR54" si="484">ROUND(MAX((HN46*0.4+HO46*0.6),(HN46*0.4+HP46*0.6)),1)</f>
        <v>0</v>
      </c>
      <c r="HS46" s="67" t="str">
        <f t="shared" ref="HS46:HS54" si="485">TEXT(HR46,"0.0")</f>
        <v>0.0</v>
      </c>
      <c r="HT46" s="111" t="str">
        <f t="shared" ref="HT46:HT54" si="486">IF(HR46&gt;=8.5,"A",IF(HR46&gt;=8,"B+",IF(HR46&gt;=7,"B",IF(HR46&gt;=6.5,"C+",IF(HR46&gt;=5.5,"C",IF(HR46&gt;=5,"D+",IF(HR46&gt;=4,"D","F")))))))</f>
        <v>F</v>
      </c>
      <c r="HU46" s="112">
        <f t="shared" ref="HU46:HU54" si="487">IF(HT46="A",4,IF(HT46="B+",3.5,IF(HT46="B",3,IF(HT46="C+",2.5,IF(HT46="C",2,IF(HT46="D+",1.5,IF(HT46="D",1,0)))))))</f>
        <v>0</v>
      </c>
      <c r="HV46" s="113" t="str">
        <f t="shared" ref="HV46:HV54" si="488">TEXT(HU46,"0.0")</f>
        <v>0.0</v>
      </c>
      <c r="HW46" s="63">
        <v>1</v>
      </c>
      <c r="HX46" s="199">
        <v>1</v>
      </c>
      <c r="HY46" s="66">
        <f t="shared" ref="HY46:HZ54" si="489">ROUND((HF46*0.7+HQ46*0.3),1)</f>
        <v>0</v>
      </c>
      <c r="HZ46" s="163">
        <f t="shared" si="489"/>
        <v>0</v>
      </c>
      <c r="IA46" s="53" t="str">
        <f t="shared" ref="IA46:IA54" si="490">TEXT(HZ46,"0.0")</f>
        <v>0.0</v>
      </c>
      <c r="IB46" s="51" t="str">
        <f t="shared" ref="IB46:IB54" si="491">IF(HZ46&gt;=8.5,"A",IF(HZ46&gt;=8,"B+",IF(HZ46&gt;=7,"B",IF(HZ46&gt;=6.5,"C+",IF(HZ46&gt;=5.5,"C",IF(HZ46&gt;=5,"D+",IF(HZ46&gt;=4,"D","F")))))))</f>
        <v>F</v>
      </c>
      <c r="IC46" s="60">
        <f t="shared" ref="IC46:IC54" si="492">IF(IB46="A",4,IF(IB46="B+",3.5,IF(IB46="B",3,IF(IB46="C+",2.5,IF(IB46="C",2,IF(IB46="D+",1.5,IF(IB46="D",1,0)))))))</f>
        <v>0</v>
      </c>
      <c r="ID46" s="53" t="str">
        <f t="shared" ref="ID46:ID54" si="493">TEXT(IC46,"0.0")</f>
        <v>0.0</v>
      </c>
      <c r="IE46" s="212">
        <v>4</v>
      </c>
      <c r="IF46" s="213">
        <v>4</v>
      </c>
      <c r="IG46" s="202"/>
      <c r="IH46" s="57"/>
      <c r="II46" s="58"/>
      <c r="IJ46" s="66">
        <f t="shared" ref="IJ46:IJ54" si="494">ROUND((IG46*0.4+IH46*0.6),1)</f>
        <v>0</v>
      </c>
      <c r="IK46" s="67">
        <f t="shared" ref="IK46:IK54" si="495">ROUND(MAX((IG46*0.4+IH46*0.6),(IG46*0.4+II46*0.6)),1)</f>
        <v>0</v>
      </c>
      <c r="IL46" s="67" t="str">
        <f t="shared" ref="IL46:IL54" si="496">TEXT(IK46,"0.0")</f>
        <v>0.0</v>
      </c>
      <c r="IM46" s="51" t="str">
        <f t="shared" ref="IM46:IM54" si="497">IF(IK46&gt;=8.5,"A",IF(IK46&gt;=8,"B+",IF(IK46&gt;=7,"B",IF(IK46&gt;=6.5,"C+",IF(IK46&gt;=5.5,"C",IF(IK46&gt;=5,"D+",IF(IK46&gt;=4,"D","F")))))))</f>
        <v>F</v>
      </c>
      <c r="IN46" s="60">
        <f t="shared" ref="IN46:IN54" si="498">IF(IM46="A",4,IF(IM46="B+",3.5,IF(IM46="B",3,IF(IM46="C+",2.5,IF(IM46="C",2,IF(IM46="D+",1.5,IF(IM46="D",1,0)))))))</f>
        <v>0</v>
      </c>
      <c r="IO46" s="53" t="str">
        <f t="shared" ref="IO46:IO54" si="499">TEXT(IN46,"0.0")</f>
        <v>0.0</v>
      </c>
      <c r="IP46" s="63">
        <v>2</v>
      </c>
      <c r="IQ46" s="199">
        <v>2</v>
      </c>
      <c r="IR46" s="202"/>
      <c r="IS46" s="57"/>
      <c r="IT46" s="58"/>
      <c r="IU46" s="66">
        <f t="shared" ref="IU46:IU54" si="500">ROUND((IR46*0.4+IS46*0.6),1)</f>
        <v>0</v>
      </c>
      <c r="IV46" s="67">
        <f t="shared" ref="IV46:IV54" si="501">ROUND(MAX((IR46*0.4+IS46*0.6),(IR46*0.4+IT46*0.6)),1)</f>
        <v>0</v>
      </c>
      <c r="IW46" s="67" t="str">
        <f t="shared" ref="IW46:IW54" si="502">TEXT(IV46,"0.0")</f>
        <v>0.0</v>
      </c>
      <c r="IX46" s="51" t="str">
        <f t="shared" ref="IX46:IX54" si="503">IF(IV46&gt;=8.5,"A",IF(IV46&gt;=8,"B+",IF(IV46&gt;=7,"B",IF(IV46&gt;=6.5,"C+",IF(IV46&gt;=5.5,"C",IF(IV46&gt;=5,"D+",IF(IV46&gt;=4,"D","F")))))))</f>
        <v>F</v>
      </c>
      <c r="IY46" s="60">
        <f t="shared" ref="IY46:IY54" si="504">IF(IX46="A",4,IF(IX46="B+",3.5,IF(IX46="B",3,IF(IX46="C+",2.5,IF(IX46="C",2,IF(IX46="D+",1.5,IF(IX46="D",1,0)))))))</f>
        <v>0</v>
      </c>
      <c r="IZ46" s="53" t="str">
        <f t="shared" ref="IZ46:IZ54" si="505">TEXT(IY46,"0.0")</f>
        <v>0.0</v>
      </c>
      <c r="JA46" s="63">
        <v>3</v>
      </c>
      <c r="JB46" s="199">
        <v>3</v>
      </c>
      <c r="JC46" s="65"/>
      <c r="JD46" s="57"/>
      <c r="JE46" s="58"/>
      <c r="JF46" s="66">
        <f t="shared" ref="JF46:JF54" si="506">ROUND((JC46*0.4+JD46*0.6),1)</f>
        <v>0</v>
      </c>
      <c r="JG46" s="67">
        <f t="shared" ref="JG46:JG54" si="507">ROUND(MAX((JC46*0.4+JD46*0.6),(JC46*0.4+JE46*0.6)),1)</f>
        <v>0</v>
      </c>
      <c r="JH46" s="50" t="str">
        <f t="shared" ref="JH46:JH54" si="508">TEXT(JG46,"0.0")</f>
        <v>0.0</v>
      </c>
      <c r="JI46" s="51" t="str">
        <f t="shared" ref="JI46:JI54" si="509">IF(JG46&gt;=8.5,"A",IF(JG46&gt;=8,"B+",IF(JG46&gt;=7,"B",IF(JG46&gt;=6.5,"C+",IF(JG46&gt;=5.5,"C",IF(JG46&gt;=5,"D+",IF(JG46&gt;=4,"D","F")))))))</f>
        <v>F</v>
      </c>
      <c r="JJ46" s="60">
        <f t="shared" ref="JJ46:JJ54" si="510">IF(JI46="A",4,IF(JI46="B+",3.5,IF(JI46="B",3,IF(JI46="C+",2.5,IF(JI46="C",2,IF(JI46="D+",1.5,IF(JI46="D",1,0)))))))</f>
        <v>0</v>
      </c>
      <c r="JK46" s="53" t="str">
        <f t="shared" ref="JK46:JK54" si="511">TEXT(JJ46,"0.0")</f>
        <v>0.0</v>
      </c>
      <c r="JL46" s="61">
        <v>2</v>
      </c>
      <c r="JM46" s="62">
        <v>2</v>
      </c>
      <c r="JN46" s="56"/>
      <c r="JO46" s="70"/>
      <c r="JP46" s="121"/>
      <c r="JQ46" s="146">
        <f t="shared" si="437"/>
        <v>0</v>
      </c>
      <c r="JR46" s="67">
        <f t="shared" si="438"/>
        <v>0</v>
      </c>
      <c r="JS46" s="50" t="str">
        <f t="shared" si="439"/>
        <v>0.0</v>
      </c>
      <c r="JT46" s="51" t="str">
        <f t="shared" si="440"/>
        <v>F</v>
      </c>
      <c r="JU46" s="60">
        <f t="shared" si="441"/>
        <v>0</v>
      </c>
      <c r="JV46" s="53" t="str">
        <f t="shared" si="442"/>
        <v>0.0</v>
      </c>
      <c r="JW46" s="61">
        <v>1</v>
      </c>
      <c r="JX46" s="62">
        <v>1</v>
      </c>
      <c r="JY46" s="56"/>
      <c r="JZ46" s="70"/>
      <c r="KA46" s="121"/>
      <c r="KB46" s="146">
        <f t="shared" si="443"/>
        <v>0</v>
      </c>
      <c r="KC46" s="67">
        <f t="shared" si="444"/>
        <v>0</v>
      </c>
      <c r="KD46" s="50" t="str">
        <f t="shared" si="445"/>
        <v>0.0</v>
      </c>
      <c r="KE46" s="51" t="str">
        <f t="shared" si="446"/>
        <v>F</v>
      </c>
      <c r="KF46" s="60">
        <f t="shared" si="447"/>
        <v>0</v>
      </c>
      <c r="KG46" s="53" t="str">
        <f t="shared" si="448"/>
        <v>0.0</v>
      </c>
      <c r="KH46" s="61">
        <v>2</v>
      </c>
      <c r="KI46" s="62">
        <v>2</v>
      </c>
      <c r="KJ46" s="105"/>
      <c r="KK46" s="135"/>
      <c r="KL46" s="105"/>
      <c r="KM46" s="66">
        <f t="shared" si="449"/>
        <v>0</v>
      </c>
      <c r="KN46" s="110">
        <f t="shared" si="450"/>
        <v>0</v>
      </c>
      <c r="KO46" s="67" t="str">
        <f t="shared" si="451"/>
        <v>0.0</v>
      </c>
      <c r="KP46" s="273" t="str">
        <f t="shared" si="452"/>
        <v>F</v>
      </c>
      <c r="KQ46" s="112">
        <f t="shared" si="453"/>
        <v>0</v>
      </c>
      <c r="KR46" s="113" t="str">
        <f t="shared" si="454"/>
        <v>0.0</v>
      </c>
      <c r="KS46" s="63">
        <v>3</v>
      </c>
      <c r="KT46" s="199">
        <v>3</v>
      </c>
      <c r="KU46" s="105"/>
      <c r="KV46" s="135"/>
      <c r="KW46" s="104"/>
      <c r="KX46" s="66">
        <f t="shared" si="455"/>
        <v>0</v>
      </c>
      <c r="KY46" s="110">
        <f t="shared" si="456"/>
        <v>0</v>
      </c>
      <c r="KZ46" s="67" t="str">
        <f t="shared" si="457"/>
        <v>0.0</v>
      </c>
      <c r="LA46" s="273" t="str">
        <f t="shared" si="458"/>
        <v>F</v>
      </c>
      <c r="LB46" s="112">
        <f t="shared" si="459"/>
        <v>0</v>
      </c>
      <c r="LC46" s="113" t="str">
        <f t="shared" si="460"/>
        <v>0.0</v>
      </c>
      <c r="LD46" s="63">
        <v>2</v>
      </c>
      <c r="LE46" s="199">
        <v>2</v>
      </c>
      <c r="LF46" s="274">
        <f t="shared" si="461"/>
        <v>0</v>
      </c>
      <c r="LG46" s="275">
        <f t="shared" si="462"/>
        <v>0</v>
      </c>
      <c r="LH46" s="276" t="str">
        <f t="shared" si="463"/>
        <v>0.0</v>
      </c>
      <c r="LI46" s="277" t="str">
        <f t="shared" si="464"/>
        <v>F</v>
      </c>
      <c r="LJ46" s="278">
        <f t="shared" si="465"/>
        <v>0</v>
      </c>
      <c r="LK46" s="276" t="str">
        <f t="shared" si="466"/>
        <v>0.0</v>
      </c>
      <c r="LL46" s="279">
        <v>5</v>
      </c>
      <c r="LM46" s="280">
        <v>5</v>
      </c>
      <c r="LN46" s="203">
        <f t="shared" si="467"/>
        <v>19</v>
      </c>
      <c r="LO46" s="153">
        <f t="shared" si="468"/>
        <v>0</v>
      </c>
      <c r="LP46" s="155">
        <f t="shared" si="469"/>
        <v>0</v>
      </c>
      <c r="LQ46" s="154" t="str">
        <f t="shared" si="470"/>
        <v>0.00</v>
      </c>
      <c r="LR46" s="5" t="str">
        <f t="shared" si="471"/>
        <v>Cảnh báo KQHT</v>
      </c>
    </row>
    <row r="47" spans="1:330" s="8" customFormat="1" ht="18">
      <c r="A47" s="139">
        <v>1</v>
      </c>
      <c r="B47" s="8" t="s">
        <v>504</v>
      </c>
      <c r="C47" s="8" t="s">
        <v>505</v>
      </c>
      <c r="D47" s="222" t="s">
        <v>507</v>
      </c>
      <c r="E47" s="223" t="s">
        <v>286</v>
      </c>
      <c r="K47" s="98">
        <v>6.8</v>
      </c>
      <c r="L47" s="120"/>
      <c r="M47" s="51" t="str">
        <f t="shared" ref="M47:M54" si="512">IF(K47&gt;=8.5,"A",IF(K47&gt;=8,"B+",IF(K47&gt;=7,"B",IF(K47&gt;=6.5,"C+",IF(K47&gt;=5.5,"C",IF(K47&gt;=5,"D+",IF(K47&gt;=4,"D","F")))))))</f>
        <v>C+</v>
      </c>
      <c r="N47" s="52">
        <f t="shared" ref="N47:N54" si="513">IF(M47="A",4,IF(M47="B+",3.5,IF(M47="B",3,IF(M47="C+",2.5,IF(M47="C",2,IF(M47="D+",1.5,IF(M47="D",1,0)))))))</f>
        <v>2.5</v>
      </c>
      <c r="O47" s="53" t="str">
        <f t="shared" ref="O47:O54" si="514">TEXT(N47,"0.0")</f>
        <v>2.5</v>
      </c>
      <c r="P47" s="63">
        <v>2</v>
      </c>
      <c r="Q47" s="49">
        <v>6</v>
      </c>
      <c r="R47" s="67"/>
      <c r="S47" s="51" t="str">
        <f t="shared" ref="S47:S54" si="515">IF(Q47&gt;=8.5,"A",IF(Q47&gt;=8,"B+",IF(Q47&gt;=7,"B",IF(Q47&gt;=6.5,"C+",IF(Q47&gt;=5.5,"C",IF(Q47&gt;=5,"D+",IF(Q47&gt;=4,"D","F")))))))</f>
        <v>C</v>
      </c>
      <c r="T47" s="52">
        <f t="shared" ref="T47:T54" si="516">IF(S47="A",4,IF(S47="B+",3.5,IF(S47="B",3,IF(S47="C+",2.5,IF(S47="C",2,IF(S47="D+",1.5,IF(S47="D",1,0)))))))</f>
        <v>2</v>
      </c>
      <c r="U47" s="53" t="str">
        <f t="shared" ref="U47:U54" si="517">TEXT(T47,"0.0")</f>
        <v>2.0</v>
      </c>
      <c r="V47" s="63">
        <v>3</v>
      </c>
      <c r="W47" s="105"/>
      <c r="X47" s="103"/>
      <c r="Y47" s="104"/>
      <c r="Z47" s="66">
        <f t="shared" ref="Z47:Z54" si="518">ROUND((W47*0.4+X47*0.6),1)</f>
        <v>0</v>
      </c>
      <c r="AA47" s="67">
        <f t="shared" ref="AA47:AA54" si="519">ROUND(MAX((W47*0.4+X47*0.6),(W47*0.4+Y47*0.6)),1)</f>
        <v>0</v>
      </c>
      <c r="AB47" s="67" t="str">
        <f t="shared" ref="AB47:AB54" si="520">TEXT(AA47,"0.0")</f>
        <v>0.0</v>
      </c>
      <c r="AC47" s="51" t="str">
        <f t="shared" ref="AC47:AC54" si="521">IF(AA47&gt;=8.5,"A",IF(AA47&gt;=8,"B+",IF(AA47&gt;=7,"B",IF(AA47&gt;=6.5,"C+",IF(AA47&gt;=5.5,"C",IF(AA47&gt;=5,"D+",IF(AA47&gt;=4,"D","F")))))))</f>
        <v>F</v>
      </c>
      <c r="AD47" s="60">
        <f t="shared" ref="AD47:AD54" si="522">IF(AC47="A",4,IF(AC47="B+",3.5,IF(AC47="B",3,IF(AC47="C+",2.5,IF(AC47="C",2,IF(AC47="D+",1.5,IF(AC47="D",1,0)))))))</f>
        <v>0</v>
      </c>
      <c r="AE47" s="53" t="str">
        <f t="shared" ref="AE47:AE54" si="523">TEXT(AD47,"0.0")</f>
        <v>0.0</v>
      </c>
      <c r="AF47" s="63">
        <v>4</v>
      </c>
      <c r="AG47" s="199"/>
      <c r="AH47" s="105">
        <v>8</v>
      </c>
      <c r="AI47" s="103">
        <v>6</v>
      </c>
      <c r="AJ47" s="104"/>
      <c r="AK47" s="66">
        <f t="shared" ref="AK47:AK54" si="524">ROUND((AH47*0.4+AI47*0.6),1)</f>
        <v>6.8</v>
      </c>
      <c r="AL47" s="67">
        <f t="shared" ref="AL47:AL54" si="525">ROUND(MAX((AH47*0.4+AI47*0.6),(AH47*0.4+AJ47*0.6)),1)</f>
        <v>6.8</v>
      </c>
      <c r="AM47" s="67" t="str">
        <f t="shared" ref="AM47:AM54" si="526">TEXT(AL47,"0.0")</f>
        <v>6.8</v>
      </c>
      <c r="AN47" s="51" t="str">
        <f t="shared" ref="AN47:AN54" si="527">IF(AL47&gt;=8.5,"A",IF(AL47&gt;=8,"B+",IF(AL47&gt;=7,"B",IF(AL47&gt;=6.5,"C+",IF(AL47&gt;=5.5,"C",IF(AL47&gt;=5,"D+",IF(AL47&gt;=4,"D","F")))))))</f>
        <v>C+</v>
      </c>
      <c r="AO47" s="60">
        <f t="shared" ref="AO47:AO54" si="528">IF(AN47="A",4,IF(AN47="B+",3.5,IF(AN47="B",3,IF(AN47="C+",2.5,IF(AN47="C",2,IF(AN47="D+",1.5,IF(AN47="D",1,0)))))))</f>
        <v>2.5</v>
      </c>
      <c r="AP47" s="53" t="str">
        <f t="shared" ref="AP47:AP54" si="529">TEXT(AO47,"0.0")</f>
        <v>2.5</v>
      </c>
      <c r="AQ47" s="63">
        <v>2</v>
      </c>
      <c r="AR47" s="199"/>
      <c r="AS47" s="105">
        <v>7.1</v>
      </c>
      <c r="AT47" s="103">
        <v>7</v>
      </c>
      <c r="AU47" s="104"/>
      <c r="AV47" s="66">
        <f t="shared" ref="AV47:AV54" si="530">ROUND((AS47*0.4+AT47*0.6),1)</f>
        <v>7</v>
      </c>
      <c r="AW47" s="67">
        <f t="shared" ref="AW47:AW54" si="531">ROUND(MAX((AS47*0.4+AT47*0.6),(AS47*0.4+AU47*0.6)),1)</f>
        <v>7</v>
      </c>
      <c r="AX47" s="67" t="str">
        <f t="shared" ref="AX47:AX54" si="532">TEXT(AW47,"0.0")</f>
        <v>7.0</v>
      </c>
      <c r="AY47" s="51" t="str">
        <f t="shared" ref="AY47:AY54" si="533">IF(AW47&gt;=8.5,"A",IF(AW47&gt;=8,"B+",IF(AW47&gt;=7,"B",IF(AW47&gt;=6.5,"C+",IF(AW47&gt;=5.5,"C",IF(AW47&gt;=5,"D+",IF(AW47&gt;=4,"D","F")))))))</f>
        <v>B</v>
      </c>
      <c r="AZ47" s="60">
        <f t="shared" ref="AZ47:AZ54" si="534">IF(AY47="A",4,IF(AY47="B+",3.5,IF(AY47="B",3,IF(AY47="C+",2.5,IF(AY47="C",2,IF(AY47="D+",1.5,IF(AY47="D",1,0)))))))</f>
        <v>3</v>
      </c>
      <c r="BA47" s="53" t="str">
        <f t="shared" ref="BA47:BA54" si="535">TEXT(AZ47,"0.0")</f>
        <v>3.0</v>
      </c>
      <c r="BB47" s="63">
        <v>3</v>
      </c>
      <c r="BC47" s="199"/>
      <c r="BD47" s="105">
        <v>6.2</v>
      </c>
      <c r="BE47" s="103">
        <v>6</v>
      </c>
      <c r="BF47" s="104"/>
      <c r="BG47" s="66">
        <f t="shared" ref="BG47:BG54" si="536">ROUND((BD47*0.4+BE47*0.6),1)</f>
        <v>6.1</v>
      </c>
      <c r="BH47" s="67">
        <f t="shared" ref="BH47:BH54" si="537">ROUND(MAX((BD47*0.4+BE47*0.6),(BD47*0.4+BF47*0.6)),1)</f>
        <v>6.1</v>
      </c>
      <c r="BI47" s="67" t="str">
        <f t="shared" ref="BI47:BI54" si="538">TEXT(BH47,"0.0")</f>
        <v>6.1</v>
      </c>
      <c r="BJ47" s="51" t="str">
        <f t="shared" ref="BJ47:BJ54" si="539">IF(BH47&gt;=8.5,"A",IF(BH47&gt;=8,"B+",IF(BH47&gt;=7,"B",IF(BH47&gt;=6.5,"C+",IF(BH47&gt;=5.5,"C",IF(BH47&gt;=5,"D+",IF(BH47&gt;=4,"D","F")))))))</f>
        <v>C</v>
      </c>
      <c r="BK47" s="60">
        <f t="shared" ref="BK47:BK54" si="540">IF(BJ47="A",4,IF(BJ47="B+",3.5,IF(BJ47="B",3,IF(BJ47="C+",2.5,IF(BJ47="C",2,IF(BJ47="D+",1.5,IF(BJ47="D",1,0)))))))</f>
        <v>2</v>
      </c>
      <c r="BL47" s="53" t="str">
        <f t="shared" ref="BL47:BL54" si="541">TEXT(BK47,"0.0")</f>
        <v>2.0</v>
      </c>
      <c r="BM47" s="63">
        <v>3</v>
      </c>
      <c r="BN47" s="199"/>
      <c r="BO47" s="105">
        <v>7.4</v>
      </c>
      <c r="BP47" s="103">
        <v>6</v>
      </c>
      <c r="BQ47" s="104"/>
      <c r="BR47" s="66">
        <f t="shared" ref="BR47:BR54" si="542">ROUND((BO47*0.4+BP47*0.6),1)</f>
        <v>6.6</v>
      </c>
      <c r="BS47" s="67">
        <f t="shared" ref="BS47:BS54" si="543">ROUND(MAX((BO47*0.4+BP47*0.6),(BO47*0.4+BQ47*0.6)),1)</f>
        <v>6.6</v>
      </c>
      <c r="BT47" s="67" t="str">
        <f t="shared" ref="BT47:BT54" si="544">TEXT(BS47,"0.0")</f>
        <v>6.6</v>
      </c>
      <c r="BU47" s="51" t="str">
        <f t="shared" ref="BU47:BU54" si="545">IF(BS47&gt;=8.5,"A",IF(BS47&gt;=8,"B+",IF(BS47&gt;=7,"B",IF(BS47&gt;=6.5,"C+",IF(BS47&gt;=5.5,"C",IF(BS47&gt;=5,"D+",IF(BS47&gt;=4,"D","F")))))))</f>
        <v>C+</v>
      </c>
      <c r="BV47" s="68">
        <f t="shared" ref="BV47:BV54" si="546">IF(BU47="A",4,IF(BU47="B+",3.5,IF(BU47="B",3,IF(BU47="C+",2.5,IF(BU47="C",2,IF(BU47="D+",1.5,IF(BU47="D",1,0)))))))</f>
        <v>2.5</v>
      </c>
      <c r="BW47" s="53" t="str">
        <f t="shared" ref="BW47:BW54" si="547">TEXT(BV47,"0.0")</f>
        <v>2.5</v>
      </c>
      <c r="BX47" s="63">
        <v>2</v>
      </c>
      <c r="BY47" s="199"/>
      <c r="BZ47" s="105"/>
      <c r="CA47" s="103"/>
      <c r="CB47" s="104"/>
      <c r="CC47" s="105"/>
      <c r="CD47" s="67">
        <f t="shared" ref="CD47:CD54" si="548">ROUND(MAX((BZ47*0.4+CA47*0.6),(BZ47*0.4+CB47*0.6)),1)</f>
        <v>0</v>
      </c>
      <c r="CE47" s="67" t="str">
        <f t="shared" ref="CE47:CE54" si="549">TEXT(CD47,"0.0")</f>
        <v>0.0</v>
      </c>
      <c r="CF47" s="51" t="str">
        <f t="shared" ref="CF47:CF54" si="550">IF(CD47&gt;=8.5,"A",IF(CD47&gt;=8,"B+",IF(CD47&gt;=7,"B",IF(CD47&gt;=6.5,"C+",IF(CD47&gt;=5.5,"C",IF(CD47&gt;=5,"D+",IF(CD47&gt;=4,"D","F")))))))</f>
        <v>F</v>
      </c>
      <c r="CG47" s="60">
        <f t="shared" ref="CG47:CG54" si="551">IF(CF47="A",4,IF(CF47="B+",3.5,IF(CF47="B",3,IF(CF47="C+",2.5,IF(CF47="C",2,IF(CF47="D+",1.5,IF(CF47="D",1,0)))))))</f>
        <v>0</v>
      </c>
      <c r="CH47" s="53" t="str">
        <f t="shared" ref="CH47:CH54" si="552">TEXT(CG47,"0.0")</f>
        <v>0.0</v>
      </c>
      <c r="CI47" s="63">
        <v>3</v>
      </c>
      <c r="CJ47" s="199"/>
      <c r="CK47" s="200">
        <f t="shared" ref="CK47:CK54" si="553">AQ47+BB47+BM47+BX47+CI47+AF47</f>
        <v>17</v>
      </c>
      <c r="CL47" s="72">
        <f t="shared" ref="CL47:CL54" si="554">(AL47*AQ47+AA47*AF47+AW47*BB47+BH47*BM47+BS47*BX47+CD47*CI47)/CK47</f>
        <v>3.8882352941176466</v>
      </c>
      <c r="CM47" s="93" t="str">
        <f t="shared" ref="CM47:CM54" si="555">TEXT(CL47,"0.00")</f>
        <v>3.89</v>
      </c>
      <c r="CN47" s="72">
        <f t="shared" ref="CN47:CN54" si="556">(AO47*AQ47+AD47*AF47+AZ47*BB47+BK47*BM47+BV47*BX47+CG47*CI47)/CK47</f>
        <v>1.4705882352941178</v>
      </c>
      <c r="CO47" s="93" t="str">
        <f t="shared" ref="CO47:CO54" si="557">TEXT(CN47,"0.00")</f>
        <v>1.47</v>
      </c>
      <c r="CP47" s="258" t="str">
        <f t="shared" ref="CP47:CP54" si="558">IF(AND(CN47&lt;0.8),"Cảnh báo KQHT","Lên lớp")</f>
        <v>Lên lớp</v>
      </c>
      <c r="CQ47" s="258">
        <f t="shared" ref="CQ47:CQ54" si="559">CJ47+BY47+BN47+BC47+AG47+AR47</f>
        <v>0</v>
      </c>
      <c r="CR47" s="72">
        <v>0</v>
      </c>
      <c r="CS47" s="258" t="str">
        <f t="shared" ref="CS47:CS54" si="560">TEXT(CR47,"0.00")</f>
        <v>0.00</v>
      </c>
      <c r="CT47" s="72">
        <v>0</v>
      </c>
      <c r="CU47" s="258" t="str">
        <f t="shared" ref="CU47:CU54" si="561">TEXT(CT47,"0.00")</f>
        <v>0.00</v>
      </c>
      <c r="CV47" s="258" t="str">
        <f t="shared" ref="CV47:CV54" si="562">IF(AND(CT47&lt;1.2),"Cảnh báo KQHT","Lên lớp")</f>
        <v>Cảnh báo KQHT</v>
      </c>
      <c r="CW47" s="66">
        <v>7.2</v>
      </c>
      <c r="CX47" s="66">
        <v>8</v>
      </c>
      <c r="CY47" s="258"/>
      <c r="CZ47" s="66">
        <f t="shared" ref="CZ47:CZ54" si="563">ROUND((CW47*0.4+CX47*0.6),1)</f>
        <v>7.7</v>
      </c>
      <c r="DA47" s="67">
        <f t="shared" ref="DA47:DA54" si="564">ROUND(MAX((CW47*0.4+CX47*0.6),(CW47*0.4+CY47*0.6)),1)</f>
        <v>7.7</v>
      </c>
      <c r="DB47" s="60" t="str">
        <f t="shared" ref="DB47:DB54" si="565">TEXT(DA47,"0.0")</f>
        <v>7.7</v>
      </c>
      <c r="DC47" s="51" t="str">
        <f t="shared" ref="DC47:DC54" si="566">IF(DA47&gt;=8.5,"A",IF(DA47&gt;=8,"B+",IF(DA47&gt;=7,"B",IF(DA47&gt;=6.5,"C+",IF(DA47&gt;=5.5,"C",IF(DA47&gt;=5,"D+",IF(DA47&gt;=4,"D","F")))))))</f>
        <v>B</v>
      </c>
      <c r="DD47" s="60">
        <f t="shared" ref="DD47:DD54" si="567">IF(DC47="A",4,IF(DC47="B+",3.5,IF(DC47="B",3,IF(DC47="C+",2.5,IF(DC47="C",2,IF(DC47="D+",1.5,IF(DC47="D",1,0)))))))</f>
        <v>3</v>
      </c>
      <c r="DE47" s="60" t="str">
        <f t="shared" ref="DE47:DE54" si="568">TEXT(DD47,"0.0")</f>
        <v>3.0</v>
      </c>
      <c r="DF47" s="63"/>
      <c r="DG47" s="201"/>
      <c r="DH47" s="105"/>
      <c r="DI47" s="126"/>
      <c r="DJ47" s="126"/>
      <c r="DK47" s="66">
        <f t="shared" ref="DK47:DK54" si="569">ROUND((DH47*0.4+DI47*0.6),1)</f>
        <v>0</v>
      </c>
      <c r="DL47" s="67">
        <f t="shared" ref="DL47:DL54" si="570">ROUND(MAX((DH47*0.4+DI47*0.6),(DH47*0.4+DJ47*0.6)),1)</f>
        <v>0</v>
      </c>
      <c r="DM47" s="60" t="str">
        <f t="shared" ref="DM47:DM54" si="571">TEXT(DL47,"0.0")</f>
        <v>0.0</v>
      </c>
      <c r="DN47" s="51" t="str">
        <f t="shared" ref="DN47:DN54" si="572">IF(DL47&gt;=8.5,"A",IF(DL47&gt;=8,"B+",IF(DL47&gt;=7,"B",IF(DL47&gt;=6.5,"C+",IF(DL47&gt;=5.5,"C",IF(DL47&gt;=5,"D+",IF(DL47&gt;=4,"D","F")))))))</f>
        <v>F</v>
      </c>
      <c r="DO47" s="60">
        <f t="shared" ref="DO47:DO54" si="573">IF(DN47="A",4,IF(DN47="B+",3.5,IF(DN47="B",3,IF(DN47="C+",2.5,IF(DN47="C",2,IF(DN47="D+",1.5,IF(DN47="D",1,0)))))))</f>
        <v>0</v>
      </c>
      <c r="DP47" s="60" t="str">
        <f t="shared" ref="DP47:DP54" si="574">TEXT(DO47,"0.0")</f>
        <v>0.0</v>
      </c>
      <c r="DQ47" s="63"/>
      <c r="DR47" s="201"/>
      <c r="DS47" s="67">
        <f t="shared" ref="DS47:DS54" si="575">(DA47+DL47)/2</f>
        <v>3.85</v>
      </c>
      <c r="DT47" s="60" t="str">
        <f t="shared" ref="DT47:DT54" si="576">TEXT(DS47,"0.0")</f>
        <v>3.9</v>
      </c>
      <c r="DU47" s="51" t="str">
        <f t="shared" ref="DU47:DU54" si="577">IF(DS47&gt;=8.5,"A",IF(DS47&gt;=8,"B+",IF(DS47&gt;=7,"B",IF(DS47&gt;=6.5,"C+",IF(DS47&gt;=5.5,"C",IF(DS47&gt;=5,"D+",IF(DS47&gt;=4,"D","F")))))))</f>
        <v>F</v>
      </c>
      <c r="DV47" s="60">
        <f t="shared" ref="DV47:DV54" si="578">IF(DU47="A",4,IF(DU47="B+",3.5,IF(DU47="B",3,IF(DU47="C+",2.5,IF(DU47="C",2,IF(DU47="D+",1.5,IF(DU47="D",1,0)))))))</f>
        <v>0</v>
      </c>
      <c r="DW47" s="60" t="str">
        <f t="shared" ref="DW47:DW54" si="579">TEXT(DV47,"0.0")</f>
        <v>0.0</v>
      </c>
      <c r="DX47" s="63">
        <v>3</v>
      </c>
      <c r="DY47" s="201">
        <v>3</v>
      </c>
      <c r="DZ47" s="202">
        <v>5.2</v>
      </c>
      <c r="EA47" s="57">
        <v>6</v>
      </c>
      <c r="EB47" s="58"/>
      <c r="EC47" s="66">
        <f t="shared" ref="EC47:EC54" si="580">ROUND((DZ47*0.4+EA47*0.6),1)</f>
        <v>5.7</v>
      </c>
      <c r="ED47" s="67">
        <f t="shared" ref="ED47:ED54" si="581">ROUND(MAX((DZ47*0.4+EA47*0.6),(DZ47*0.4+EB47*0.6)),1)</f>
        <v>5.7</v>
      </c>
      <c r="EE47" s="67" t="str">
        <f t="shared" ref="EE47:EE54" si="582">TEXT(ED47,"0.0")</f>
        <v>5.7</v>
      </c>
      <c r="EF47" s="51" t="str">
        <f t="shared" ref="EF47:EF54" si="583">IF(ED47&gt;=8.5,"A",IF(ED47&gt;=8,"B+",IF(ED47&gt;=7,"B",IF(ED47&gt;=6.5,"C+",IF(ED47&gt;=5.5,"C",IF(ED47&gt;=5,"D+",IF(ED47&gt;=4,"D","F")))))))</f>
        <v>C</v>
      </c>
      <c r="EG47" s="68">
        <f t="shared" ref="EG47:EG54" si="584">IF(EF47="A",4,IF(EF47="B+",3.5,IF(EF47="B",3,IF(EF47="C+",2.5,IF(EF47="C",2,IF(EF47="D+",1.5,IF(EF47="D",1,0)))))))</f>
        <v>2</v>
      </c>
      <c r="EH47" s="53" t="str">
        <f t="shared" ref="EH47:EH54" si="585">TEXT(EG47,"0.0")</f>
        <v>2.0</v>
      </c>
      <c r="EI47" s="63">
        <v>3</v>
      </c>
      <c r="EJ47" s="199">
        <v>3</v>
      </c>
      <c r="EK47" s="202">
        <v>8.8000000000000007</v>
      </c>
      <c r="EL47" s="57">
        <v>8</v>
      </c>
      <c r="EM47" s="58"/>
      <c r="EN47" s="66">
        <f t="shared" ref="EN47:EN54" si="586">ROUND((EK47*0.4+EL47*0.6),1)</f>
        <v>8.3000000000000007</v>
      </c>
      <c r="EO47" s="67">
        <f t="shared" ref="EO47:EO54" si="587">ROUND(MAX((EK47*0.4+EL47*0.6),(EK47*0.4+EM47*0.6)),1)</f>
        <v>8.3000000000000007</v>
      </c>
      <c r="EP47" s="67" t="str">
        <f t="shared" ref="EP47:EP54" si="588">TEXT(EO47,"0.0")</f>
        <v>8.3</v>
      </c>
      <c r="EQ47" s="51" t="str">
        <f t="shared" ref="EQ47:EQ54" si="589">IF(EO47&gt;=8.5,"A",IF(EO47&gt;=8,"B+",IF(EO47&gt;=7,"B",IF(EO47&gt;=6.5,"C+",IF(EO47&gt;=5.5,"C",IF(EO47&gt;=5,"D+",IF(EO47&gt;=4,"D","F")))))))</f>
        <v>B+</v>
      </c>
      <c r="ER47" s="60">
        <f t="shared" ref="ER47:ER54" si="590">IF(EQ47="A",4,IF(EQ47="B+",3.5,IF(EQ47="B",3,IF(EQ47="C+",2.5,IF(EQ47="C",2,IF(EQ47="D+",1.5,IF(EQ47="D",1,0)))))))</f>
        <v>3.5</v>
      </c>
      <c r="ES47" s="53" t="str">
        <f t="shared" ref="ES47:ES54" si="591">TEXT(ER47,"0.0")</f>
        <v>3.5</v>
      </c>
      <c r="ET47" s="63">
        <v>3</v>
      </c>
      <c r="EU47" s="199">
        <v>3</v>
      </c>
      <c r="EV47" s="202">
        <v>8</v>
      </c>
      <c r="EW47" s="57">
        <v>3</v>
      </c>
      <c r="EX47" s="58"/>
      <c r="EY47" s="66">
        <f t="shared" ref="EY47:EY54" si="592">ROUND((EV47*0.4+EW47*0.6),1)</f>
        <v>5</v>
      </c>
      <c r="EZ47" s="67">
        <f t="shared" ref="EZ47:EZ54" si="593">ROUND(MAX((EV47*0.4+EW47*0.6),(EV47*0.4+EX47*0.6)),1)</f>
        <v>5</v>
      </c>
      <c r="FA47" s="67" t="str">
        <f t="shared" ref="FA47:FA54" si="594">TEXT(EZ47,"0.0")</f>
        <v>5.0</v>
      </c>
      <c r="FB47" s="51" t="str">
        <f t="shared" ref="FB47:FB54" si="595">IF(EZ47&gt;=8.5,"A",IF(EZ47&gt;=8,"B+",IF(EZ47&gt;=7,"B",IF(EZ47&gt;=6.5,"C+",IF(EZ47&gt;=5.5,"C",IF(EZ47&gt;=5,"D+",IF(EZ47&gt;=4,"D","F")))))))</f>
        <v>D+</v>
      </c>
      <c r="FC47" s="60">
        <f t="shared" ref="FC47:FC54" si="596">IF(FB47="A",4,IF(FB47="B+",3.5,IF(FB47="B",3,IF(FB47="C+",2.5,IF(FB47="C",2,IF(FB47="D+",1.5,IF(FB47="D",1,0)))))))</f>
        <v>1.5</v>
      </c>
      <c r="FD47" s="53" t="str">
        <f t="shared" ref="FD47:FD54" si="597">TEXT(FC47,"0.0")</f>
        <v>1.5</v>
      </c>
      <c r="FE47" s="63">
        <v>2</v>
      </c>
      <c r="FF47" s="199">
        <v>2</v>
      </c>
      <c r="FG47" s="105">
        <v>7</v>
      </c>
      <c r="FH47" s="103">
        <v>7</v>
      </c>
      <c r="FI47" s="104"/>
      <c r="FJ47" s="66">
        <f t="shared" ref="FJ47:FJ54" si="598">ROUND((FG47*0.4+FH47*0.6),1)</f>
        <v>7</v>
      </c>
      <c r="FK47" s="67">
        <f t="shared" ref="FK47:FK54" si="599">ROUND(MAX((FG47*0.4+FH47*0.6),(FG47*0.4+FI47*0.6)),1)</f>
        <v>7</v>
      </c>
      <c r="FL47" s="67" t="str">
        <f t="shared" ref="FL47:FL54" si="600">TEXT(FK47,"0.0")</f>
        <v>7.0</v>
      </c>
      <c r="FM47" s="51" t="str">
        <f t="shared" ref="FM47:FM54" si="601">IF(FK47&gt;=8.5,"A",IF(FK47&gt;=8,"B+",IF(FK47&gt;=7,"B",IF(FK47&gt;=6.5,"C+",IF(FK47&gt;=5.5,"C",IF(FK47&gt;=5,"D+",IF(FK47&gt;=4,"D","F")))))))</f>
        <v>B</v>
      </c>
      <c r="FN47" s="60">
        <f t="shared" ref="FN47:FN54" si="602">IF(FM47="A",4,IF(FM47="B+",3.5,IF(FM47="B",3,IF(FM47="C+",2.5,IF(FM47="C",2,IF(FM47="D+",1.5,IF(FM47="D",1,0)))))))</f>
        <v>3</v>
      </c>
      <c r="FO47" s="53" t="str">
        <f t="shared" ref="FO47:FO54" si="603">TEXT(FN47,"0.0")</f>
        <v>3.0</v>
      </c>
      <c r="FP47" s="63">
        <v>2</v>
      </c>
      <c r="FQ47" s="199">
        <v>2</v>
      </c>
      <c r="FR47" s="105">
        <v>6.6</v>
      </c>
      <c r="FS47" s="103">
        <v>6</v>
      </c>
      <c r="FT47" s="104"/>
      <c r="FU47" s="66"/>
      <c r="FV47" s="67">
        <f t="shared" ref="FV47:FV54" si="604">ROUND(MAX((FR47*0.4+FS47*0.6),(FR47*0.4+FT47*0.6)),1)</f>
        <v>6.2</v>
      </c>
      <c r="FW47" s="67" t="str">
        <f t="shared" ref="FW47:FW54" si="605">TEXT(FV47,"0.0")</f>
        <v>6.2</v>
      </c>
      <c r="FX47" s="51" t="str">
        <f t="shared" ref="FX47:FX54" si="606">IF(FV47&gt;=8.5,"A",IF(FV47&gt;=8,"B+",IF(FV47&gt;=7,"B",IF(FV47&gt;=6.5,"C+",IF(FV47&gt;=5.5,"C",IF(FV47&gt;=5,"D+",IF(FV47&gt;=4,"D","F")))))))</f>
        <v>C</v>
      </c>
      <c r="FY47" s="60">
        <f t="shared" ref="FY47:FY54" si="607">IF(FX47="A",4,IF(FX47="B+",3.5,IF(FX47="B",3,IF(FX47="C+",2.5,IF(FX47="C",2,IF(FX47="D+",1.5,IF(FX47="D",1,0)))))))</f>
        <v>2</v>
      </c>
      <c r="FZ47" s="53" t="str">
        <f t="shared" ref="FZ47:FZ54" si="608">TEXT(FY47,"0.0")</f>
        <v>2.0</v>
      </c>
      <c r="GA47" s="63">
        <v>2</v>
      </c>
      <c r="GB47" s="199">
        <v>2</v>
      </c>
      <c r="GC47" s="105">
        <v>6.3</v>
      </c>
      <c r="GD47" s="103">
        <v>7</v>
      </c>
      <c r="GE47" s="104"/>
      <c r="GF47" s="105"/>
      <c r="GG47" s="67">
        <f t="shared" ref="GG47:GG54" si="609">ROUND(MAX((GC47*0.4+GD47*0.6),(GC47*0.4+GE47*0.6)),1)</f>
        <v>6.7</v>
      </c>
      <c r="GH47" s="67" t="str">
        <f t="shared" ref="GH47:GH54" si="610">TEXT(GG47,"0.0")</f>
        <v>6.7</v>
      </c>
      <c r="GI47" s="51" t="str">
        <f t="shared" ref="GI47:GI54" si="611">IF(GG47&gt;=8.5,"A",IF(GG47&gt;=8,"B+",IF(GG47&gt;=7,"B",IF(GG47&gt;=6.5,"C+",IF(GG47&gt;=5.5,"C",IF(GG47&gt;=5,"D+",IF(GG47&gt;=4,"D","F")))))))</f>
        <v>C+</v>
      </c>
      <c r="GJ47" s="60">
        <f t="shared" ref="GJ47:GJ54" si="612">IF(GI47="A",4,IF(GI47="B+",3.5,IF(GI47="B",3,IF(GI47="C+",2.5,IF(GI47="C",2,IF(GI47="D+",1.5,IF(GI47="D",1,0)))))))</f>
        <v>2.5</v>
      </c>
      <c r="GK47" s="53" t="str">
        <f t="shared" ref="GK47:GK54" si="613">TEXT(GJ47,"0.0")</f>
        <v>2.5</v>
      </c>
      <c r="GL47" s="63">
        <v>3</v>
      </c>
      <c r="GM47" s="199">
        <v>3</v>
      </c>
      <c r="GN47" s="203">
        <f t="shared" ref="GN47:GN54" si="614">DX47+EI47+ET47+FE47+FP47+GA47+GL47</f>
        <v>18</v>
      </c>
      <c r="GO47" s="153">
        <f t="shared" ref="GO47:GO54" si="615">(DS47*DX47+ED47*EI47+EO47*ET47+EZ47*FE47+FK47*FP47+FV47*GA47+GG47*GL47)/GN47</f>
        <v>6.1138888888888898</v>
      </c>
      <c r="GP47" s="155">
        <f t="shared" ref="GP47:GP54" si="616">(DV47*DX47+EG47*EI47+ER47*ET47+FC47*FE47+FN47*FP47+FY47*GA47+GJ47*GL47)/GN47</f>
        <v>2.0555555555555554</v>
      </c>
      <c r="GQ47" s="154" t="str">
        <f t="shared" ref="GQ47:GQ54" si="617">TEXT(GP47,"0.00")</f>
        <v>2.06</v>
      </c>
      <c r="GR47" s="5" t="str">
        <f t="shared" ref="GR47:GR54" si="618">IF(AND(GP47&lt;1),"Cảnh báo KQHT","Lên lớp")</f>
        <v>Lên lớp</v>
      </c>
      <c r="GS47" s="204">
        <f t="shared" ref="GS47:GS54" si="619">DY47+EJ47+EU47+FF47+FQ47+GB47+GM47</f>
        <v>18</v>
      </c>
      <c r="GT47" s="205">
        <f t="shared" ref="GT47:GT54" si="620" xml:space="preserve"> (DS47*DY47+ED47*EJ47+EO47*EU47+EZ47*FF47+FK47*FQ47+FV47*GB47+GG47*GM47)/GS47</f>
        <v>6.1138888888888898</v>
      </c>
      <c r="GU47" s="206">
        <f t="shared" ref="GU47:GU54" si="621" xml:space="preserve"> (DV47*DY47+EG47*EJ47+ER47*EU47+FC47*FF47+FN47*FQ47+FY47*GB47+GJ47*GM47)/GS47</f>
        <v>2.0555555555555554</v>
      </c>
      <c r="GV47" s="207">
        <f t="shared" ref="GV47:GV54" si="622">CK47+GN47</f>
        <v>35</v>
      </c>
      <c r="GW47" s="203">
        <f t="shared" ref="GW47:GW54" si="623">CQ47+GS47</f>
        <v>18</v>
      </c>
      <c r="GX47" s="154">
        <f t="shared" ref="GX47:GX54" si="624">(CQ47*CR47+GT47*GS47)/GW47</f>
        <v>6.1138888888888898</v>
      </c>
      <c r="GY47" s="155">
        <f t="shared" ref="GY47:GY54" si="625">(CT47*CQ47+GU47*GS47)/GW47</f>
        <v>2.0555555555555554</v>
      </c>
      <c r="GZ47" s="154" t="str">
        <f t="shared" ref="GZ47:GZ54" si="626">TEXT(GY47,"0.00")</f>
        <v>2.06</v>
      </c>
      <c r="HA47" s="5" t="str">
        <f t="shared" ref="HA47:HA54" si="627">IF(AND(GY47&lt;1.2),"Cảnh báo KQHT","Lên lớp")</f>
        <v>Lên lớp</v>
      </c>
      <c r="HB47" s="5"/>
      <c r="HC47" s="166">
        <v>5</v>
      </c>
      <c r="HD47" s="122">
        <v>3</v>
      </c>
      <c r="HE47" s="123"/>
      <c r="HF47" s="166"/>
      <c r="HG47" s="67">
        <f t="shared" si="478"/>
        <v>3.8</v>
      </c>
      <c r="HH47" s="67" t="str">
        <f t="shared" si="479"/>
        <v>3.8</v>
      </c>
      <c r="HI47" s="51" t="str">
        <f t="shared" si="480"/>
        <v>F</v>
      </c>
      <c r="HJ47" s="60">
        <f t="shared" si="481"/>
        <v>0</v>
      </c>
      <c r="HK47" s="53" t="str">
        <f t="shared" si="482"/>
        <v>0.0</v>
      </c>
      <c r="HL47" s="63">
        <v>3</v>
      </c>
      <c r="HM47" s="199">
        <v>3</v>
      </c>
      <c r="HN47" s="202">
        <v>5.7</v>
      </c>
      <c r="HO47" s="57">
        <v>3</v>
      </c>
      <c r="HP47" s="58"/>
      <c r="HQ47" s="66">
        <f t="shared" si="483"/>
        <v>4.0999999999999996</v>
      </c>
      <c r="HR47" s="110">
        <f t="shared" si="484"/>
        <v>4.0999999999999996</v>
      </c>
      <c r="HS47" s="67" t="str">
        <f t="shared" si="485"/>
        <v>4.1</v>
      </c>
      <c r="HT47" s="111" t="str">
        <f t="shared" si="486"/>
        <v>D</v>
      </c>
      <c r="HU47" s="112">
        <f t="shared" si="487"/>
        <v>1</v>
      </c>
      <c r="HV47" s="113" t="str">
        <f t="shared" si="488"/>
        <v>1.0</v>
      </c>
      <c r="HW47" s="63">
        <v>1</v>
      </c>
      <c r="HX47" s="199">
        <v>1</v>
      </c>
      <c r="HY47" s="66">
        <f t="shared" si="489"/>
        <v>1.2</v>
      </c>
      <c r="HZ47" s="163">
        <f t="shared" si="489"/>
        <v>3.9</v>
      </c>
      <c r="IA47" s="53" t="str">
        <f t="shared" si="490"/>
        <v>3.9</v>
      </c>
      <c r="IB47" s="51" t="str">
        <f t="shared" si="491"/>
        <v>F</v>
      </c>
      <c r="IC47" s="60">
        <f t="shared" si="492"/>
        <v>0</v>
      </c>
      <c r="ID47" s="53" t="str">
        <f t="shared" si="493"/>
        <v>0.0</v>
      </c>
      <c r="IE47" s="212">
        <v>4</v>
      </c>
      <c r="IF47" s="213">
        <v>4</v>
      </c>
      <c r="IG47" s="202">
        <v>6.7</v>
      </c>
      <c r="IH47" s="57">
        <v>8</v>
      </c>
      <c r="II47" s="58"/>
      <c r="IJ47" s="66">
        <f t="shared" si="494"/>
        <v>7.5</v>
      </c>
      <c r="IK47" s="67">
        <f t="shared" si="495"/>
        <v>7.5</v>
      </c>
      <c r="IL47" s="67" t="str">
        <f t="shared" si="496"/>
        <v>7.5</v>
      </c>
      <c r="IM47" s="51" t="str">
        <f t="shared" si="497"/>
        <v>B</v>
      </c>
      <c r="IN47" s="60">
        <f t="shared" si="498"/>
        <v>3</v>
      </c>
      <c r="IO47" s="53" t="str">
        <f t="shared" si="499"/>
        <v>3.0</v>
      </c>
      <c r="IP47" s="63">
        <v>2</v>
      </c>
      <c r="IQ47" s="199">
        <v>2</v>
      </c>
      <c r="IR47" s="202">
        <v>6.7</v>
      </c>
      <c r="IS47" s="57">
        <v>6</v>
      </c>
      <c r="IT47" s="58"/>
      <c r="IU47" s="66">
        <f t="shared" si="500"/>
        <v>6.3</v>
      </c>
      <c r="IV47" s="67">
        <f t="shared" si="501"/>
        <v>6.3</v>
      </c>
      <c r="IW47" s="67" t="str">
        <f t="shared" si="502"/>
        <v>6.3</v>
      </c>
      <c r="IX47" s="51" t="str">
        <f t="shared" si="503"/>
        <v>C</v>
      </c>
      <c r="IY47" s="60">
        <f t="shared" si="504"/>
        <v>2</v>
      </c>
      <c r="IZ47" s="53" t="str">
        <f t="shared" si="505"/>
        <v>2.0</v>
      </c>
      <c r="JA47" s="63">
        <v>3</v>
      </c>
      <c r="JB47" s="199">
        <v>3</v>
      </c>
      <c r="JC47" s="250">
        <v>6.2</v>
      </c>
      <c r="JD47" s="137"/>
      <c r="JE47" s="138"/>
      <c r="JF47" s="211">
        <f t="shared" si="506"/>
        <v>2.5</v>
      </c>
      <c r="JG47" s="67">
        <f t="shared" si="507"/>
        <v>2.5</v>
      </c>
      <c r="JH47" s="50" t="str">
        <f t="shared" si="508"/>
        <v>2.5</v>
      </c>
      <c r="JI47" s="51" t="str">
        <f t="shared" si="509"/>
        <v>F</v>
      </c>
      <c r="JJ47" s="60">
        <f t="shared" si="510"/>
        <v>0</v>
      </c>
      <c r="JK47" s="53" t="str">
        <f t="shared" si="511"/>
        <v>0.0</v>
      </c>
      <c r="JL47" s="61">
        <v>2</v>
      </c>
      <c r="JM47" s="62">
        <v>2</v>
      </c>
      <c r="JN47" s="252">
        <v>6.4</v>
      </c>
      <c r="JO47" s="253"/>
      <c r="JP47" s="254"/>
      <c r="JQ47" s="146">
        <f t="shared" si="437"/>
        <v>2.6</v>
      </c>
      <c r="JR47" s="67">
        <f t="shared" si="438"/>
        <v>2.6</v>
      </c>
      <c r="JS47" s="50" t="str">
        <f t="shared" si="439"/>
        <v>2.6</v>
      </c>
      <c r="JT47" s="51" t="str">
        <f t="shared" si="440"/>
        <v>F</v>
      </c>
      <c r="JU47" s="60">
        <f t="shared" si="441"/>
        <v>0</v>
      </c>
      <c r="JV47" s="53" t="str">
        <f t="shared" si="442"/>
        <v>0.0</v>
      </c>
      <c r="JW47" s="61">
        <v>1</v>
      </c>
      <c r="JX47" s="62">
        <v>1</v>
      </c>
      <c r="JY47" s="245">
        <v>5</v>
      </c>
      <c r="JZ47" s="122"/>
      <c r="KA47" s="123"/>
      <c r="KB47" s="146">
        <f t="shared" si="443"/>
        <v>2</v>
      </c>
      <c r="KC47" s="67">
        <f t="shared" si="444"/>
        <v>2</v>
      </c>
      <c r="KD47" s="50" t="str">
        <f t="shared" si="445"/>
        <v>2.0</v>
      </c>
      <c r="KE47" s="51" t="str">
        <f t="shared" si="446"/>
        <v>F</v>
      </c>
      <c r="KF47" s="60">
        <f t="shared" si="447"/>
        <v>0</v>
      </c>
      <c r="KG47" s="53" t="str">
        <f t="shared" si="448"/>
        <v>0.0</v>
      </c>
      <c r="KH47" s="61">
        <v>2</v>
      </c>
      <c r="KI47" s="62">
        <v>2</v>
      </c>
      <c r="KJ47" s="105"/>
      <c r="KK47" s="135"/>
      <c r="KL47" s="105"/>
      <c r="KM47" s="66">
        <f t="shared" si="449"/>
        <v>0</v>
      </c>
      <c r="KN47" s="110">
        <f t="shared" si="450"/>
        <v>0</v>
      </c>
      <c r="KO47" s="67" t="str">
        <f t="shared" si="451"/>
        <v>0.0</v>
      </c>
      <c r="KP47" s="273" t="str">
        <f t="shared" si="452"/>
        <v>F</v>
      </c>
      <c r="KQ47" s="112">
        <f t="shared" si="453"/>
        <v>0</v>
      </c>
      <c r="KR47" s="113" t="str">
        <f t="shared" si="454"/>
        <v>0.0</v>
      </c>
      <c r="KS47" s="63">
        <v>3</v>
      </c>
      <c r="KT47" s="199">
        <v>3</v>
      </c>
      <c r="KU47" s="105"/>
      <c r="KV47" s="135"/>
      <c r="KW47" s="104"/>
      <c r="KX47" s="66">
        <f t="shared" si="455"/>
        <v>0</v>
      </c>
      <c r="KY47" s="110">
        <f t="shared" si="456"/>
        <v>0</v>
      </c>
      <c r="KZ47" s="67" t="str">
        <f t="shared" si="457"/>
        <v>0.0</v>
      </c>
      <c r="LA47" s="273" t="str">
        <f t="shared" si="458"/>
        <v>F</v>
      </c>
      <c r="LB47" s="112">
        <f t="shared" si="459"/>
        <v>0</v>
      </c>
      <c r="LC47" s="113" t="str">
        <f t="shared" si="460"/>
        <v>0.0</v>
      </c>
      <c r="LD47" s="63">
        <v>2</v>
      </c>
      <c r="LE47" s="199">
        <v>2</v>
      </c>
      <c r="LF47" s="274">
        <f t="shared" si="461"/>
        <v>0</v>
      </c>
      <c r="LG47" s="275">
        <f t="shared" si="462"/>
        <v>0</v>
      </c>
      <c r="LH47" s="276" t="str">
        <f t="shared" si="463"/>
        <v>0.0</v>
      </c>
      <c r="LI47" s="277" t="str">
        <f t="shared" si="464"/>
        <v>F</v>
      </c>
      <c r="LJ47" s="278">
        <f t="shared" si="465"/>
        <v>0</v>
      </c>
      <c r="LK47" s="276" t="str">
        <f t="shared" si="466"/>
        <v>0.0</v>
      </c>
      <c r="LL47" s="279">
        <v>5</v>
      </c>
      <c r="LM47" s="280">
        <v>5</v>
      </c>
      <c r="LN47" s="203">
        <f t="shared" si="467"/>
        <v>19</v>
      </c>
      <c r="LO47" s="153">
        <f t="shared" si="468"/>
        <v>3.2105263157894739</v>
      </c>
      <c r="LP47" s="155">
        <f t="shared" si="469"/>
        <v>0.68421052631578949</v>
      </c>
      <c r="LQ47" s="154" t="str">
        <f t="shared" si="470"/>
        <v>0.68</v>
      </c>
      <c r="LR47" s="5" t="str">
        <f t="shared" si="471"/>
        <v>Cảnh báo KQHT</v>
      </c>
    </row>
    <row r="48" spans="1:330" s="8" customFormat="1" ht="18">
      <c r="A48" s="139">
        <v>3</v>
      </c>
      <c r="B48" s="8" t="s">
        <v>504</v>
      </c>
      <c r="C48" s="8" t="s">
        <v>508</v>
      </c>
      <c r="D48" s="222" t="s">
        <v>509</v>
      </c>
      <c r="E48" s="223" t="s">
        <v>510</v>
      </c>
      <c r="K48" s="98"/>
      <c r="L48" s="120"/>
      <c r="M48" s="51" t="str">
        <f t="shared" si="512"/>
        <v>F</v>
      </c>
      <c r="N48" s="52">
        <f t="shared" si="513"/>
        <v>0</v>
      </c>
      <c r="O48" s="53" t="str">
        <f t="shared" si="514"/>
        <v>0.0</v>
      </c>
      <c r="P48" s="63">
        <v>2</v>
      </c>
      <c r="Q48" s="49">
        <v>6</v>
      </c>
      <c r="R48" s="67"/>
      <c r="S48" s="51" t="str">
        <f t="shared" si="515"/>
        <v>C</v>
      </c>
      <c r="T48" s="52">
        <f t="shared" si="516"/>
        <v>2</v>
      </c>
      <c r="U48" s="53" t="str">
        <f t="shared" si="517"/>
        <v>2.0</v>
      </c>
      <c r="V48" s="63">
        <v>3</v>
      </c>
      <c r="W48" s="105"/>
      <c r="X48" s="103"/>
      <c r="Y48" s="104"/>
      <c r="Z48" s="66">
        <f t="shared" si="518"/>
        <v>0</v>
      </c>
      <c r="AA48" s="67">
        <f t="shared" si="519"/>
        <v>0</v>
      </c>
      <c r="AB48" s="67" t="str">
        <f t="shared" si="520"/>
        <v>0.0</v>
      </c>
      <c r="AC48" s="51" t="str">
        <f t="shared" si="521"/>
        <v>F</v>
      </c>
      <c r="AD48" s="60">
        <f t="shared" si="522"/>
        <v>0</v>
      </c>
      <c r="AE48" s="53" t="str">
        <f t="shared" si="523"/>
        <v>0.0</v>
      </c>
      <c r="AF48" s="63">
        <v>4</v>
      </c>
      <c r="AG48" s="199"/>
      <c r="AH48" s="105">
        <v>8</v>
      </c>
      <c r="AI48" s="103">
        <v>6</v>
      </c>
      <c r="AJ48" s="104"/>
      <c r="AK48" s="66">
        <f t="shared" si="524"/>
        <v>6.8</v>
      </c>
      <c r="AL48" s="67">
        <f t="shared" si="525"/>
        <v>6.8</v>
      </c>
      <c r="AM48" s="67" t="str">
        <f t="shared" si="526"/>
        <v>6.8</v>
      </c>
      <c r="AN48" s="51" t="str">
        <f t="shared" si="527"/>
        <v>C+</v>
      </c>
      <c r="AO48" s="60">
        <f t="shared" si="528"/>
        <v>2.5</v>
      </c>
      <c r="AP48" s="53" t="str">
        <f t="shared" si="529"/>
        <v>2.5</v>
      </c>
      <c r="AQ48" s="63">
        <v>2</v>
      </c>
      <c r="AR48" s="199"/>
      <c r="AS48" s="105">
        <v>6.4</v>
      </c>
      <c r="AT48" s="103">
        <v>1</v>
      </c>
      <c r="AU48" s="104">
        <v>5</v>
      </c>
      <c r="AV48" s="66">
        <f t="shared" si="530"/>
        <v>3.2</v>
      </c>
      <c r="AW48" s="67">
        <f t="shared" si="531"/>
        <v>5.6</v>
      </c>
      <c r="AX48" s="67" t="str">
        <f t="shared" si="532"/>
        <v>5.6</v>
      </c>
      <c r="AY48" s="51" t="str">
        <f t="shared" si="533"/>
        <v>C</v>
      </c>
      <c r="AZ48" s="60">
        <f t="shared" si="534"/>
        <v>2</v>
      </c>
      <c r="BA48" s="53" t="str">
        <f t="shared" si="535"/>
        <v>2.0</v>
      </c>
      <c r="BB48" s="63">
        <v>3</v>
      </c>
      <c r="BC48" s="199"/>
      <c r="BD48" s="105">
        <v>5</v>
      </c>
      <c r="BE48" s="103">
        <v>7</v>
      </c>
      <c r="BF48" s="104"/>
      <c r="BG48" s="66">
        <f t="shared" si="536"/>
        <v>6.2</v>
      </c>
      <c r="BH48" s="67">
        <f t="shared" si="537"/>
        <v>6.2</v>
      </c>
      <c r="BI48" s="67" t="str">
        <f t="shared" si="538"/>
        <v>6.2</v>
      </c>
      <c r="BJ48" s="51" t="str">
        <f t="shared" si="539"/>
        <v>C</v>
      </c>
      <c r="BK48" s="60">
        <f t="shared" si="540"/>
        <v>2</v>
      </c>
      <c r="BL48" s="53" t="str">
        <f t="shared" si="541"/>
        <v>2.0</v>
      </c>
      <c r="BM48" s="63">
        <v>3</v>
      </c>
      <c r="BN48" s="199"/>
      <c r="BO48" s="105">
        <v>3.6</v>
      </c>
      <c r="BP48" s="103"/>
      <c r="BQ48" s="104"/>
      <c r="BR48" s="66">
        <f t="shared" si="542"/>
        <v>1.4</v>
      </c>
      <c r="BS48" s="67">
        <f t="shared" si="543"/>
        <v>1.4</v>
      </c>
      <c r="BT48" s="67" t="str">
        <f t="shared" si="544"/>
        <v>1.4</v>
      </c>
      <c r="BU48" s="51" t="str">
        <f t="shared" si="545"/>
        <v>F</v>
      </c>
      <c r="BV48" s="68">
        <f t="shared" si="546"/>
        <v>0</v>
      </c>
      <c r="BW48" s="53" t="str">
        <f t="shared" si="547"/>
        <v>0.0</v>
      </c>
      <c r="BX48" s="63">
        <v>2</v>
      </c>
      <c r="BY48" s="199"/>
      <c r="BZ48" s="105"/>
      <c r="CA48" s="103"/>
      <c r="CB48" s="104"/>
      <c r="CC48" s="105"/>
      <c r="CD48" s="67">
        <f t="shared" si="548"/>
        <v>0</v>
      </c>
      <c r="CE48" s="67" t="str">
        <f t="shared" si="549"/>
        <v>0.0</v>
      </c>
      <c r="CF48" s="51" t="str">
        <f t="shared" si="550"/>
        <v>F</v>
      </c>
      <c r="CG48" s="60">
        <f t="shared" si="551"/>
        <v>0</v>
      </c>
      <c r="CH48" s="53" t="str">
        <f t="shared" si="552"/>
        <v>0.0</v>
      </c>
      <c r="CI48" s="63">
        <v>3</v>
      </c>
      <c r="CJ48" s="199"/>
      <c r="CK48" s="200">
        <f t="shared" si="553"/>
        <v>17</v>
      </c>
      <c r="CL48" s="72">
        <f t="shared" si="554"/>
        <v>3.0470588235294116</v>
      </c>
      <c r="CM48" s="93" t="str">
        <f t="shared" si="555"/>
        <v>3.05</v>
      </c>
      <c r="CN48" s="72">
        <f t="shared" si="556"/>
        <v>1</v>
      </c>
      <c r="CO48" s="93" t="str">
        <f t="shared" si="557"/>
        <v>1.00</v>
      </c>
      <c r="CP48" s="258" t="str">
        <f t="shared" si="558"/>
        <v>Lên lớp</v>
      </c>
      <c r="CQ48" s="258">
        <f t="shared" si="559"/>
        <v>0</v>
      </c>
      <c r="CR48" s="72">
        <v>0</v>
      </c>
      <c r="CS48" s="258" t="str">
        <f t="shared" si="560"/>
        <v>0.00</v>
      </c>
      <c r="CT48" s="72">
        <v>0</v>
      </c>
      <c r="CU48" s="258" t="str">
        <f t="shared" si="561"/>
        <v>0.00</v>
      </c>
      <c r="CV48" s="258" t="str">
        <f t="shared" si="562"/>
        <v>Cảnh báo KQHT</v>
      </c>
      <c r="CW48" s="66">
        <v>7.2</v>
      </c>
      <c r="CX48" s="66">
        <v>3</v>
      </c>
      <c r="CY48" s="258"/>
      <c r="CZ48" s="66">
        <f t="shared" si="563"/>
        <v>4.7</v>
      </c>
      <c r="DA48" s="67">
        <f t="shared" si="564"/>
        <v>4.7</v>
      </c>
      <c r="DB48" s="60" t="str">
        <f t="shared" si="565"/>
        <v>4.7</v>
      </c>
      <c r="DC48" s="51" t="str">
        <f t="shared" si="566"/>
        <v>D</v>
      </c>
      <c r="DD48" s="60">
        <f t="shared" si="567"/>
        <v>1</v>
      </c>
      <c r="DE48" s="60" t="str">
        <f t="shared" si="568"/>
        <v>1.0</v>
      </c>
      <c r="DF48" s="63"/>
      <c r="DG48" s="201"/>
      <c r="DH48" s="105"/>
      <c r="DI48" s="126"/>
      <c r="DJ48" s="126"/>
      <c r="DK48" s="66">
        <f t="shared" si="569"/>
        <v>0</v>
      </c>
      <c r="DL48" s="67">
        <f t="shared" si="570"/>
        <v>0</v>
      </c>
      <c r="DM48" s="60" t="str">
        <f t="shared" si="571"/>
        <v>0.0</v>
      </c>
      <c r="DN48" s="51" t="str">
        <f t="shared" si="572"/>
        <v>F</v>
      </c>
      <c r="DO48" s="60">
        <f t="shared" si="573"/>
        <v>0</v>
      </c>
      <c r="DP48" s="60" t="str">
        <f t="shared" si="574"/>
        <v>0.0</v>
      </c>
      <c r="DQ48" s="63"/>
      <c r="DR48" s="201"/>
      <c r="DS48" s="67">
        <f t="shared" si="575"/>
        <v>2.35</v>
      </c>
      <c r="DT48" s="60" t="str">
        <f t="shared" si="576"/>
        <v>2.4</v>
      </c>
      <c r="DU48" s="51" t="str">
        <f t="shared" si="577"/>
        <v>F</v>
      </c>
      <c r="DV48" s="60">
        <f t="shared" si="578"/>
        <v>0</v>
      </c>
      <c r="DW48" s="60" t="str">
        <f t="shared" si="579"/>
        <v>0.0</v>
      </c>
      <c r="DX48" s="63">
        <v>3</v>
      </c>
      <c r="DY48" s="201">
        <v>3</v>
      </c>
      <c r="DZ48" s="146">
        <v>4.2</v>
      </c>
      <c r="EA48" s="70"/>
      <c r="EB48" s="121"/>
      <c r="EC48" s="66">
        <f t="shared" si="580"/>
        <v>1.7</v>
      </c>
      <c r="ED48" s="67">
        <f t="shared" si="581"/>
        <v>1.7</v>
      </c>
      <c r="EE48" s="67" t="str">
        <f t="shared" si="582"/>
        <v>1.7</v>
      </c>
      <c r="EF48" s="51" t="str">
        <f t="shared" si="583"/>
        <v>F</v>
      </c>
      <c r="EG48" s="68">
        <f t="shared" si="584"/>
        <v>0</v>
      </c>
      <c r="EH48" s="53" t="str">
        <f t="shared" si="585"/>
        <v>0.0</v>
      </c>
      <c r="EI48" s="63">
        <v>3</v>
      </c>
      <c r="EJ48" s="199">
        <v>3</v>
      </c>
      <c r="EK48" s="147">
        <v>6.8</v>
      </c>
      <c r="EL48" s="124"/>
      <c r="EM48" s="125">
        <v>3</v>
      </c>
      <c r="EN48" s="66">
        <f t="shared" si="586"/>
        <v>2.7</v>
      </c>
      <c r="EO48" s="67">
        <f t="shared" si="587"/>
        <v>4.5</v>
      </c>
      <c r="EP48" s="67" t="str">
        <f t="shared" si="588"/>
        <v>4.5</v>
      </c>
      <c r="EQ48" s="51" t="str">
        <f t="shared" si="589"/>
        <v>D</v>
      </c>
      <c r="ER48" s="60">
        <f t="shared" si="590"/>
        <v>1</v>
      </c>
      <c r="ES48" s="53" t="str">
        <f t="shared" si="591"/>
        <v>1.0</v>
      </c>
      <c r="ET48" s="63">
        <v>3</v>
      </c>
      <c r="EU48" s="199">
        <v>3</v>
      </c>
      <c r="EV48" s="146">
        <v>3.3</v>
      </c>
      <c r="EW48" s="70"/>
      <c r="EX48" s="121"/>
      <c r="EY48" s="66">
        <f t="shared" si="592"/>
        <v>1.3</v>
      </c>
      <c r="EZ48" s="67">
        <f t="shared" si="593"/>
        <v>1.3</v>
      </c>
      <c r="FA48" s="67" t="str">
        <f t="shared" si="594"/>
        <v>1.3</v>
      </c>
      <c r="FB48" s="51" t="str">
        <f t="shared" si="595"/>
        <v>F</v>
      </c>
      <c r="FC48" s="60">
        <f t="shared" si="596"/>
        <v>0</v>
      </c>
      <c r="FD48" s="53" t="str">
        <f t="shared" si="597"/>
        <v>0.0</v>
      </c>
      <c r="FE48" s="63">
        <v>2</v>
      </c>
      <c r="FF48" s="199">
        <v>2</v>
      </c>
      <c r="FG48" s="105">
        <v>0</v>
      </c>
      <c r="FH48" s="103"/>
      <c r="FI48" s="104"/>
      <c r="FJ48" s="66">
        <f t="shared" si="598"/>
        <v>0</v>
      </c>
      <c r="FK48" s="67">
        <f t="shared" si="599"/>
        <v>0</v>
      </c>
      <c r="FL48" s="67" t="str">
        <f t="shared" si="600"/>
        <v>0.0</v>
      </c>
      <c r="FM48" s="51" t="str">
        <f t="shared" si="601"/>
        <v>F</v>
      </c>
      <c r="FN48" s="60">
        <f t="shared" si="602"/>
        <v>0</v>
      </c>
      <c r="FO48" s="53" t="str">
        <f t="shared" si="603"/>
        <v>0.0</v>
      </c>
      <c r="FP48" s="63">
        <v>2</v>
      </c>
      <c r="FQ48" s="199">
        <v>2</v>
      </c>
      <c r="FR48" s="105"/>
      <c r="FS48" s="103"/>
      <c r="FT48" s="104"/>
      <c r="FU48" s="66"/>
      <c r="FV48" s="67">
        <f t="shared" si="604"/>
        <v>0</v>
      </c>
      <c r="FW48" s="67" t="str">
        <f t="shared" si="605"/>
        <v>0.0</v>
      </c>
      <c r="FX48" s="51" t="str">
        <f t="shared" si="606"/>
        <v>F</v>
      </c>
      <c r="FY48" s="60">
        <f t="shared" si="607"/>
        <v>0</v>
      </c>
      <c r="FZ48" s="53" t="str">
        <f t="shared" si="608"/>
        <v>0.0</v>
      </c>
      <c r="GA48" s="63">
        <v>2</v>
      </c>
      <c r="GB48" s="199">
        <v>2</v>
      </c>
      <c r="GC48" s="105">
        <v>0</v>
      </c>
      <c r="GD48" s="103"/>
      <c r="GE48" s="104"/>
      <c r="GF48" s="105"/>
      <c r="GG48" s="67">
        <f t="shared" si="609"/>
        <v>0</v>
      </c>
      <c r="GH48" s="67" t="str">
        <f t="shared" si="610"/>
        <v>0.0</v>
      </c>
      <c r="GI48" s="51" t="str">
        <f t="shared" si="611"/>
        <v>F</v>
      </c>
      <c r="GJ48" s="60">
        <f t="shared" si="612"/>
        <v>0</v>
      </c>
      <c r="GK48" s="53" t="str">
        <f t="shared" si="613"/>
        <v>0.0</v>
      </c>
      <c r="GL48" s="63">
        <v>3</v>
      </c>
      <c r="GM48" s="199">
        <v>3</v>
      </c>
      <c r="GN48" s="203">
        <f t="shared" si="614"/>
        <v>18</v>
      </c>
      <c r="GO48" s="153">
        <f t="shared" si="615"/>
        <v>1.5694444444444444</v>
      </c>
      <c r="GP48" s="155">
        <f t="shared" si="616"/>
        <v>0.16666666666666666</v>
      </c>
      <c r="GQ48" s="154" t="str">
        <f t="shared" si="617"/>
        <v>0.17</v>
      </c>
      <c r="GR48" s="5" t="str">
        <f t="shared" si="618"/>
        <v>Cảnh báo KQHT</v>
      </c>
      <c r="GS48" s="204">
        <f t="shared" si="619"/>
        <v>18</v>
      </c>
      <c r="GT48" s="205">
        <f t="shared" si="620"/>
        <v>1.5694444444444444</v>
      </c>
      <c r="GU48" s="206">
        <f t="shared" si="621"/>
        <v>0.16666666666666666</v>
      </c>
      <c r="GV48" s="207">
        <f t="shared" si="622"/>
        <v>35</v>
      </c>
      <c r="GW48" s="203">
        <f t="shared" si="623"/>
        <v>18</v>
      </c>
      <c r="GX48" s="154">
        <f t="shared" si="624"/>
        <v>1.5694444444444444</v>
      </c>
      <c r="GY48" s="155">
        <f t="shared" si="625"/>
        <v>0.16666666666666666</v>
      </c>
      <c r="GZ48" s="154" t="str">
        <f t="shared" si="626"/>
        <v>0.17</v>
      </c>
      <c r="HA48" s="5" t="str">
        <f t="shared" si="627"/>
        <v>Cảnh báo KQHT</v>
      </c>
      <c r="HB48" s="5"/>
      <c r="HC48" s="166">
        <v>5</v>
      </c>
      <c r="HD48" s="122">
        <v>2</v>
      </c>
      <c r="HE48" s="123"/>
      <c r="HF48" s="166"/>
      <c r="HG48" s="67">
        <f t="shared" si="478"/>
        <v>3.2</v>
      </c>
      <c r="HH48" s="67" t="str">
        <f t="shared" si="479"/>
        <v>3.2</v>
      </c>
      <c r="HI48" s="51" t="str">
        <f t="shared" si="480"/>
        <v>F</v>
      </c>
      <c r="HJ48" s="60">
        <f t="shared" si="481"/>
        <v>0</v>
      </c>
      <c r="HK48" s="53" t="str">
        <f t="shared" si="482"/>
        <v>0.0</v>
      </c>
      <c r="HL48" s="63">
        <v>3</v>
      </c>
      <c r="HM48" s="199">
        <v>3</v>
      </c>
      <c r="HN48" s="202">
        <v>6</v>
      </c>
      <c r="HO48" s="57">
        <v>5</v>
      </c>
      <c r="HP48" s="58"/>
      <c r="HQ48" s="66">
        <f t="shared" si="483"/>
        <v>5.4</v>
      </c>
      <c r="HR48" s="110">
        <f t="shared" si="484"/>
        <v>5.4</v>
      </c>
      <c r="HS48" s="67" t="str">
        <f t="shared" si="485"/>
        <v>5.4</v>
      </c>
      <c r="HT48" s="111" t="str">
        <f t="shared" si="486"/>
        <v>D+</v>
      </c>
      <c r="HU48" s="112">
        <f t="shared" si="487"/>
        <v>1.5</v>
      </c>
      <c r="HV48" s="113" t="str">
        <f t="shared" si="488"/>
        <v>1.5</v>
      </c>
      <c r="HW48" s="63">
        <v>1</v>
      </c>
      <c r="HX48" s="199">
        <v>1</v>
      </c>
      <c r="HY48" s="66">
        <f t="shared" si="489"/>
        <v>1.6</v>
      </c>
      <c r="HZ48" s="163">
        <f t="shared" si="489"/>
        <v>3.9</v>
      </c>
      <c r="IA48" s="53" t="str">
        <f t="shared" si="490"/>
        <v>3.9</v>
      </c>
      <c r="IB48" s="51" t="str">
        <f t="shared" si="491"/>
        <v>F</v>
      </c>
      <c r="IC48" s="60">
        <f t="shared" si="492"/>
        <v>0</v>
      </c>
      <c r="ID48" s="53" t="str">
        <f t="shared" si="493"/>
        <v>0.0</v>
      </c>
      <c r="IE48" s="212">
        <v>4</v>
      </c>
      <c r="IF48" s="213">
        <v>4</v>
      </c>
      <c r="IG48" s="202">
        <v>6.3</v>
      </c>
      <c r="IH48" s="57">
        <v>7</v>
      </c>
      <c r="II48" s="58"/>
      <c r="IJ48" s="66">
        <f t="shared" si="494"/>
        <v>6.7</v>
      </c>
      <c r="IK48" s="67">
        <f t="shared" si="495"/>
        <v>6.7</v>
      </c>
      <c r="IL48" s="67" t="str">
        <f t="shared" si="496"/>
        <v>6.7</v>
      </c>
      <c r="IM48" s="51" t="str">
        <f t="shared" si="497"/>
        <v>C+</v>
      </c>
      <c r="IN48" s="60">
        <f t="shared" si="498"/>
        <v>2.5</v>
      </c>
      <c r="IO48" s="53" t="str">
        <f t="shared" si="499"/>
        <v>2.5</v>
      </c>
      <c r="IP48" s="63">
        <v>2</v>
      </c>
      <c r="IQ48" s="199">
        <v>2</v>
      </c>
      <c r="IR48" s="202">
        <v>6.7</v>
      </c>
      <c r="IS48" s="57">
        <v>6</v>
      </c>
      <c r="IT48" s="58"/>
      <c r="IU48" s="66">
        <f t="shared" si="500"/>
        <v>6.3</v>
      </c>
      <c r="IV48" s="67">
        <f t="shared" si="501"/>
        <v>6.3</v>
      </c>
      <c r="IW48" s="67" t="str">
        <f t="shared" si="502"/>
        <v>6.3</v>
      </c>
      <c r="IX48" s="51" t="str">
        <f t="shared" si="503"/>
        <v>C</v>
      </c>
      <c r="IY48" s="60">
        <f t="shared" si="504"/>
        <v>2</v>
      </c>
      <c r="IZ48" s="53" t="str">
        <f t="shared" si="505"/>
        <v>2.0</v>
      </c>
      <c r="JA48" s="63">
        <v>3</v>
      </c>
      <c r="JB48" s="199">
        <v>3</v>
      </c>
      <c r="JC48" s="65">
        <v>5.6</v>
      </c>
      <c r="JD48" s="57">
        <v>4</v>
      </c>
      <c r="JE48" s="58"/>
      <c r="JF48" s="66">
        <f t="shared" si="506"/>
        <v>4.5999999999999996</v>
      </c>
      <c r="JG48" s="67">
        <f t="shared" si="507"/>
        <v>4.5999999999999996</v>
      </c>
      <c r="JH48" s="50" t="str">
        <f t="shared" si="508"/>
        <v>4.6</v>
      </c>
      <c r="JI48" s="51" t="str">
        <f t="shared" si="509"/>
        <v>D</v>
      </c>
      <c r="JJ48" s="60">
        <f t="shared" si="510"/>
        <v>1</v>
      </c>
      <c r="JK48" s="53" t="str">
        <f t="shared" si="511"/>
        <v>1.0</v>
      </c>
      <c r="JL48" s="61">
        <v>2</v>
      </c>
      <c r="JM48" s="62">
        <v>2</v>
      </c>
      <c r="JN48" s="65">
        <v>6.2</v>
      </c>
      <c r="JO48" s="57">
        <v>4</v>
      </c>
      <c r="JP48" s="58"/>
      <c r="JQ48" s="146">
        <f t="shared" si="437"/>
        <v>4.9000000000000004</v>
      </c>
      <c r="JR48" s="67">
        <f t="shared" si="438"/>
        <v>4.9000000000000004</v>
      </c>
      <c r="JS48" s="50" t="str">
        <f t="shared" si="439"/>
        <v>4.9</v>
      </c>
      <c r="JT48" s="51" t="str">
        <f t="shared" si="440"/>
        <v>D</v>
      </c>
      <c r="JU48" s="60">
        <f t="shared" si="441"/>
        <v>1</v>
      </c>
      <c r="JV48" s="53" t="str">
        <f t="shared" si="442"/>
        <v>1.0</v>
      </c>
      <c r="JW48" s="61">
        <v>1</v>
      </c>
      <c r="JX48" s="62">
        <v>1</v>
      </c>
      <c r="JY48" s="65"/>
      <c r="JZ48" s="57"/>
      <c r="KA48" s="58"/>
      <c r="KB48" s="146">
        <f t="shared" si="443"/>
        <v>0</v>
      </c>
      <c r="KC48" s="67">
        <f t="shared" si="444"/>
        <v>0</v>
      </c>
      <c r="KD48" s="50" t="str">
        <f t="shared" si="445"/>
        <v>0.0</v>
      </c>
      <c r="KE48" s="51" t="str">
        <f t="shared" si="446"/>
        <v>F</v>
      </c>
      <c r="KF48" s="60">
        <f t="shared" si="447"/>
        <v>0</v>
      </c>
      <c r="KG48" s="53" t="str">
        <f t="shared" si="448"/>
        <v>0.0</v>
      </c>
      <c r="KH48" s="61">
        <v>2</v>
      </c>
      <c r="KI48" s="62">
        <v>2</v>
      </c>
      <c r="KJ48" s="105"/>
      <c r="KK48" s="135"/>
      <c r="KL48" s="105"/>
      <c r="KM48" s="66">
        <f t="shared" si="449"/>
        <v>0</v>
      </c>
      <c r="KN48" s="110">
        <f t="shared" si="450"/>
        <v>0</v>
      </c>
      <c r="KO48" s="67" t="str">
        <f t="shared" si="451"/>
        <v>0.0</v>
      </c>
      <c r="KP48" s="273" t="str">
        <f t="shared" si="452"/>
        <v>F</v>
      </c>
      <c r="KQ48" s="112">
        <f t="shared" si="453"/>
        <v>0</v>
      </c>
      <c r="KR48" s="113" t="str">
        <f t="shared" si="454"/>
        <v>0.0</v>
      </c>
      <c r="KS48" s="63">
        <v>3</v>
      </c>
      <c r="KT48" s="199">
        <v>3</v>
      </c>
      <c r="KU48" s="105"/>
      <c r="KV48" s="135"/>
      <c r="KW48" s="104"/>
      <c r="KX48" s="66">
        <f t="shared" si="455"/>
        <v>0</v>
      </c>
      <c r="KY48" s="110">
        <f t="shared" si="456"/>
        <v>0</v>
      </c>
      <c r="KZ48" s="67" t="str">
        <f t="shared" si="457"/>
        <v>0.0</v>
      </c>
      <c r="LA48" s="273" t="str">
        <f t="shared" si="458"/>
        <v>F</v>
      </c>
      <c r="LB48" s="112">
        <f t="shared" si="459"/>
        <v>0</v>
      </c>
      <c r="LC48" s="113" t="str">
        <f t="shared" si="460"/>
        <v>0.0</v>
      </c>
      <c r="LD48" s="63">
        <v>2</v>
      </c>
      <c r="LE48" s="199">
        <v>2</v>
      </c>
      <c r="LF48" s="274">
        <f t="shared" si="461"/>
        <v>0</v>
      </c>
      <c r="LG48" s="275">
        <f t="shared" si="462"/>
        <v>0</v>
      </c>
      <c r="LH48" s="276" t="str">
        <f t="shared" si="463"/>
        <v>0.0</v>
      </c>
      <c r="LI48" s="277" t="str">
        <f t="shared" si="464"/>
        <v>F</v>
      </c>
      <c r="LJ48" s="278">
        <f t="shared" si="465"/>
        <v>0</v>
      </c>
      <c r="LK48" s="276" t="str">
        <f t="shared" si="466"/>
        <v>0.0</v>
      </c>
      <c r="LL48" s="279">
        <v>5</v>
      </c>
      <c r="LM48" s="280">
        <v>5</v>
      </c>
      <c r="LN48" s="203">
        <f t="shared" si="467"/>
        <v>19</v>
      </c>
      <c r="LO48" s="153">
        <f t="shared" si="468"/>
        <v>3.2315789473684209</v>
      </c>
      <c r="LP48" s="155">
        <f t="shared" si="469"/>
        <v>0.81578947368421051</v>
      </c>
      <c r="LQ48" s="154" t="str">
        <f t="shared" si="470"/>
        <v>0.82</v>
      </c>
      <c r="LR48" s="5" t="str">
        <f t="shared" si="471"/>
        <v>Cảnh báo KQHT</v>
      </c>
    </row>
    <row r="49" spans="1:330" s="8" customFormat="1" ht="18">
      <c r="A49" s="139">
        <v>4</v>
      </c>
      <c r="B49" s="8" t="s">
        <v>504</v>
      </c>
      <c r="C49" s="8" t="s">
        <v>511</v>
      </c>
      <c r="D49" s="222" t="s">
        <v>512</v>
      </c>
      <c r="E49" s="223" t="s">
        <v>513</v>
      </c>
      <c r="K49" s="98"/>
      <c r="L49" s="120"/>
      <c r="M49" s="51" t="str">
        <f t="shared" si="512"/>
        <v>F</v>
      </c>
      <c r="N49" s="52">
        <f t="shared" si="513"/>
        <v>0</v>
      </c>
      <c r="O49" s="53" t="str">
        <f t="shared" si="514"/>
        <v>0.0</v>
      </c>
      <c r="P49" s="63">
        <v>2</v>
      </c>
      <c r="Q49" s="49"/>
      <c r="R49" s="67"/>
      <c r="S49" s="51" t="str">
        <f t="shared" si="515"/>
        <v>F</v>
      </c>
      <c r="T49" s="52">
        <f t="shared" si="516"/>
        <v>0</v>
      </c>
      <c r="U49" s="53" t="str">
        <f t="shared" si="517"/>
        <v>0.0</v>
      </c>
      <c r="V49" s="63">
        <v>3</v>
      </c>
      <c r="W49" s="105"/>
      <c r="X49" s="103"/>
      <c r="Y49" s="104"/>
      <c r="Z49" s="66">
        <f t="shared" si="518"/>
        <v>0</v>
      </c>
      <c r="AA49" s="67">
        <f t="shared" si="519"/>
        <v>0</v>
      </c>
      <c r="AB49" s="67" t="str">
        <f t="shared" si="520"/>
        <v>0.0</v>
      </c>
      <c r="AC49" s="51" t="str">
        <f t="shared" si="521"/>
        <v>F</v>
      </c>
      <c r="AD49" s="60">
        <f t="shared" si="522"/>
        <v>0</v>
      </c>
      <c r="AE49" s="53" t="str">
        <f t="shared" si="523"/>
        <v>0.0</v>
      </c>
      <c r="AF49" s="63">
        <v>4</v>
      </c>
      <c r="AG49" s="199"/>
      <c r="AH49" s="105">
        <v>8</v>
      </c>
      <c r="AI49" s="103">
        <v>5</v>
      </c>
      <c r="AJ49" s="104"/>
      <c r="AK49" s="66">
        <f t="shared" si="524"/>
        <v>6.2</v>
      </c>
      <c r="AL49" s="67">
        <f t="shared" si="525"/>
        <v>6.2</v>
      </c>
      <c r="AM49" s="67" t="str">
        <f t="shared" si="526"/>
        <v>6.2</v>
      </c>
      <c r="AN49" s="51" t="str">
        <f t="shared" si="527"/>
        <v>C</v>
      </c>
      <c r="AO49" s="60">
        <f t="shared" si="528"/>
        <v>2</v>
      </c>
      <c r="AP49" s="53" t="str">
        <f t="shared" si="529"/>
        <v>2.0</v>
      </c>
      <c r="AQ49" s="63">
        <v>2</v>
      </c>
      <c r="AR49" s="199"/>
      <c r="AS49" s="105">
        <v>5.9</v>
      </c>
      <c r="AT49" s="103">
        <v>0</v>
      </c>
      <c r="AU49" s="104">
        <v>3</v>
      </c>
      <c r="AV49" s="66">
        <f t="shared" si="530"/>
        <v>2.4</v>
      </c>
      <c r="AW49" s="67">
        <f t="shared" si="531"/>
        <v>4.2</v>
      </c>
      <c r="AX49" s="67" t="str">
        <f t="shared" si="532"/>
        <v>4.2</v>
      </c>
      <c r="AY49" s="51" t="str">
        <f t="shared" si="533"/>
        <v>D</v>
      </c>
      <c r="AZ49" s="60">
        <f t="shared" si="534"/>
        <v>1</v>
      </c>
      <c r="BA49" s="53" t="str">
        <f t="shared" si="535"/>
        <v>1.0</v>
      </c>
      <c r="BB49" s="63">
        <v>3</v>
      </c>
      <c r="BC49" s="199"/>
      <c r="BD49" s="105">
        <v>5</v>
      </c>
      <c r="BE49" s="103">
        <v>0</v>
      </c>
      <c r="BF49" s="104">
        <v>0</v>
      </c>
      <c r="BG49" s="66">
        <f t="shared" si="536"/>
        <v>2</v>
      </c>
      <c r="BH49" s="67">
        <f t="shared" si="537"/>
        <v>2</v>
      </c>
      <c r="BI49" s="67" t="str">
        <f t="shared" si="538"/>
        <v>2.0</v>
      </c>
      <c r="BJ49" s="51" t="str">
        <f t="shared" si="539"/>
        <v>F</v>
      </c>
      <c r="BK49" s="60">
        <f t="shared" si="540"/>
        <v>0</v>
      </c>
      <c r="BL49" s="53" t="str">
        <f t="shared" si="541"/>
        <v>0.0</v>
      </c>
      <c r="BM49" s="63">
        <v>3</v>
      </c>
      <c r="BN49" s="199"/>
      <c r="BO49" s="105">
        <v>2.9</v>
      </c>
      <c r="BP49" s="103"/>
      <c r="BQ49" s="104"/>
      <c r="BR49" s="66">
        <f t="shared" si="542"/>
        <v>1.2</v>
      </c>
      <c r="BS49" s="67">
        <f t="shared" si="543"/>
        <v>1.2</v>
      </c>
      <c r="BT49" s="67" t="str">
        <f t="shared" si="544"/>
        <v>1.2</v>
      </c>
      <c r="BU49" s="51" t="str">
        <f t="shared" si="545"/>
        <v>F</v>
      </c>
      <c r="BV49" s="68">
        <f t="shared" si="546"/>
        <v>0</v>
      </c>
      <c r="BW49" s="53" t="str">
        <f t="shared" si="547"/>
        <v>0.0</v>
      </c>
      <c r="BX49" s="63">
        <v>2</v>
      </c>
      <c r="BY49" s="199"/>
      <c r="BZ49" s="105"/>
      <c r="CA49" s="103"/>
      <c r="CB49" s="104"/>
      <c r="CC49" s="105"/>
      <c r="CD49" s="67">
        <f t="shared" si="548"/>
        <v>0</v>
      </c>
      <c r="CE49" s="67" t="str">
        <f t="shared" si="549"/>
        <v>0.0</v>
      </c>
      <c r="CF49" s="51" t="str">
        <f t="shared" si="550"/>
        <v>F</v>
      </c>
      <c r="CG49" s="60">
        <f t="shared" si="551"/>
        <v>0</v>
      </c>
      <c r="CH49" s="53" t="str">
        <f t="shared" si="552"/>
        <v>0.0</v>
      </c>
      <c r="CI49" s="63">
        <v>3</v>
      </c>
      <c r="CJ49" s="199"/>
      <c r="CK49" s="200">
        <f t="shared" si="553"/>
        <v>17</v>
      </c>
      <c r="CL49" s="72">
        <f t="shared" si="554"/>
        <v>1.9647058823529411</v>
      </c>
      <c r="CM49" s="93" t="str">
        <f t="shared" si="555"/>
        <v>1.96</v>
      </c>
      <c r="CN49" s="72">
        <f t="shared" si="556"/>
        <v>0.41176470588235292</v>
      </c>
      <c r="CO49" s="93" t="str">
        <f t="shared" si="557"/>
        <v>0.41</v>
      </c>
      <c r="CP49" s="258" t="str">
        <f t="shared" si="558"/>
        <v>Cảnh báo KQHT</v>
      </c>
      <c r="CQ49" s="258">
        <f t="shared" si="559"/>
        <v>0</v>
      </c>
      <c r="CR49" s="72">
        <v>0</v>
      </c>
      <c r="CS49" s="258" t="str">
        <f t="shared" si="560"/>
        <v>0.00</v>
      </c>
      <c r="CT49" s="72">
        <v>0</v>
      </c>
      <c r="CU49" s="258" t="str">
        <f t="shared" si="561"/>
        <v>0.00</v>
      </c>
      <c r="CV49" s="258" t="str">
        <f t="shared" si="562"/>
        <v>Cảnh báo KQHT</v>
      </c>
      <c r="CW49" s="66">
        <v>6.8</v>
      </c>
      <c r="CX49" s="66">
        <v>5</v>
      </c>
      <c r="CY49" s="258"/>
      <c r="CZ49" s="66">
        <f t="shared" si="563"/>
        <v>5.7</v>
      </c>
      <c r="DA49" s="67">
        <f t="shared" si="564"/>
        <v>5.7</v>
      </c>
      <c r="DB49" s="60" t="str">
        <f t="shared" si="565"/>
        <v>5.7</v>
      </c>
      <c r="DC49" s="51" t="str">
        <f t="shared" si="566"/>
        <v>C</v>
      </c>
      <c r="DD49" s="60">
        <f t="shared" si="567"/>
        <v>2</v>
      </c>
      <c r="DE49" s="60" t="str">
        <f t="shared" si="568"/>
        <v>2.0</v>
      </c>
      <c r="DF49" s="63"/>
      <c r="DG49" s="201"/>
      <c r="DH49" s="105"/>
      <c r="DI49" s="126"/>
      <c r="DJ49" s="126"/>
      <c r="DK49" s="66">
        <f t="shared" si="569"/>
        <v>0</v>
      </c>
      <c r="DL49" s="67">
        <f t="shared" si="570"/>
        <v>0</v>
      </c>
      <c r="DM49" s="60" t="str">
        <f t="shared" si="571"/>
        <v>0.0</v>
      </c>
      <c r="DN49" s="51" t="str">
        <f t="shared" si="572"/>
        <v>F</v>
      </c>
      <c r="DO49" s="60">
        <f t="shared" si="573"/>
        <v>0</v>
      </c>
      <c r="DP49" s="60" t="str">
        <f t="shared" si="574"/>
        <v>0.0</v>
      </c>
      <c r="DQ49" s="63"/>
      <c r="DR49" s="201"/>
      <c r="DS49" s="67">
        <f t="shared" si="575"/>
        <v>2.85</v>
      </c>
      <c r="DT49" s="60" t="str">
        <f t="shared" si="576"/>
        <v>2.9</v>
      </c>
      <c r="DU49" s="51" t="str">
        <f t="shared" si="577"/>
        <v>F</v>
      </c>
      <c r="DV49" s="60">
        <f t="shared" si="578"/>
        <v>0</v>
      </c>
      <c r="DW49" s="60" t="str">
        <f t="shared" si="579"/>
        <v>0.0</v>
      </c>
      <c r="DX49" s="63">
        <v>3</v>
      </c>
      <c r="DY49" s="201">
        <v>3</v>
      </c>
      <c r="DZ49" s="146">
        <v>0.8</v>
      </c>
      <c r="EA49" s="70"/>
      <c r="EB49" s="121"/>
      <c r="EC49" s="66">
        <f t="shared" si="580"/>
        <v>0.3</v>
      </c>
      <c r="ED49" s="67">
        <f t="shared" si="581"/>
        <v>0.3</v>
      </c>
      <c r="EE49" s="67" t="str">
        <f t="shared" si="582"/>
        <v>0.3</v>
      </c>
      <c r="EF49" s="51" t="str">
        <f t="shared" si="583"/>
        <v>F</v>
      </c>
      <c r="EG49" s="68">
        <f t="shared" si="584"/>
        <v>0</v>
      </c>
      <c r="EH49" s="53" t="str">
        <f t="shared" si="585"/>
        <v>0.0</v>
      </c>
      <c r="EI49" s="63">
        <v>3</v>
      </c>
      <c r="EJ49" s="199">
        <v>3</v>
      </c>
      <c r="EK49" s="146">
        <v>0</v>
      </c>
      <c r="EL49" s="70"/>
      <c r="EM49" s="121"/>
      <c r="EN49" s="66">
        <f t="shared" si="586"/>
        <v>0</v>
      </c>
      <c r="EO49" s="67">
        <f t="shared" si="587"/>
        <v>0</v>
      </c>
      <c r="EP49" s="67" t="str">
        <f t="shared" si="588"/>
        <v>0.0</v>
      </c>
      <c r="EQ49" s="51" t="str">
        <f t="shared" si="589"/>
        <v>F</v>
      </c>
      <c r="ER49" s="60">
        <f t="shared" si="590"/>
        <v>0</v>
      </c>
      <c r="ES49" s="53" t="str">
        <f t="shared" si="591"/>
        <v>0.0</v>
      </c>
      <c r="ET49" s="63">
        <v>3</v>
      </c>
      <c r="EU49" s="199">
        <v>3</v>
      </c>
      <c r="EV49" s="146">
        <v>0</v>
      </c>
      <c r="EW49" s="70"/>
      <c r="EX49" s="121"/>
      <c r="EY49" s="66">
        <f t="shared" si="592"/>
        <v>0</v>
      </c>
      <c r="EZ49" s="67">
        <f t="shared" si="593"/>
        <v>0</v>
      </c>
      <c r="FA49" s="67" t="str">
        <f t="shared" si="594"/>
        <v>0.0</v>
      </c>
      <c r="FB49" s="51" t="str">
        <f t="shared" si="595"/>
        <v>F</v>
      </c>
      <c r="FC49" s="60">
        <f t="shared" si="596"/>
        <v>0</v>
      </c>
      <c r="FD49" s="53" t="str">
        <f t="shared" si="597"/>
        <v>0.0</v>
      </c>
      <c r="FE49" s="63">
        <v>2</v>
      </c>
      <c r="FF49" s="199">
        <v>2</v>
      </c>
      <c r="FG49" s="105">
        <v>0</v>
      </c>
      <c r="FH49" s="103"/>
      <c r="FI49" s="104"/>
      <c r="FJ49" s="66">
        <f t="shared" si="598"/>
        <v>0</v>
      </c>
      <c r="FK49" s="67">
        <f t="shared" si="599"/>
        <v>0</v>
      </c>
      <c r="FL49" s="67" t="str">
        <f t="shared" si="600"/>
        <v>0.0</v>
      </c>
      <c r="FM49" s="51" t="str">
        <f t="shared" si="601"/>
        <v>F</v>
      </c>
      <c r="FN49" s="60">
        <f t="shared" si="602"/>
        <v>0</v>
      </c>
      <c r="FO49" s="53" t="str">
        <f t="shared" si="603"/>
        <v>0.0</v>
      </c>
      <c r="FP49" s="63">
        <v>2</v>
      </c>
      <c r="FQ49" s="199">
        <v>2</v>
      </c>
      <c r="FR49" s="105"/>
      <c r="FS49" s="103"/>
      <c r="FT49" s="104"/>
      <c r="FU49" s="66"/>
      <c r="FV49" s="67">
        <f t="shared" si="604"/>
        <v>0</v>
      </c>
      <c r="FW49" s="67" t="str">
        <f t="shared" si="605"/>
        <v>0.0</v>
      </c>
      <c r="FX49" s="51" t="str">
        <f t="shared" si="606"/>
        <v>F</v>
      </c>
      <c r="FY49" s="60">
        <f t="shared" si="607"/>
        <v>0</v>
      </c>
      <c r="FZ49" s="53" t="str">
        <f t="shared" si="608"/>
        <v>0.0</v>
      </c>
      <c r="GA49" s="63">
        <v>2</v>
      </c>
      <c r="GB49" s="199">
        <v>2</v>
      </c>
      <c r="GC49" s="105">
        <v>0</v>
      </c>
      <c r="GD49" s="103"/>
      <c r="GE49" s="104"/>
      <c r="GF49" s="105"/>
      <c r="GG49" s="67">
        <f t="shared" si="609"/>
        <v>0</v>
      </c>
      <c r="GH49" s="67" t="str">
        <f t="shared" si="610"/>
        <v>0.0</v>
      </c>
      <c r="GI49" s="51" t="str">
        <f t="shared" si="611"/>
        <v>F</v>
      </c>
      <c r="GJ49" s="60">
        <f t="shared" si="612"/>
        <v>0</v>
      </c>
      <c r="GK49" s="53" t="str">
        <f t="shared" si="613"/>
        <v>0.0</v>
      </c>
      <c r="GL49" s="63">
        <v>3</v>
      </c>
      <c r="GM49" s="199">
        <v>3</v>
      </c>
      <c r="GN49" s="203">
        <f t="shared" si="614"/>
        <v>18</v>
      </c>
      <c r="GO49" s="153">
        <f t="shared" si="615"/>
        <v>0.52500000000000002</v>
      </c>
      <c r="GP49" s="155">
        <f t="shared" si="616"/>
        <v>0</v>
      </c>
      <c r="GQ49" s="154" t="str">
        <f t="shared" si="617"/>
        <v>0.00</v>
      </c>
      <c r="GR49" s="5" t="str">
        <f t="shared" si="618"/>
        <v>Cảnh báo KQHT</v>
      </c>
      <c r="GS49" s="204">
        <f t="shared" si="619"/>
        <v>18</v>
      </c>
      <c r="GT49" s="205">
        <f t="shared" si="620"/>
        <v>0.52500000000000002</v>
      </c>
      <c r="GU49" s="206">
        <f t="shared" si="621"/>
        <v>0</v>
      </c>
      <c r="GV49" s="207">
        <f t="shared" si="622"/>
        <v>35</v>
      </c>
      <c r="GW49" s="203">
        <f t="shared" si="623"/>
        <v>18</v>
      </c>
      <c r="GX49" s="154">
        <f t="shared" si="624"/>
        <v>0.52500000000000002</v>
      </c>
      <c r="GY49" s="155">
        <f t="shared" si="625"/>
        <v>0</v>
      </c>
      <c r="GZ49" s="154" t="str">
        <f t="shared" si="626"/>
        <v>0.00</v>
      </c>
      <c r="HA49" s="5" t="str">
        <f t="shared" si="627"/>
        <v>Cảnh báo KQHT</v>
      </c>
      <c r="HB49" s="5"/>
      <c r="HC49" s="105"/>
      <c r="HD49" s="103"/>
      <c r="HE49" s="104"/>
      <c r="HF49" s="105"/>
      <c r="HG49" s="67">
        <f t="shared" si="478"/>
        <v>0</v>
      </c>
      <c r="HH49" s="67" t="str">
        <f t="shared" si="479"/>
        <v>0.0</v>
      </c>
      <c r="HI49" s="51" t="str">
        <f t="shared" si="480"/>
        <v>F</v>
      </c>
      <c r="HJ49" s="60">
        <f t="shared" si="481"/>
        <v>0</v>
      </c>
      <c r="HK49" s="53" t="str">
        <f t="shared" si="482"/>
        <v>0.0</v>
      </c>
      <c r="HL49" s="63">
        <v>3</v>
      </c>
      <c r="HM49" s="199">
        <v>3</v>
      </c>
      <c r="HN49" s="202"/>
      <c r="HO49" s="57"/>
      <c r="HP49" s="58"/>
      <c r="HQ49" s="66">
        <f t="shared" si="483"/>
        <v>0</v>
      </c>
      <c r="HR49" s="110">
        <f t="shared" si="484"/>
        <v>0</v>
      </c>
      <c r="HS49" s="67" t="str">
        <f t="shared" si="485"/>
        <v>0.0</v>
      </c>
      <c r="HT49" s="111" t="str">
        <f t="shared" si="486"/>
        <v>F</v>
      </c>
      <c r="HU49" s="112">
        <f t="shared" si="487"/>
        <v>0</v>
      </c>
      <c r="HV49" s="113" t="str">
        <f t="shared" si="488"/>
        <v>0.0</v>
      </c>
      <c r="HW49" s="63">
        <v>1</v>
      </c>
      <c r="HX49" s="199">
        <v>1</v>
      </c>
      <c r="HY49" s="66">
        <f t="shared" si="489"/>
        <v>0</v>
      </c>
      <c r="HZ49" s="163">
        <f t="shared" si="489"/>
        <v>0</v>
      </c>
      <c r="IA49" s="53" t="str">
        <f t="shared" si="490"/>
        <v>0.0</v>
      </c>
      <c r="IB49" s="51" t="str">
        <f t="shared" si="491"/>
        <v>F</v>
      </c>
      <c r="IC49" s="60">
        <f t="shared" si="492"/>
        <v>0</v>
      </c>
      <c r="ID49" s="53" t="str">
        <f t="shared" si="493"/>
        <v>0.0</v>
      </c>
      <c r="IE49" s="212">
        <v>4</v>
      </c>
      <c r="IF49" s="213">
        <v>4</v>
      </c>
      <c r="IG49" s="202"/>
      <c r="IH49" s="57"/>
      <c r="II49" s="58"/>
      <c r="IJ49" s="66">
        <f t="shared" si="494"/>
        <v>0</v>
      </c>
      <c r="IK49" s="67">
        <f t="shared" si="495"/>
        <v>0</v>
      </c>
      <c r="IL49" s="67" t="str">
        <f t="shared" si="496"/>
        <v>0.0</v>
      </c>
      <c r="IM49" s="51" t="str">
        <f t="shared" si="497"/>
        <v>F</v>
      </c>
      <c r="IN49" s="60">
        <f t="shared" si="498"/>
        <v>0</v>
      </c>
      <c r="IO49" s="53" t="str">
        <f t="shared" si="499"/>
        <v>0.0</v>
      </c>
      <c r="IP49" s="63">
        <v>2</v>
      </c>
      <c r="IQ49" s="199">
        <v>2</v>
      </c>
      <c r="IR49" s="146"/>
      <c r="IS49" s="70"/>
      <c r="IT49" s="121"/>
      <c r="IU49" s="66">
        <f t="shared" si="500"/>
        <v>0</v>
      </c>
      <c r="IV49" s="67">
        <f t="shared" si="501"/>
        <v>0</v>
      </c>
      <c r="IW49" s="67" t="str">
        <f t="shared" si="502"/>
        <v>0.0</v>
      </c>
      <c r="IX49" s="51" t="str">
        <f t="shared" si="503"/>
        <v>F</v>
      </c>
      <c r="IY49" s="60">
        <f t="shared" si="504"/>
        <v>0</v>
      </c>
      <c r="IZ49" s="53" t="str">
        <f t="shared" si="505"/>
        <v>0.0</v>
      </c>
      <c r="JA49" s="63">
        <v>3</v>
      </c>
      <c r="JB49" s="199">
        <v>3</v>
      </c>
      <c r="JC49" s="65"/>
      <c r="JD49" s="57"/>
      <c r="JE49" s="58"/>
      <c r="JF49" s="66">
        <f t="shared" si="506"/>
        <v>0</v>
      </c>
      <c r="JG49" s="67">
        <f t="shared" si="507"/>
        <v>0</v>
      </c>
      <c r="JH49" s="50" t="str">
        <f t="shared" si="508"/>
        <v>0.0</v>
      </c>
      <c r="JI49" s="51" t="str">
        <f t="shared" si="509"/>
        <v>F</v>
      </c>
      <c r="JJ49" s="60">
        <f t="shared" si="510"/>
        <v>0</v>
      </c>
      <c r="JK49" s="53" t="str">
        <f t="shared" si="511"/>
        <v>0.0</v>
      </c>
      <c r="JL49" s="61">
        <v>2</v>
      </c>
      <c r="JM49" s="62">
        <v>2</v>
      </c>
      <c r="JN49" s="65"/>
      <c r="JO49" s="57"/>
      <c r="JP49" s="58"/>
      <c r="JQ49" s="146">
        <f t="shared" si="437"/>
        <v>0</v>
      </c>
      <c r="JR49" s="67">
        <f t="shared" si="438"/>
        <v>0</v>
      </c>
      <c r="JS49" s="50" t="str">
        <f t="shared" si="439"/>
        <v>0.0</v>
      </c>
      <c r="JT49" s="51" t="str">
        <f t="shared" si="440"/>
        <v>F</v>
      </c>
      <c r="JU49" s="60">
        <f t="shared" si="441"/>
        <v>0</v>
      </c>
      <c r="JV49" s="53" t="str">
        <f t="shared" si="442"/>
        <v>0.0</v>
      </c>
      <c r="JW49" s="61">
        <v>1</v>
      </c>
      <c r="JX49" s="62">
        <v>1</v>
      </c>
      <c r="JY49" s="65"/>
      <c r="JZ49" s="57"/>
      <c r="KA49" s="58"/>
      <c r="KB49" s="146">
        <f t="shared" si="443"/>
        <v>0</v>
      </c>
      <c r="KC49" s="67">
        <f t="shared" si="444"/>
        <v>0</v>
      </c>
      <c r="KD49" s="50" t="str">
        <f t="shared" si="445"/>
        <v>0.0</v>
      </c>
      <c r="KE49" s="51" t="str">
        <f t="shared" si="446"/>
        <v>F</v>
      </c>
      <c r="KF49" s="60">
        <f t="shared" si="447"/>
        <v>0</v>
      </c>
      <c r="KG49" s="53" t="str">
        <f t="shared" si="448"/>
        <v>0.0</v>
      </c>
      <c r="KH49" s="61">
        <v>2</v>
      </c>
      <c r="KI49" s="62">
        <v>2</v>
      </c>
      <c r="KJ49" s="105"/>
      <c r="KK49" s="135"/>
      <c r="KL49" s="105"/>
      <c r="KM49" s="66">
        <f t="shared" si="449"/>
        <v>0</v>
      </c>
      <c r="KN49" s="110">
        <f t="shared" si="450"/>
        <v>0</v>
      </c>
      <c r="KO49" s="67" t="str">
        <f t="shared" si="451"/>
        <v>0.0</v>
      </c>
      <c r="KP49" s="273" t="str">
        <f t="shared" si="452"/>
        <v>F</v>
      </c>
      <c r="KQ49" s="112">
        <f t="shared" si="453"/>
        <v>0</v>
      </c>
      <c r="KR49" s="113" t="str">
        <f t="shared" si="454"/>
        <v>0.0</v>
      </c>
      <c r="KS49" s="63">
        <v>3</v>
      </c>
      <c r="KT49" s="199">
        <v>3</v>
      </c>
      <c r="KU49" s="105"/>
      <c r="KV49" s="135"/>
      <c r="KW49" s="104"/>
      <c r="KX49" s="66">
        <f t="shared" si="455"/>
        <v>0</v>
      </c>
      <c r="KY49" s="110">
        <f t="shared" si="456"/>
        <v>0</v>
      </c>
      <c r="KZ49" s="67" t="str">
        <f t="shared" si="457"/>
        <v>0.0</v>
      </c>
      <c r="LA49" s="273" t="str">
        <f t="shared" si="458"/>
        <v>F</v>
      </c>
      <c r="LB49" s="112">
        <f t="shared" si="459"/>
        <v>0</v>
      </c>
      <c r="LC49" s="113" t="str">
        <f t="shared" si="460"/>
        <v>0.0</v>
      </c>
      <c r="LD49" s="63">
        <v>2</v>
      </c>
      <c r="LE49" s="199">
        <v>2</v>
      </c>
      <c r="LF49" s="274">
        <f t="shared" si="461"/>
        <v>0</v>
      </c>
      <c r="LG49" s="275">
        <f t="shared" si="462"/>
        <v>0</v>
      </c>
      <c r="LH49" s="276" t="str">
        <f t="shared" si="463"/>
        <v>0.0</v>
      </c>
      <c r="LI49" s="277" t="str">
        <f t="shared" si="464"/>
        <v>F</v>
      </c>
      <c r="LJ49" s="278">
        <f t="shared" si="465"/>
        <v>0</v>
      </c>
      <c r="LK49" s="276" t="str">
        <f t="shared" si="466"/>
        <v>0.0</v>
      </c>
      <c r="LL49" s="279">
        <v>5</v>
      </c>
      <c r="LM49" s="280">
        <v>5</v>
      </c>
      <c r="LN49" s="203">
        <f t="shared" si="467"/>
        <v>19</v>
      </c>
      <c r="LO49" s="153">
        <f t="shared" si="468"/>
        <v>0</v>
      </c>
      <c r="LP49" s="155">
        <f t="shared" si="469"/>
        <v>0</v>
      </c>
      <c r="LQ49" s="154" t="str">
        <f t="shared" si="470"/>
        <v>0.00</v>
      </c>
      <c r="LR49" s="5" t="str">
        <f t="shared" si="471"/>
        <v>Cảnh báo KQHT</v>
      </c>
    </row>
    <row r="50" spans="1:330" s="8" customFormat="1" ht="18">
      <c r="A50" s="139">
        <v>5</v>
      </c>
      <c r="B50" s="8" t="s">
        <v>504</v>
      </c>
      <c r="C50" s="8" t="s">
        <v>514</v>
      </c>
      <c r="D50" s="222" t="s">
        <v>516</v>
      </c>
      <c r="E50" s="223" t="s">
        <v>339</v>
      </c>
      <c r="K50" s="98"/>
      <c r="L50" s="120"/>
      <c r="M50" s="51" t="str">
        <f t="shared" si="512"/>
        <v>F</v>
      </c>
      <c r="N50" s="52">
        <f t="shared" si="513"/>
        <v>0</v>
      </c>
      <c r="O50" s="53" t="str">
        <f t="shared" si="514"/>
        <v>0.0</v>
      </c>
      <c r="P50" s="63">
        <v>2</v>
      </c>
      <c r="Q50" s="49"/>
      <c r="R50" s="67"/>
      <c r="S50" s="51" t="str">
        <f t="shared" si="515"/>
        <v>F</v>
      </c>
      <c r="T50" s="52">
        <f t="shared" si="516"/>
        <v>0</v>
      </c>
      <c r="U50" s="53" t="str">
        <f t="shared" si="517"/>
        <v>0.0</v>
      </c>
      <c r="V50" s="63">
        <v>3</v>
      </c>
      <c r="W50" s="105"/>
      <c r="X50" s="103"/>
      <c r="Y50" s="104"/>
      <c r="Z50" s="66">
        <f t="shared" si="518"/>
        <v>0</v>
      </c>
      <c r="AA50" s="67">
        <f t="shared" si="519"/>
        <v>0</v>
      </c>
      <c r="AB50" s="67" t="str">
        <f t="shared" si="520"/>
        <v>0.0</v>
      </c>
      <c r="AC50" s="51" t="str">
        <f t="shared" si="521"/>
        <v>F</v>
      </c>
      <c r="AD50" s="60">
        <f t="shared" si="522"/>
        <v>0</v>
      </c>
      <c r="AE50" s="53" t="str">
        <f t="shared" si="523"/>
        <v>0.0</v>
      </c>
      <c r="AF50" s="63">
        <v>4</v>
      </c>
      <c r="AG50" s="199"/>
      <c r="AH50" s="105"/>
      <c r="AI50" s="103"/>
      <c r="AJ50" s="104"/>
      <c r="AK50" s="66">
        <f t="shared" si="524"/>
        <v>0</v>
      </c>
      <c r="AL50" s="67">
        <f t="shared" si="525"/>
        <v>0</v>
      </c>
      <c r="AM50" s="67" t="str">
        <f t="shared" si="526"/>
        <v>0.0</v>
      </c>
      <c r="AN50" s="51" t="str">
        <f t="shared" si="527"/>
        <v>F</v>
      </c>
      <c r="AO50" s="60">
        <f t="shared" si="528"/>
        <v>0</v>
      </c>
      <c r="AP50" s="53" t="str">
        <f t="shared" si="529"/>
        <v>0.0</v>
      </c>
      <c r="AQ50" s="63">
        <v>2</v>
      </c>
      <c r="AR50" s="199"/>
      <c r="AS50" s="105"/>
      <c r="AT50" s="103"/>
      <c r="AU50" s="104"/>
      <c r="AV50" s="66">
        <f t="shared" si="530"/>
        <v>0</v>
      </c>
      <c r="AW50" s="67">
        <f t="shared" si="531"/>
        <v>0</v>
      </c>
      <c r="AX50" s="67" t="str">
        <f t="shared" si="532"/>
        <v>0.0</v>
      </c>
      <c r="AY50" s="51" t="str">
        <f t="shared" si="533"/>
        <v>F</v>
      </c>
      <c r="AZ50" s="60">
        <f t="shared" si="534"/>
        <v>0</v>
      </c>
      <c r="BA50" s="53" t="str">
        <f t="shared" si="535"/>
        <v>0.0</v>
      </c>
      <c r="BB50" s="63">
        <v>3</v>
      </c>
      <c r="BC50" s="199"/>
      <c r="BD50" s="105">
        <v>0</v>
      </c>
      <c r="BE50" s="103"/>
      <c r="BF50" s="104"/>
      <c r="BG50" s="66">
        <f t="shared" si="536"/>
        <v>0</v>
      </c>
      <c r="BH50" s="67">
        <f t="shared" si="537"/>
        <v>0</v>
      </c>
      <c r="BI50" s="67" t="str">
        <f t="shared" si="538"/>
        <v>0.0</v>
      </c>
      <c r="BJ50" s="51" t="str">
        <f t="shared" si="539"/>
        <v>F</v>
      </c>
      <c r="BK50" s="60">
        <f t="shared" si="540"/>
        <v>0</v>
      </c>
      <c r="BL50" s="53" t="str">
        <f t="shared" si="541"/>
        <v>0.0</v>
      </c>
      <c r="BM50" s="63">
        <v>3</v>
      </c>
      <c r="BN50" s="199"/>
      <c r="BO50" s="105">
        <v>0</v>
      </c>
      <c r="BP50" s="103"/>
      <c r="BQ50" s="104"/>
      <c r="BR50" s="66">
        <f t="shared" si="542"/>
        <v>0</v>
      </c>
      <c r="BS50" s="67">
        <f t="shared" si="543"/>
        <v>0</v>
      </c>
      <c r="BT50" s="67" t="str">
        <f t="shared" si="544"/>
        <v>0.0</v>
      </c>
      <c r="BU50" s="51" t="str">
        <f t="shared" si="545"/>
        <v>F</v>
      </c>
      <c r="BV50" s="68">
        <f t="shared" si="546"/>
        <v>0</v>
      </c>
      <c r="BW50" s="53" t="str">
        <f t="shared" si="547"/>
        <v>0.0</v>
      </c>
      <c r="BX50" s="63">
        <v>2</v>
      </c>
      <c r="BY50" s="199"/>
      <c r="BZ50" s="105"/>
      <c r="CA50" s="103"/>
      <c r="CB50" s="104"/>
      <c r="CC50" s="105"/>
      <c r="CD50" s="67">
        <f t="shared" si="548"/>
        <v>0</v>
      </c>
      <c r="CE50" s="67" t="str">
        <f t="shared" si="549"/>
        <v>0.0</v>
      </c>
      <c r="CF50" s="51" t="str">
        <f t="shared" si="550"/>
        <v>F</v>
      </c>
      <c r="CG50" s="60">
        <f t="shared" si="551"/>
        <v>0</v>
      </c>
      <c r="CH50" s="53" t="str">
        <f t="shared" si="552"/>
        <v>0.0</v>
      </c>
      <c r="CI50" s="63">
        <v>3</v>
      </c>
      <c r="CJ50" s="199"/>
      <c r="CK50" s="200">
        <f t="shared" si="553"/>
        <v>17</v>
      </c>
      <c r="CL50" s="72">
        <f t="shared" si="554"/>
        <v>0</v>
      </c>
      <c r="CM50" s="93" t="str">
        <f t="shared" si="555"/>
        <v>0.00</v>
      </c>
      <c r="CN50" s="72">
        <f t="shared" si="556"/>
        <v>0</v>
      </c>
      <c r="CO50" s="93" t="str">
        <f t="shared" si="557"/>
        <v>0.00</v>
      </c>
      <c r="CP50" s="258" t="str">
        <f t="shared" si="558"/>
        <v>Cảnh báo KQHT</v>
      </c>
      <c r="CQ50" s="258">
        <f t="shared" si="559"/>
        <v>0</v>
      </c>
      <c r="CR50" s="72">
        <v>0</v>
      </c>
      <c r="CS50" s="258" t="str">
        <f t="shared" si="560"/>
        <v>0.00</v>
      </c>
      <c r="CT50" s="72">
        <v>0</v>
      </c>
      <c r="CU50" s="258" t="str">
        <f t="shared" si="561"/>
        <v>0.00</v>
      </c>
      <c r="CV50" s="258" t="str">
        <f t="shared" si="562"/>
        <v>Cảnh báo KQHT</v>
      </c>
      <c r="CW50" s="146">
        <v>0</v>
      </c>
      <c r="CX50" s="146"/>
      <c r="CY50" s="142"/>
      <c r="CZ50" s="146">
        <f t="shared" si="563"/>
        <v>0</v>
      </c>
      <c r="DA50" s="67">
        <f t="shared" si="564"/>
        <v>0</v>
      </c>
      <c r="DB50" s="60" t="str">
        <f t="shared" si="565"/>
        <v>0.0</v>
      </c>
      <c r="DC50" s="51" t="str">
        <f t="shared" si="566"/>
        <v>F</v>
      </c>
      <c r="DD50" s="60">
        <f t="shared" si="567"/>
        <v>0</v>
      </c>
      <c r="DE50" s="60" t="str">
        <f t="shared" si="568"/>
        <v>0.0</v>
      </c>
      <c r="DF50" s="63"/>
      <c r="DG50" s="201"/>
      <c r="DH50" s="105"/>
      <c r="DI50" s="126"/>
      <c r="DJ50" s="126"/>
      <c r="DK50" s="66">
        <f t="shared" si="569"/>
        <v>0</v>
      </c>
      <c r="DL50" s="67">
        <f t="shared" si="570"/>
        <v>0</v>
      </c>
      <c r="DM50" s="60" t="str">
        <f t="shared" si="571"/>
        <v>0.0</v>
      </c>
      <c r="DN50" s="51" t="str">
        <f t="shared" si="572"/>
        <v>F</v>
      </c>
      <c r="DO50" s="60">
        <f t="shared" si="573"/>
        <v>0</v>
      </c>
      <c r="DP50" s="60" t="str">
        <f t="shared" si="574"/>
        <v>0.0</v>
      </c>
      <c r="DQ50" s="63"/>
      <c r="DR50" s="201"/>
      <c r="DS50" s="67">
        <f t="shared" si="575"/>
        <v>0</v>
      </c>
      <c r="DT50" s="60" t="str">
        <f t="shared" si="576"/>
        <v>0.0</v>
      </c>
      <c r="DU50" s="51" t="str">
        <f t="shared" si="577"/>
        <v>F</v>
      </c>
      <c r="DV50" s="60">
        <f t="shared" si="578"/>
        <v>0</v>
      </c>
      <c r="DW50" s="60" t="str">
        <f t="shared" si="579"/>
        <v>0.0</v>
      </c>
      <c r="DX50" s="63">
        <v>3</v>
      </c>
      <c r="DY50" s="201">
        <v>3</v>
      </c>
      <c r="DZ50" s="146">
        <v>0</v>
      </c>
      <c r="EA50" s="70"/>
      <c r="EB50" s="121"/>
      <c r="EC50" s="66">
        <f t="shared" si="580"/>
        <v>0</v>
      </c>
      <c r="ED50" s="67">
        <f t="shared" si="581"/>
        <v>0</v>
      </c>
      <c r="EE50" s="67" t="str">
        <f t="shared" si="582"/>
        <v>0.0</v>
      </c>
      <c r="EF50" s="51" t="str">
        <f t="shared" si="583"/>
        <v>F</v>
      </c>
      <c r="EG50" s="68">
        <f t="shared" si="584"/>
        <v>0</v>
      </c>
      <c r="EH50" s="53" t="str">
        <f t="shared" si="585"/>
        <v>0.0</v>
      </c>
      <c r="EI50" s="63">
        <v>3</v>
      </c>
      <c r="EJ50" s="199">
        <v>3</v>
      </c>
      <c r="EK50" s="146">
        <v>0</v>
      </c>
      <c r="EL50" s="70"/>
      <c r="EM50" s="121"/>
      <c r="EN50" s="66">
        <f t="shared" si="586"/>
        <v>0</v>
      </c>
      <c r="EO50" s="67">
        <f t="shared" si="587"/>
        <v>0</v>
      </c>
      <c r="EP50" s="67" t="str">
        <f t="shared" si="588"/>
        <v>0.0</v>
      </c>
      <c r="EQ50" s="51" t="str">
        <f t="shared" si="589"/>
        <v>F</v>
      </c>
      <c r="ER50" s="60">
        <f t="shared" si="590"/>
        <v>0</v>
      </c>
      <c r="ES50" s="53" t="str">
        <f t="shared" si="591"/>
        <v>0.0</v>
      </c>
      <c r="ET50" s="63">
        <v>3</v>
      </c>
      <c r="EU50" s="199">
        <v>3</v>
      </c>
      <c r="EV50" s="146">
        <v>0</v>
      </c>
      <c r="EW50" s="70"/>
      <c r="EX50" s="121"/>
      <c r="EY50" s="66">
        <f t="shared" si="592"/>
        <v>0</v>
      </c>
      <c r="EZ50" s="67">
        <f t="shared" si="593"/>
        <v>0</v>
      </c>
      <c r="FA50" s="67" t="str">
        <f t="shared" si="594"/>
        <v>0.0</v>
      </c>
      <c r="FB50" s="51" t="str">
        <f t="shared" si="595"/>
        <v>F</v>
      </c>
      <c r="FC50" s="60">
        <f t="shared" si="596"/>
        <v>0</v>
      </c>
      <c r="FD50" s="53" t="str">
        <f t="shared" si="597"/>
        <v>0.0</v>
      </c>
      <c r="FE50" s="63">
        <v>2</v>
      </c>
      <c r="FF50" s="199">
        <v>2</v>
      </c>
      <c r="FG50" s="105">
        <v>0</v>
      </c>
      <c r="FH50" s="103"/>
      <c r="FI50" s="104"/>
      <c r="FJ50" s="66">
        <f t="shared" si="598"/>
        <v>0</v>
      </c>
      <c r="FK50" s="67">
        <f t="shared" si="599"/>
        <v>0</v>
      </c>
      <c r="FL50" s="67" t="str">
        <f t="shared" si="600"/>
        <v>0.0</v>
      </c>
      <c r="FM50" s="51" t="str">
        <f t="shared" si="601"/>
        <v>F</v>
      </c>
      <c r="FN50" s="60">
        <f t="shared" si="602"/>
        <v>0</v>
      </c>
      <c r="FO50" s="53" t="str">
        <f t="shared" si="603"/>
        <v>0.0</v>
      </c>
      <c r="FP50" s="63">
        <v>2</v>
      </c>
      <c r="FQ50" s="199">
        <v>2</v>
      </c>
      <c r="FR50" s="105"/>
      <c r="FS50" s="103"/>
      <c r="FT50" s="104"/>
      <c r="FU50" s="66"/>
      <c r="FV50" s="67">
        <f t="shared" si="604"/>
        <v>0</v>
      </c>
      <c r="FW50" s="67" t="str">
        <f t="shared" si="605"/>
        <v>0.0</v>
      </c>
      <c r="FX50" s="51" t="str">
        <f t="shared" si="606"/>
        <v>F</v>
      </c>
      <c r="FY50" s="60">
        <f t="shared" si="607"/>
        <v>0</v>
      </c>
      <c r="FZ50" s="53" t="str">
        <f t="shared" si="608"/>
        <v>0.0</v>
      </c>
      <c r="GA50" s="63">
        <v>2</v>
      </c>
      <c r="GB50" s="199">
        <v>2</v>
      </c>
      <c r="GC50" s="105">
        <v>0</v>
      </c>
      <c r="GD50" s="103"/>
      <c r="GE50" s="104"/>
      <c r="GF50" s="105"/>
      <c r="GG50" s="67">
        <f t="shared" si="609"/>
        <v>0</v>
      </c>
      <c r="GH50" s="67" t="str">
        <f t="shared" si="610"/>
        <v>0.0</v>
      </c>
      <c r="GI50" s="51" t="str">
        <f t="shared" si="611"/>
        <v>F</v>
      </c>
      <c r="GJ50" s="60">
        <f t="shared" si="612"/>
        <v>0</v>
      </c>
      <c r="GK50" s="53" t="str">
        <f t="shared" si="613"/>
        <v>0.0</v>
      </c>
      <c r="GL50" s="63">
        <v>3</v>
      </c>
      <c r="GM50" s="199">
        <v>3</v>
      </c>
      <c r="GN50" s="203">
        <f t="shared" si="614"/>
        <v>18</v>
      </c>
      <c r="GO50" s="153">
        <f t="shared" si="615"/>
        <v>0</v>
      </c>
      <c r="GP50" s="155">
        <f t="shared" si="616"/>
        <v>0</v>
      </c>
      <c r="GQ50" s="154" t="str">
        <f t="shared" si="617"/>
        <v>0.00</v>
      </c>
      <c r="GR50" s="5" t="str">
        <f t="shared" si="618"/>
        <v>Cảnh báo KQHT</v>
      </c>
      <c r="GS50" s="204">
        <f t="shared" si="619"/>
        <v>18</v>
      </c>
      <c r="GT50" s="205">
        <f t="shared" si="620"/>
        <v>0</v>
      </c>
      <c r="GU50" s="206">
        <f t="shared" si="621"/>
        <v>0</v>
      </c>
      <c r="GV50" s="207">
        <f t="shared" si="622"/>
        <v>35</v>
      </c>
      <c r="GW50" s="203">
        <f t="shared" si="623"/>
        <v>18</v>
      </c>
      <c r="GX50" s="154">
        <f t="shared" si="624"/>
        <v>0</v>
      </c>
      <c r="GY50" s="155">
        <f t="shared" si="625"/>
        <v>0</v>
      </c>
      <c r="GZ50" s="154" t="str">
        <f t="shared" si="626"/>
        <v>0.00</v>
      </c>
      <c r="HA50" s="5" t="str">
        <f t="shared" si="627"/>
        <v>Cảnh báo KQHT</v>
      </c>
      <c r="HB50" s="5"/>
      <c r="HC50" s="105"/>
      <c r="HD50" s="103"/>
      <c r="HE50" s="104"/>
      <c r="HF50" s="105"/>
      <c r="HG50" s="67">
        <f t="shared" si="478"/>
        <v>0</v>
      </c>
      <c r="HH50" s="67" t="str">
        <f t="shared" si="479"/>
        <v>0.0</v>
      </c>
      <c r="HI50" s="51" t="str">
        <f t="shared" si="480"/>
        <v>F</v>
      </c>
      <c r="HJ50" s="60">
        <f t="shared" si="481"/>
        <v>0</v>
      </c>
      <c r="HK50" s="53" t="str">
        <f t="shared" si="482"/>
        <v>0.0</v>
      </c>
      <c r="HL50" s="63">
        <v>3</v>
      </c>
      <c r="HM50" s="199">
        <v>3</v>
      </c>
      <c r="HN50" s="202"/>
      <c r="HO50" s="57"/>
      <c r="HP50" s="58"/>
      <c r="HQ50" s="66">
        <f t="shared" si="483"/>
        <v>0</v>
      </c>
      <c r="HR50" s="110">
        <f t="shared" si="484"/>
        <v>0</v>
      </c>
      <c r="HS50" s="67" t="str">
        <f t="shared" si="485"/>
        <v>0.0</v>
      </c>
      <c r="HT50" s="111" t="str">
        <f t="shared" si="486"/>
        <v>F</v>
      </c>
      <c r="HU50" s="112">
        <f t="shared" si="487"/>
        <v>0</v>
      </c>
      <c r="HV50" s="113" t="str">
        <f t="shared" si="488"/>
        <v>0.0</v>
      </c>
      <c r="HW50" s="63">
        <v>1</v>
      </c>
      <c r="HX50" s="199">
        <v>1</v>
      </c>
      <c r="HY50" s="66">
        <f t="shared" si="489"/>
        <v>0</v>
      </c>
      <c r="HZ50" s="163">
        <f t="shared" si="489"/>
        <v>0</v>
      </c>
      <c r="IA50" s="53" t="str">
        <f t="shared" si="490"/>
        <v>0.0</v>
      </c>
      <c r="IB50" s="51" t="str">
        <f t="shared" si="491"/>
        <v>F</v>
      </c>
      <c r="IC50" s="60">
        <f t="shared" si="492"/>
        <v>0</v>
      </c>
      <c r="ID50" s="53" t="str">
        <f t="shared" si="493"/>
        <v>0.0</v>
      </c>
      <c r="IE50" s="212">
        <v>4</v>
      </c>
      <c r="IF50" s="213">
        <v>4</v>
      </c>
      <c r="IG50" s="202"/>
      <c r="IH50" s="57"/>
      <c r="II50" s="58"/>
      <c r="IJ50" s="66">
        <f t="shared" si="494"/>
        <v>0</v>
      </c>
      <c r="IK50" s="67">
        <f t="shared" si="495"/>
        <v>0</v>
      </c>
      <c r="IL50" s="67" t="str">
        <f t="shared" si="496"/>
        <v>0.0</v>
      </c>
      <c r="IM50" s="51" t="str">
        <f t="shared" si="497"/>
        <v>F</v>
      </c>
      <c r="IN50" s="60">
        <f t="shared" si="498"/>
        <v>0</v>
      </c>
      <c r="IO50" s="53" t="str">
        <f t="shared" si="499"/>
        <v>0.0</v>
      </c>
      <c r="IP50" s="63">
        <v>2</v>
      </c>
      <c r="IQ50" s="199">
        <v>2</v>
      </c>
      <c r="IR50" s="146"/>
      <c r="IS50" s="70"/>
      <c r="IT50" s="121"/>
      <c r="IU50" s="66">
        <f t="shared" si="500"/>
        <v>0</v>
      </c>
      <c r="IV50" s="67">
        <f t="shared" si="501"/>
        <v>0</v>
      </c>
      <c r="IW50" s="67" t="str">
        <f t="shared" si="502"/>
        <v>0.0</v>
      </c>
      <c r="IX50" s="51" t="str">
        <f t="shared" si="503"/>
        <v>F</v>
      </c>
      <c r="IY50" s="60">
        <f t="shared" si="504"/>
        <v>0</v>
      </c>
      <c r="IZ50" s="53" t="str">
        <f t="shared" si="505"/>
        <v>0.0</v>
      </c>
      <c r="JA50" s="63">
        <v>3</v>
      </c>
      <c r="JB50" s="199">
        <v>3</v>
      </c>
      <c r="JC50" s="65"/>
      <c r="JD50" s="57"/>
      <c r="JE50" s="58"/>
      <c r="JF50" s="66">
        <f t="shared" si="506"/>
        <v>0</v>
      </c>
      <c r="JG50" s="67">
        <f t="shared" si="507"/>
        <v>0</v>
      </c>
      <c r="JH50" s="50" t="str">
        <f t="shared" si="508"/>
        <v>0.0</v>
      </c>
      <c r="JI50" s="51" t="str">
        <f t="shared" si="509"/>
        <v>F</v>
      </c>
      <c r="JJ50" s="60">
        <f t="shared" si="510"/>
        <v>0</v>
      </c>
      <c r="JK50" s="53" t="str">
        <f t="shared" si="511"/>
        <v>0.0</v>
      </c>
      <c r="JL50" s="61">
        <v>2</v>
      </c>
      <c r="JM50" s="62">
        <v>2</v>
      </c>
      <c r="JN50" s="65"/>
      <c r="JO50" s="57"/>
      <c r="JP50" s="58"/>
      <c r="JQ50" s="146">
        <f t="shared" si="437"/>
        <v>0</v>
      </c>
      <c r="JR50" s="67">
        <f t="shared" si="438"/>
        <v>0</v>
      </c>
      <c r="JS50" s="50" t="str">
        <f t="shared" si="439"/>
        <v>0.0</v>
      </c>
      <c r="JT50" s="51" t="str">
        <f t="shared" si="440"/>
        <v>F</v>
      </c>
      <c r="JU50" s="60">
        <f t="shared" si="441"/>
        <v>0</v>
      </c>
      <c r="JV50" s="53" t="str">
        <f t="shared" si="442"/>
        <v>0.0</v>
      </c>
      <c r="JW50" s="61">
        <v>1</v>
      </c>
      <c r="JX50" s="62">
        <v>1</v>
      </c>
      <c r="JY50" s="65"/>
      <c r="JZ50" s="57"/>
      <c r="KA50" s="58"/>
      <c r="KB50" s="146">
        <f t="shared" si="443"/>
        <v>0</v>
      </c>
      <c r="KC50" s="67">
        <f t="shared" si="444"/>
        <v>0</v>
      </c>
      <c r="KD50" s="50" t="str">
        <f t="shared" si="445"/>
        <v>0.0</v>
      </c>
      <c r="KE50" s="51" t="str">
        <f t="shared" si="446"/>
        <v>F</v>
      </c>
      <c r="KF50" s="60">
        <f t="shared" si="447"/>
        <v>0</v>
      </c>
      <c r="KG50" s="53" t="str">
        <f t="shared" si="448"/>
        <v>0.0</v>
      </c>
      <c r="KH50" s="61">
        <v>2</v>
      </c>
      <c r="KI50" s="62">
        <v>2</v>
      </c>
      <c r="KJ50" s="105"/>
      <c r="KK50" s="135"/>
      <c r="KL50" s="105"/>
      <c r="KM50" s="66">
        <f t="shared" si="449"/>
        <v>0</v>
      </c>
      <c r="KN50" s="110">
        <f t="shared" si="450"/>
        <v>0</v>
      </c>
      <c r="KO50" s="67" t="str">
        <f t="shared" si="451"/>
        <v>0.0</v>
      </c>
      <c r="KP50" s="273" t="str">
        <f t="shared" si="452"/>
        <v>F</v>
      </c>
      <c r="KQ50" s="112">
        <f t="shared" si="453"/>
        <v>0</v>
      </c>
      <c r="KR50" s="113" t="str">
        <f t="shared" si="454"/>
        <v>0.0</v>
      </c>
      <c r="KS50" s="63">
        <v>3</v>
      </c>
      <c r="KT50" s="199">
        <v>3</v>
      </c>
      <c r="KU50" s="105"/>
      <c r="KV50" s="135"/>
      <c r="KW50" s="104"/>
      <c r="KX50" s="66">
        <f t="shared" si="455"/>
        <v>0</v>
      </c>
      <c r="KY50" s="110">
        <f t="shared" si="456"/>
        <v>0</v>
      </c>
      <c r="KZ50" s="67" t="str">
        <f t="shared" si="457"/>
        <v>0.0</v>
      </c>
      <c r="LA50" s="273" t="str">
        <f t="shared" si="458"/>
        <v>F</v>
      </c>
      <c r="LB50" s="112">
        <f t="shared" si="459"/>
        <v>0</v>
      </c>
      <c r="LC50" s="113" t="str">
        <f t="shared" si="460"/>
        <v>0.0</v>
      </c>
      <c r="LD50" s="63">
        <v>2</v>
      </c>
      <c r="LE50" s="199">
        <v>2</v>
      </c>
      <c r="LF50" s="274">
        <f t="shared" si="461"/>
        <v>0</v>
      </c>
      <c r="LG50" s="275">
        <f t="shared" si="462"/>
        <v>0</v>
      </c>
      <c r="LH50" s="276" t="str">
        <f t="shared" si="463"/>
        <v>0.0</v>
      </c>
      <c r="LI50" s="277" t="str">
        <f t="shared" si="464"/>
        <v>F</v>
      </c>
      <c r="LJ50" s="278">
        <f t="shared" si="465"/>
        <v>0</v>
      </c>
      <c r="LK50" s="276" t="str">
        <f t="shared" si="466"/>
        <v>0.0</v>
      </c>
      <c r="LL50" s="279">
        <v>5</v>
      </c>
      <c r="LM50" s="280">
        <v>5</v>
      </c>
      <c r="LN50" s="203">
        <f t="shared" si="467"/>
        <v>19</v>
      </c>
      <c r="LO50" s="153">
        <f t="shared" si="468"/>
        <v>0</v>
      </c>
      <c r="LP50" s="155">
        <f t="shared" si="469"/>
        <v>0</v>
      </c>
      <c r="LQ50" s="154" t="str">
        <f t="shared" si="470"/>
        <v>0.00</v>
      </c>
      <c r="LR50" s="5" t="str">
        <f t="shared" si="471"/>
        <v>Cảnh báo KQHT</v>
      </c>
    </row>
    <row r="51" spans="1:330" s="8" customFormat="1" ht="18">
      <c r="A51" s="139">
        <v>6</v>
      </c>
      <c r="B51" s="8" t="s">
        <v>504</v>
      </c>
      <c r="C51" s="8" t="s">
        <v>515</v>
      </c>
      <c r="D51" s="222" t="s">
        <v>411</v>
      </c>
      <c r="E51" s="223" t="s">
        <v>206</v>
      </c>
      <c r="K51" s="98">
        <v>7.4</v>
      </c>
      <c r="L51" s="120"/>
      <c r="M51" s="51" t="str">
        <f t="shared" si="512"/>
        <v>B</v>
      </c>
      <c r="N51" s="52">
        <f t="shared" si="513"/>
        <v>3</v>
      </c>
      <c r="O51" s="53" t="str">
        <f t="shared" si="514"/>
        <v>3.0</v>
      </c>
      <c r="P51" s="63">
        <v>2</v>
      </c>
      <c r="Q51" s="49"/>
      <c r="R51" s="67"/>
      <c r="S51" s="51" t="str">
        <f t="shared" si="515"/>
        <v>F</v>
      </c>
      <c r="T51" s="52">
        <f t="shared" si="516"/>
        <v>0</v>
      </c>
      <c r="U51" s="53" t="str">
        <f t="shared" si="517"/>
        <v>0.0</v>
      </c>
      <c r="V51" s="63">
        <v>3</v>
      </c>
      <c r="W51" s="105"/>
      <c r="X51" s="103"/>
      <c r="Y51" s="104"/>
      <c r="Z51" s="66">
        <f t="shared" si="518"/>
        <v>0</v>
      </c>
      <c r="AA51" s="67">
        <f t="shared" si="519"/>
        <v>0</v>
      </c>
      <c r="AB51" s="67" t="str">
        <f t="shared" si="520"/>
        <v>0.0</v>
      </c>
      <c r="AC51" s="51" t="str">
        <f t="shared" si="521"/>
        <v>F</v>
      </c>
      <c r="AD51" s="60">
        <f t="shared" si="522"/>
        <v>0</v>
      </c>
      <c r="AE51" s="53" t="str">
        <f t="shared" si="523"/>
        <v>0.0</v>
      </c>
      <c r="AF51" s="63">
        <v>4</v>
      </c>
      <c r="AG51" s="199"/>
      <c r="AH51" s="105">
        <v>8.3000000000000007</v>
      </c>
      <c r="AI51" s="103">
        <v>6</v>
      </c>
      <c r="AJ51" s="104"/>
      <c r="AK51" s="66">
        <f t="shared" si="524"/>
        <v>6.9</v>
      </c>
      <c r="AL51" s="67">
        <f t="shared" si="525"/>
        <v>6.9</v>
      </c>
      <c r="AM51" s="67" t="str">
        <f t="shared" si="526"/>
        <v>6.9</v>
      </c>
      <c r="AN51" s="51" t="str">
        <f t="shared" si="527"/>
        <v>C+</v>
      </c>
      <c r="AO51" s="60">
        <f t="shared" si="528"/>
        <v>2.5</v>
      </c>
      <c r="AP51" s="53" t="str">
        <f t="shared" si="529"/>
        <v>2.5</v>
      </c>
      <c r="AQ51" s="63">
        <v>2</v>
      </c>
      <c r="AR51" s="199"/>
      <c r="AS51" s="105"/>
      <c r="AT51" s="103"/>
      <c r="AU51" s="104"/>
      <c r="AV51" s="66">
        <f t="shared" si="530"/>
        <v>0</v>
      </c>
      <c r="AW51" s="67">
        <f t="shared" si="531"/>
        <v>0</v>
      </c>
      <c r="AX51" s="67" t="str">
        <f t="shared" si="532"/>
        <v>0.0</v>
      </c>
      <c r="AY51" s="51" t="str">
        <f t="shared" si="533"/>
        <v>F</v>
      </c>
      <c r="AZ51" s="60">
        <f t="shared" si="534"/>
        <v>0</v>
      </c>
      <c r="BA51" s="53" t="str">
        <f t="shared" si="535"/>
        <v>0.0</v>
      </c>
      <c r="BB51" s="63">
        <v>3</v>
      </c>
      <c r="BC51" s="199"/>
      <c r="BD51" s="105">
        <v>0</v>
      </c>
      <c r="BE51" s="103"/>
      <c r="BF51" s="104"/>
      <c r="BG51" s="66">
        <f t="shared" si="536"/>
        <v>0</v>
      </c>
      <c r="BH51" s="67">
        <f t="shared" si="537"/>
        <v>0</v>
      </c>
      <c r="BI51" s="67" t="str">
        <f t="shared" si="538"/>
        <v>0.0</v>
      </c>
      <c r="BJ51" s="51" t="str">
        <f t="shared" si="539"/>
        <v>F</v>
      </c>
      <c r="BK51" s="60">
        <f t="shared" si="540"/>
        <v>0</v>
      </c>
      <c r="BL51" s="53" t="str">
        <f t="shared" si="541"/>
        <v>0.0</v>
      </c>
      <c r="BM51" s="63">
        <v>3</v>
      </c>
      <c r="BN51" s="199"/>
      <c r="BO51" s="105">
        <v>7.6</v>
      </c>
      <c r="BP51" s="103">
        <v>5</v>
      </c>
      <c r="BQ51" s="104"/>
      <c r="BR51" s="66">
        <f t="shared" si="542"/>
        <v>6</v>
      </c>
      <c r="BS51" s="67">
        <f t="shared" si="543"/>
        <v>6</v>
      </c>
      <c r="BT51" s="67" t="str">
        <f t="shared" si="544"/>
        <v>6.0</v>
      </c>
      <c r="BU51" s="51" t="str">
        <f t="shared" si="545"/>
        <v>C</v>
      </c>
      <c r="BV51" s="68">
        <f t="shared" si="546"/>
        <v>2</v>
      </c>
      <c r="BW51" s="53" t="str">
        <f t="shared" si="547"/>
        <v>2.0</v>
      </c>
      <c r="BX51" s="63">
        <v>2</v>
      </c>
      <c r="BY51" s="199"/>
      <c r="BZ51" s="105"/>
      <c r="CA51" s="103"/>
      <c r="CB51" s="104"/>
      <c r="CC51" s="105"/>
      <c r="CD51" s="67">
        <f t="shared" si="548"/>
        <v>0</v>
      </c>
      <c r="CE51" s="67" t="str">
        <f t="shared" si="549"/>
        <v>0.0</v>
      </c>
      <c r="CF51" s="51" t="str">
        <f t="shared" si="550"/>
        <v>F</v>
      </c>
      <c r="CG51" s="60">
        <f t="shared" si="551"/>
        <v>0</v>
      </c>
      <c r="CH51" s="53" t="str">
        <f t="shared" si="552"/>
        <v>0.0</v>
      </c>
      <c r="CI51" s="63">
        <v>3</v>
      </c>
      <c r="CJ51" s="199"/>
      <c r="CK51" s="200">
        <f t="shared" si="553"/>
        <v>17</v>
      </c>
      <c r="CL51" s="72">
        <f t="shared" si="554"/>
        <v>1.5176470588235293</v>
      </c>
      <c r="CM51" s="93" t="str">
        <f t="shared" si="555"/>
        <v>1.52</v>
      </c>
      <c r="CN51" s="72">
        <f t="shared" si="556"/>
        <v>0.52941176470588236</v>
      </c>
      <c r="CO51" s="93" t="str">
        <f t="shared" si="557"/>
        <v>0.53</v>
      </c>
      <c r="CP51" s="258" t="str">
        <f t="shared" si="558"/>
        <v>Cảnh báo KQHT</v>
      </c>
      <c r="CQ51" s="258">
        <f t="shared" si="559"/>
        <v>0</v>
      </c>
      <c r="CR51" s="72">
        <v>0</v>
      </c>
      <c r="CS51" s="258" t="str">
        <f t="shared" si="560"/>
        <v>0.00</v>
      </c>
      <c r="CT51" s="72">
        <v>0</v>
      </c>
      <c r="CU51" s="258" t="str">
        <f t="shared" si="561"/>
        <v>0.00</v>
      </c>
      <c r="CV51" s="258" t="str">
        <f t="shared" si="562"/>
        <v>Cảnh báo KQHT</v>
      </c>
      <c r="CW51" s="66">
        <v>5</v>
      </c>
      <c r="CX51" s="66">
        <v>0</v>
      </c>
      <c r="CY51" s="258"/>
      <c r="CZ51" s="66">
        <f t="shared" si="563"/>
        <v>2</v>
      </c>
      <c r="DA51" s="67">
        <f t="shared" si="564"/>
        <v>2</v>
      </c>
      <c r="DB51" s="60" t="str">
        <f t="shared" si="565"/>
        <v>2.0</v>
      </c>
      <c r="DC51" s="51" t="str">
        <f t="shared" si="566"/>
        <v>F</v>
      </c>
      <c r="DD51" s="60">
        <f t="shared" si="567"/>
        <v>0</v>
      </c>
      <c r="DE51" s="60" t="str">
        <f t="shared" si="568"/>
        <v>0.0</v>
      </c>
      <c r="DF51" s="63"/>
      <c r="DG51" s="201"/>
      <c r="DH51" s="105"/>
      <c r="DI51" s="126"/>
      <c r="DJ51" s="126"/>
      <c r="DK51" s="66">
        <f t="shared" si="569"/>
        <v>0</v>
      </c>
      <c r="DL51" s="67">
        <f t="shared" si="570"/>
        <v>0</v>
      </c>
      <c r="DM51" s="60" t="str">
        <f t="shared" si="571"/>
        <v>0.0</v>
      </c>
      <c r="DN51" s="51" t="str">
        <f t="shared" si="572"/>
        <v>F</v>
      </c>
      <c r="DO51" s="60">
        <f t="shared" si="573"/>
        <v>0</v>
      </c>
      <c r="DP51" s="60" t="str">
        <f t="shared" si="574"/>
        <v>0.0</v>
      </c>
      <c r="DQ51" s="63"/>
      <c r="DR51" s="201"/>
      <c r="DS51" s="67">
        <f t="shared" si="575"/>
        <v>1</v>
      </c>
      <c r="DT51" s="60" t="str">
        <f t="shared" si="576"/>
        <v>1.0</v>
      </c>
      <c r="DU51" s="51" t="str">
        <f t="shared" si="577"/>
        <v>F</v>
      </c>
      <c r="DV51" s="60">
        <f t="shared" si="578"/>
        <v>0</v>
      </c>
      <c r="DW51" s="60" t="str">
        <f t="shared" si="579"/>
        <v>0.0</v>
      </c>
      <c r="DX51" s="63">
        <v>3</v>
      </c>
      <c r="DY51" s="201">
        <v>3</v>
      </c>
      <c r="DZ51" s="146">
        <v>0</v>
      </c>
      <c r="EA51" s="70"/>
      <c r="EB51" s="121"/>
      <c r="EC51" s="66">
        <f t="shared" si="580"/>
        <v>0</v>
      </c>
      <c r="ED51" s="67">
        <f t="shared" si="581"/>
        <v>0</v>
      </c>
      <c r="EE51" s="67" t="str">
        <f t="shared" si="582"/>
        <v>0.0</v>
      </c>
      <c r="EF51" s="51" t="str">
        <f t="shared" si="583"/>
        <v>F</v>
      </c>
      <c r="EG51" s="68">
        <f t="shared" si="584"/>
        <v>0</v>
      </c>
      <c r="EH51" s="53" t="str">
        <f t="shared" si="585"/>
        <v>0.0</v>
      </c>
      <c r="EI51" s="63">
        <v>3</v>
      </c>
      <c r="EJ51" s="199">
        <v>3</v>
      </c>
      <c r="EK51" s="146">
        <v>0</v>
      </c>
      <c r="EL51" s="70"/>
      <c r="EM51" s="121"/>
      <c r="EN51" s="66">
        <f t="shared" si="586"/>
        <v>0</v>
      </c>
      <c r="EO51" s="67">
        <f t="shared" si="587"/>
        <v>0</v>
      </c>
      <c r="EP51" s="67" t="str">
        <f t="shared" si="588"/>
        <v>0.0</v>
      </c>
      <c r="EQ51" s="51" t="str">
        <f t="shared" si="589"/>
        <v>F</v>
      </c>
      <c r="ER51" s="60">
        <f t="shared" si="590"/>
        <v>0</v>
      </c>
      <c r="ES51" s="53" t="str">
        <f t="shared" si="591"/>
        <v>0.0</v>
      </c>
      <c r="ET51" s="63">
        <v>3</v>
      </c>
      <c r="EU51" s="199">
        <v>3</v>
      </c>
      <c r="EV51" s="146">
        <v>0</v>
      </c>
      <c r="EW51" s="70"/>
      <c r="EX51" s="121"/>
      <c r="EY51" s="66">
        <f t="shared" si="592"/>
        <v>0</v>
      </c>
      <c r="EZ51" s="67">
        <f t="shared" si="593"/>
        <v>0</v>
      </c>
      <c r="FA51" s="67" t="str">
        <f t="shared" si="594"/>
        <v>0.0</v>
      </c>
      <c r="FB51" s="51" t="str">
        <f t="shared" si="595"/>
        <v>F</v>
      </c>
      <c r="FC51" s="60">
        <f t="shared" si="596"/>
        <v>0</v>
      </c>
      <c r="FD51" s="53" t="str">
        <f t="shared" si="597"/>
        <v>0.0</v>
      </c>
      <c r="FE51" s="63">
        <v>2</v>
      </c>
      <c r="FF51" s="199">
        <v>2</v>
      </c>
      <c r="FG51" s="105">
        <v>8</v>
      </c>
      <c r="FH51" s="103">
        <v>7</v>
      </c>
      <c r="FI51" s="104"/>
      <c r="FJ51" s="66">
        <f t="shared" si="598"/>
        <v>7.4</v>
      </c>
      <c r="FK51" s="67">
        <f t="shared" si="599"/>
        <v>7.4</v>
      </c>
      <c r="FL51" s="67" t="str">
        <f t="shared" si="600"/>
        <v>7.4</v>
      </c>
      <c r="FM51" s="51" t="str">
        <f t="shared" si="601"/>
        <v>B</v>
      </c>
      <c r="FN51" s="60">
        <f t="shared" si="602"/>
        <v>3</v>
      </c>
      <c r="FO51" s="53" t="str">
        <f t="shared" si="603"/>
        <v>3.0</v>
      </c>
      <c r="FP51" s="63">
        <v>2</v>
      </c>
      <c r="FQ51" s="199">
        <v>2</v>
      </c>
      <c r="FR51" s="105">
        <v>6.4</v>
      </c>
      <c r="FS51" s="103">
        <v>8</v>
      </c>
      <c r="FT51" s="104"/>
      <c r="FU51" s="66"/>
      <c r="FV51" s="67">
        <f t="shared" si="604"/>
        <v>7.4</v>
      </c>
      <c r="FW51" s="67" t="str">
        <f t="shared" si="605"/>
        <v>7.4</v>
      </c>
      <c r="FX51" s="51" t="str">
        <f t="shared" si="606"/>
        <v>B</v>
      </c>
      <c r="FY51" s="60">
        <f t="shared" si="607"/>
        <v>3</v>
      </c>
      <c r="FZ51" s="53" t="str">
        <f t="shared" si="608"/>
        <v>3.0</v>
      </c>
      <c r="GA51" s="63">
        <v>2</v>
      </c>
      <c r="GB51" s="199">
        <v>2</v>
      </c>
      <c r="GC51" s="105">
        <v>5</v>
      </c>
      <c r="GD51" s="103">
        <v>5</v>
      </c>
      <c r="GE51" s="104"/>
      <c r="GF51" s="105"/>
      <c r="GG51" s="67">
        <f t="shared" si="609"/>
        <v>5</v>
      </c>
      <c r="GH51" s="67" t="str">
        <f t="shared" si="610"/>
        <v>5.0</v>
      </c>
      <c r="GI51" s="51" t="str">
        <f t="shared" si="611"/>
        <v>D+</v>
      </c>
      <c r="GJ51" s="60">
        <f t="shared" si="612"/>
        <v>1.5</v>
      </c>
      <c r="GK51" s="53" t="str">
        <f t="shared" si="613"/>
        <v>1.5</v>
      </c>
      <c r="GL51" s="63">
        <v>3</v>
      </c>
      <c r="GM51" s="199">
        <v>3</v>
      </c>
      <c r="GN51" s="203">
        <f t="shared" si="614"/>
        <v>18</v>
      </c>
      <c r="GO51" s="153">
        <f t="shared" si="615"/>
        <v>2.6444444444444444</v>
      </c>
      <c r="GP51" s="155">
        <f t="shared" si="616"/>
        <v>0.91666666666666663</v>
      </c>
      <c r="GQ51" s="154" t="str">
        <f t="shared" si="617"/>
        <v>0.92</v>
      </c>
      <c r="GR51" s="5" t="str">
        <f t="shared" si="618"/>
        <v>Cảnh báo KQHT</v>
      </c>
      <c r="GS51" s="204">
        <f t="shared" si="619"/>
        <v>18</v>
      </c>
      <c r="GT51" s="205">
        <f t="shared" si="620"/>
        <v>2.6444444444444444</v>
      </c>
      <c r="GU51" s="206">
        <f t="shared" si="621"/>
        <v>0.91666666666666663</v>
      </c>
      <c r="GV51" s="207">
        <f t="shared" si="622"/>
        <v>35</v>
      </c>
      <c r="GW51" s="203">
        <f t="shared" si="623"/>
        <v>18</v>
      </c>
      <c r="GX51" s="154">
        <f t="shared" si="624"/>
        <v>2.6444444444444444</v>
      </c>
      <c r="GY51" s="155">
        <f t="shared" si="625"/>
        <v>0.91666666666666663</v>
      </c>
      <c r="GZ51" s="154" t="str">
        <f t="shared" si="626"/>
        <v>0.92</v>
      </c>
      <c r="HA51" s="5" t="str">
        <f t="shared" si="627"/>
        <v>Cảnh báo KQHT</v>
      </c>
      <c r="HB51" s="5"/>
      <c r="HC51" s="230">
        <v>7</v>
      </c>
      <c r="HD51" s="231"/>
      <c r="HE51" s="231"/>
      <c r="HF51" s="231"/>
      <c r="HG51" s="67">
        <f t="shared" si="478"/>
        <v>2.8</v>
      </c>
      <c r="HH51" s="67" t="str">
        <f t="shared" si="479"/>
        <v>2.8</v>
      </c>
      <c r="HI51" s="51" t="str">
        <f t="shared" si="480"/>
        <v>F</v>
      </c>
      <c r="HJ51" s="60">
        <f t="shared" si="481"/>
        <v>0</v>
      </c>
      <c r="HK51" s="53" t="str">
        <f t="shared" si="482"/>
        <v>0.0</v>
      </c>
      <c r="HL51" s="63">
        <v>3</v>
      </c>
      <c r="HM51" s="199">
        <v>3</v>
      </c>
      <c r="HN51" s="166">
        <v>7</v>
      </c>
      <c r="HO51" s="122"/>
      <c r="HP51" s="123"/>
      <c r="HQ51" s="166">
        <f t="shared" si="483"/>
        <v>2.8</v>
      </c>
      <c r="HR51" s="110">
        <f t="shared" si="484"/>
        <v>2.8</v>
      </c>
      <c r="HS51" s="67" t="str">
        <f t="shared" si="485"/>
        <v>2.8</v>
      </c>
      <c r="HT51" s="111" t="str">
        <f t="shared" si="486"/>
        <v>F</v>
      </c>
      <c r="HU51" s="112">
        <f t="shared" si="487"/>
        <v>0</v>
      </c>
      <c r="HV51" s="113" t="str">
        <f t="shared" si="488"/>
        <v>0.0</v>
      </c>
      <c r="HW51" s="63">
        <v>1</v>
      </c>
      <c r="HX51" s="199">
        <v>1</v>
      </c>
      <c r="HY51" s="66">
        <f t="shared" si="489"/>
        <v>0.8</v>
      </c>
      <c r="HZ51" s="163">
        <f t="shared" si="489"/>
        <v>2.8</v>
      </c>
      <c r="IA51" s="53" t="str">
        <f t="shared" si="490"/>
        <v>2.8</v>
      </c>
      <c r="IB51" s="51" t="str">
        <f t="shared" si="491"/>
        <v>F</v>
      </c>
      <c r="IC51" s="60">
        <f t="shared" si="492"/>
        <v>0</v>
      </c>
      <c r="ID51" s="53" t="str">
        <f t="shared" si="493"/>
        <v>0.0</v>
      </c>
      <c r="IE51" s="212">
        <v>4</v>
      </c>
      <c r="IF51" s="213">
        <v>4</v>
      </c>
      <c r="IG51" s="166">
        <v>8</v>
      </c>
      <c r="IH51" s="122"/>
      <c r="II51" s="123"/>
      <c r="IJ51" s="166">
        <f t="shared" si="494"/>
        <v>3.2</v>
      </c>
      <c r="IK51" s="67">
        <f t="shared" si="495"/>
        <v>3.2</v>
      </c>
      <c r="IL51" s="67" t="str">
        <f t="shared" si="496"/>
        <v>3.2</v>
      </c>
      <c r="IM51" s="51" t="str">
        <f t="shared" si="497"/>
        <v>F</v>
      </c>
      <c r="IN51" s="60">
        <f t="shared" si="498"/>
        <v>0</v>
      </c>
      <c r="IO51" s="53" t="str">
        <f t="shared" si="499"/>
        <v>0.0</v>
      </c>
      <c r="IP51" s="63">
        <v>2</v>
      </c>
      <c r="IQ51" s="199">
        <v>2</v>
      </c>
      <c r="IR51" s="233">
        <v>3.3</v>
      </c>
      <c r="IS51" s="233"/>
      <c r="IT51" s="233"/>
      <c r="IU51" s="66">
        <f t="shared" si="500"/>
        <v>1.3</v>
      </c>
      <c r="IV51" s="67">
        <f t="shared" si="501"/>
        <v>1.3</v>
      </c>
      <c r="IW51" s="67" t="str">
        <f t="shared" si="502"/>
        <v>1.3</v>
      </c>
      <c r="IX51" s="51" t="str">
        <f t="shared" si="503"/>
        <v>F</v>
      </c>
      <c r="IY51" s="60">
        <f t="shared" si="504"/>
        <v>0</v>
      </c>
      <c r="IZ51" s="53" t="str">
        <f t="shared" si="505"/>
        <v>0.0</v>
      </c>
      <c r="JA51" s="63">
        <v>3</v>
      </c>
      <c r="JB51" s="199">
        <v>3</v>
      </c>
      <c r="JC51" s="56">
        <v>4</v>
      </c>
      <c r="JD51" s="70"/>
      <c r="JE51" s="121"/>
      <c r="JF51" s="146">
        <f t="shared" si="506"/>
        <v>1.6</v>
      </c>
      <c r="JG51" s="67">
        <f t="shared" si="507"/>
        <v>1.6</v>
      </c>
      <c r="JH51" s="50" t="str">
        <f t="shared" si="508"/>
        <v>1.6</v>
      </c>
      <c r="JI51" s="51" t="str">
        <f t="shared" si="509"/>
        <v>F</v>
      </c>
      <c r="JJ51" s="60">
        <f t="shared" si="510"/>
        <v>0</v>
      </c>
      <c r="JK51" s="53" t="str">
        <f t="shared" si="511"/>
        <v>0.0</v>
      </c>
      <c r="JL51" s="61">
        <v>2</v>
      </c>
      <c r="JM51" s="62">
        <v>2</v>
      </c>
      <c r="JN51" s="65"/>
      <c r="JO51" s="57"/>
      <c r="JP51" s="58"/>
      <c r="JQ51" s="146">
        <f t="shared" si="437"/>
        <v>0</v>
      </c>
      <c r="JR51" s="67">
        <f t="shared" si="438"/>
        <v>0</v>
      </c>
      <c r="JS51" s="50" t="str">
        <f t="shared" si="439"/>
        <v>0.0</v>
      </c>
      <c r="JT51" s="51" t="str">
        <f t="shared" si="440"/>
        <v>F</v>
      </c>
      <c r="JU51" s="60">
        <f t="shared" si="441"/>
        <v>0</v>
      </c>
      <c r="JV51" s="53" t="str">
        <f t="shared" si="442"/>
        <v>0.0</v>
      </c>
      <c r="JW51" s="61">
        <v>1</v>
      </c>
      <c r="JX51" s="62">
        <v>1</v>
      </c>
      <c r="JY51" s="65"/>
      <c r="JZ51" s="57"/>
      <c r="KA51" s="58"/>
      <c r="KB51" s="146">
        <f t="shared" si="443"/>
        <v>0</v>
      </c>
      <c r="KC51" s="67">
        <f t="shared" si="444"/>
        <v>0</v>
      </c>
      <c r="KD51" s="50" t="str">
        <f t="shared" si="445"/>
        <v>0.0</v>
      </c>
      <c r="KE51" s="51" t="str">
        <f t="shared" si="446"/>
        <v>F</v>
      </c>
      <c r="KF51" s="60">
        <f t="shared" si="447"/>
        <v>0</v>
      </c>
      <c r="KG51" s="53" t="str">
        <f t="shared" si="448"/>
        <v>0.0</v>
      </c>
      <c r="KH51" s="61">
        <v>2</v>
      </c>
      <c r="KI51" s="62">
        <v>2</v>
      </c>
      <c r="KJ51" s="105"/>
      <c r="KK51" s="135"/>
      <c r="KL51" s="105"/>
      <c r="KM51" s="66">
        <f t="shared" si="449"/>
        <v>0</v>
      </c>
      <c r="KN51" s="110">
        <f t="shared" si="450"/>
        <v>0</v>
      </c>
      <c r="KO51" s="67" t="str">
        <f t="shared" si="451"/>
        <v>0.0</v>
      </c>
      <c r="KP51" s="273" t="str">
        <f t="shared" si="452"/>
        <v>F</v>
      </c>
      <c r="KQ51" s="112">
        <f t="shared" si="453"/>
        <v>0</v>
      </c>
      <c r="KR51" s="113" t="str">
        <f t="shared" si="454"/>
        <v>0.0</v>
      </c>
      <c r="KS51" s="63">
        <v>3</v>
      </c>
      <c r="KT51" s="199">
        <v>3</v>
      </c>
      <c r="KU51" s="105"/>
      <c r="KV51" s="135"/>
      <c r="KW51" s="104"/>
      <c r="KX51" s="66">
        <f t="shared" si="455"/>
        <v>0</v>
      </c>
      <c r="KY51" s="110">
        <f t="shared" si="456"/>
        <v>0</v>
      </c>
      <c r="KZ51" s="67" t="str">
        <f t="shared" si="457"/>
        <v>0.0</v>
      </c>
      <c r="LA51" s="273" t="str">
        <f t="shared" si="458"/>
        <v>F</v>
      </c>
      <c r="LB51" s="112">
        <f t="shared" si="459"/>
        <v>0</v>
      </c>
      <c r="LC51" s="113" t="str">
        <f t="shared" si="460"/>
        <v>0.0</v>
      </c>
      <c r="LD51" s="63">
        <v>2</v>
      </c>
      <c r="LE51" s="199">
        <v>2</v>
      </c>
      <c r="LF51" s="274">
        <f t="shared" si="461"/>
        <v>0</v>
      </c>
      <c r="LG51" s="275">
        <f t="shared" si="462"/>
        <v>0</v>
      </c>
      <c r="LH51" s="276" t="str">
        <f t="shared" si="463"/>
        <v>0.0</v>
      </c>
      <c r="LI51" s="277" t="str">
        <f t="shared" si="464"/>
        <v>F</v>
      </c>
      <c r="LJ51" s="278">
        <f t="shared" si="465"/>
        <v>0</v>
      </c>
      <c r="LK51" s="276" t="str">
        <f t="shared" si="466"/>
        <v>0.0</v>
      </c>
      <c r="LL51" s="279">
        <v>5</v>
      </c>
      <c r="LM51" s="280">
        <v>5</v>
      </c>
      <c r="LN51" s="203">
        <f t="shared" si="467"/>
        <v>19</v>
      </c>
      <c r="LO51" s="153">
        <f t="shared" si="468"/>
        <v>1.3</v>
      </c>
      <c r="LP51" s="155">
        <f t="shared" si="469"/>
        <v>0</v>
      </c>
      <c r="LQ51" s="154" t="str">
        <f t="shared" si="470"/>
        <v>0.00</v>
      </c>
      <c r="LR51" s="5" t="str">
        <f t="shared" si="471"/>
        <v>Cảnh báo KQHT</v>
      </c>
    </row>
    <row r="52" spans="1:330" s="8" customFormat="1" ht="18">
      <c r="A52" s="139">
        <v>7</v>
      </c>
      <c r="B52" s="8" t="s">
        <v>504</v>
      </c>
      <c r="C52" s="8" t="s">
        <v>517</v>
      </c>
      <c r="D52" s="222" t="s">
        <v>519</v>
      </c>
      <c r="E52" s="223" t="s">
        <v>314</v>
      </c>
      <c r="K52" s="98">
        <v>6.6</v>
      </c>
      <c r="L52" s="120"/>
      <c r="M52" s="51" t="str">
        <f t="shared" si="512"/>
        <v>C+</v>
      </c>
      <c r="N52" s="52">
        <f t="shared" si="513"/>
        <v>2.5</v>
      </c>
      <c r="O52" s="53" t="str">
        <f t="shared" si="514"/>
        <v>2.5</v>
      </c>
      <c r="P52" s="63">
        <v>2</v>
      </c>
      <c r="Q52" s="49"/>
      <c r="R52" s="67"/>
      <c r="S52" s="51" t="str">
        <f t="shared" si="515"/>
        <v>F</v>
      </c>
      <c r="T52" s="52">
        <f t="shared" si="516"/>
        <v>0</v>
      </c>
      <c r="U52" s="53" t="str">
        <f t="shared" si="517"/>
        <v>0.0</v>
      </c>
      <c r="V52" s="63">
        <v>3</v>
      </c>
      <c r="W52" s="105"/>
      <c r="X52" s="103"/>
      <c r="Y52" s="104"/>
      <c r="Z52" s="66">
        <f t="shared" si="518"/>
        <v>0</v>
      </c>
      <c r="AA52" s="67">
        <f t="shared" si="519"/>
        <v>0</v>
      </c>
      <c r="AB52" s="67" t="str">
        <f t="shared" si="520"/>
        <v>0.0</v>
      </c>
      <c r="AC52" s="51" t="str">
        <f t="shared" si="521"/>
        <v>F</v>
      </c>
      <c r="AD52" s="60">
        <f t="shared" si="522"/>
        <v>0</v>
      </c>
      <c r="AE52" s="53" t="str">
        <f t="shared" si="523"/>
        <v>0.0</v>
      </c>
      <c r="AF52" s="63">
        <v>4</v>
      </c>
      <c r="AG52" s="199"/>
      <c r="AH52" s="105">
        <v>8</v>
      </c>
      <c r="AI52" s="103">
        <v>7</v>
      </c>
      <c r="AJ52" s="104"/>
      <c r="AK52" s="66">
        <f t="shared" si="524"/>
        <v>7.4</v>
      </c>
      <c r="AL52" s="67">
        <f t="shared" si="525"/>
        <v>7.4</v>
      </c>
      <c r="AM52" s="67" t="str">
        <f t="shared" si="526"/>
        <v>7.4</v>
      </c>
      <c r="AN52" s="51" t="str">
        <f t="shared" si="527"/>
        <v>B</v>
      </c>
      <c r="AO52" s="60">
        <f t="shared" si="528"/>
        <v>3</v>
      </c>
      <c r="AP52" s="53" t="str">
        <f t="shared" si="529"/>
        <v>3.0</v>
      </c>
      <c r="AQ52" s="63">
        <v>2</v>
      </c>
      <c r="AR52" s="199"/>
      <c r="AS52" s="105">
        <v>5.4</v>
      </c>
      <c r="AT52" s="103">
        <v>7</v>
      </c>
      <c r="AU52" s="104"/>
      <c r="AV52" s="66">
        <f t="shared" si="530"/>
        <v>6.4</v>
      </c>
      <c r="AW52" s="67">
        <f t="shared" si="531"/>
        <v>6.4</v>
      </c>
      <c r="AX52" s="67" t="str">
        <f t="shared" si="532"/>
        <v>6.4</v>
      </c>
      <c r="AY52" s="51" t="str">
        <f t="shared" si="533"/>
        <v>C</v>
      </c>
      <c r="AZ52" s="60">
        <f t="shared" si="534"/>
        <v>2</v>
      </c>
      <c r="BA52" s="53" t="str">
        <f t="shared" si="535"/>
        <v>2.0</v>
      </c>
      <c r="BB52" s="63">
        <v>3</v>
      </c>
      <c r="BC52" s="199"/>
      <c r="BD52" s="105">
        <v>6.2</v>
      </c>
      <c r="BE52" s="103">
        <v>7</v>
      </c>
      <c r="BF52" s="104"/>
      <c r="BG52" s="66">
        <f t="shared" si="536"/>
        <v>6.7</v>
      </c>
      <c r="BH52" s="67">
        <f t="shared" si="537"/>
        <v>6.7</v>
      </c>
      <c r="BI52" s="67" t="str">
        <f t="shared" si="538"/>
        <v>6.7</v>
      </c>
      <c r="BJ52" s="51" t="str">
        <f t="shared" si="539"/>
        <v>C+</v>
      </c>
      <c r="BK52" s="60">
        <f t="shared" si="540"/>
        <v>2.5</v>
      </c>
      <c r="BL52" s="53" t="str">
        <f t="shared" si="541"/>
        <v>2.5</v>
      </c>
      <c r="BM52" s="63">
        <v>3</v>
      </c>
      <c r="BN52" s="199"/>
      <c r="BO52" s="105">
        <v>7.5</v>
      </c>
      <c r="BP52" s="103">
        <v>6</v>
      </c>
      <c r="BQ52" s="104"/>
      <c r="BR52" s="66">
        <f t="shared" si="542"/>
        <v>6.6</v>
      </c>
      <c r="BS52" s="67">
        <f t="shared" si="543"/>
        <v>6.6</v>
      </c>
      <c r="BT52" s="67" t="str">
        <f t="shared" si="544"/>
        <v>6.6</v>
      </c>
      <c r="BU52" s="51" t="str">
        <f t="shared" si="545"/>
        <v>C+</v>
      </c>
      <c r="BV52" s="68">
        <f t="shared" si="546"/>
        <v>2.5</v>
      </c>
      <c r="BW52" s="53" t="str">
        <f t="shared" si="547"/>
        <v>2.5</v>
      </c>
      <c r="BX52" s="63">
        <v>2</v>
      </c>
      <c r="BY52" s="199"/>
      <c r="BZ52" s="105"/>
      <c r="CA52" s="103"/>
      <c r="CB52" s="104"/>
      <c r="CC52" s="105"/>
      <c r="CD52" s="67">
        <f t="shared" si="548"/>
        <v>0</v>
      </c>
      <c r="CE52" s="67" t="str">
        <f t="shared" si="549"/>
        <v>0.0</v>
      </c>
      <c r="CF52" s="51" t="str">
        <f t="shared" si="550"/>
        <v>F</v>
      </c>
      <c r="CG52" s="60">
        <f t="shared" si="551"/>
        <v>0</v>
      </c>
      <c r="CH52" s="53" t="str">
        <f t="shared" si="552"/>
        <v>0.0</v>
      </c>
      <c r="CI52" s="63">
        <v>3</v>
      </c>
      <c r="CJ52" s="199"/>
      <c r="CK52" s="200">
        <f t="shared" si="553"/>
        <v>17</v>
      </c>
      <c r="CL52" s="72">
        <f t="shared" si="554"/>
        <v>3.9588235294117644</v>
      </c>
      <c r="CM52" s="93" t="str">
        <f t="shared" si="555"/>
        <v>3.96</v>
      </c>
      <c r="CN52" s="72">
        <f t="shared" si="556"/>
        <v>1.4411764705882353</v>
      </c>
      <c r="CO52" s="93" t="str">
        <f t="shared" si="557"/>
        <v>1.44</v>
      </c>
      <c r="CP52" s="258" t="str">
        <f t="shared" si="558"/>
        <v>Lên lớp</v>
      </c>
      <c r="CQ52" s="258">
        <f t="shared" si="559"/>
        <v>0</v>
      </c>
      <c r="CR52" s="72">
        <v>0</v>
      </c>
      <c r="CS52" s="258" t="str">
        <f t="shared" si="560"/>
        <v>0.00</v>
      </c>
      <c r="CT52" s="72">
        <v>0</v>
      </c>
      <c r="CU52" s="258" t="str">
        <f t="shared" si="561"/>
        <v>0.00</v>
      </c>
      <c r="CV52" s="258" t="str">
        <f t="shared" si="562"/>
        <v>Cảnh báo KQHT</v>
      </c>
      <c r="CW52" s="66">
        <v>7.4</v>
      </c>
      <c r="CX52" s="66">
        <v>8</v>
      </c>
      <c r="CY52" s="258"/>
      <c r="CZ52" s="66">
        <f t="shared" si="563"/>
        <v>7.8</v>
      </c>
      <c r="DA52" s="67">
        <f t="shared" si="564"/>
        <v>7.8</v>
      </c>
      <c r="DB52" s="60" t="str">
        <f t="shared" si="565"/>
        <v>7.8</v>
      </c>
      <c r="DC52" s="51" t="str">
        <f t="shared" si="566"/>
        <v>B</v>
      </c>
      <c r="DD52" s="60">
        <f t="shared" si="567"/>
        <v>3</v>
      </c>
      <c r="DE52" s="60" t="str">
        <f t="shared" si="568"/>
        <v>3.0</v>
      </c>
      <c r="DF52" s="63"/>
      <c r="DG52" s="201"/>
      <c r="DH52" s="105"/>
      <c r="DI52" s="126"/>
      <c r="DJ52" s="126"/>
      <c r="DK52" s="66">
        <f t="shared" si="569"/>
        <v>0</v>
      </c>
      <c r="DL52" s="67">
        <f t="shared" si="570"/>
        <v>0</v>
      </c>
      <c r="DM52" s="60" t="str">
        <f t="shared" si="571"/>
        <v>0.0</v>
      </c>
      <c r="DN52" s="51" t="str">
        <f t="shared" si="572"/>
        <v>F</v>
      </c>
      <c r="DO52" s="60">
        <f t="shared" si="573"/>
        <v>0</v>
      </c>
      <c r="DP52" s="60" t="str">
        <f t="shared" si="574"/>
        <v>0.0</v>
      </c>
      <c r="DQ52" s="63"/>
      <c r="DR52" s="201"/>
      <c r="DS52" s="67">
        <f t="shared" si="575"/>
        <v>3.9</v>
      </c>
      <c r="DT52" s="60" t="str">
        <f t="shared" si="576"/>
        <v>3.9</v>
      </c>
      <c r="DU52" s="51" t="str">
        <f t="shared" si="577"/>
        <v>F</v>
      </c>
      <c r="DV52" s="60">
        <f t="shared" si="578"/>
        <v>0</v>
      </c>
      <c r="DW52" s="60" t="str">
        <f t="shared" si="579"/>
        <v>0.0</v>
      </c>
      <c r="DX52" s="63">
        <v>3</v>
      </c>
      <c r="DY52" s="201">
        <v>3</v>
      </c>
      <c r="DZ52" s="202">
        <v>5.8</v>
      </c>
      <c r="EA52" s="57">
        <v>6</v>
      </c>
      <c r="EB52" s="58"/>
      <c r="EC52" s="66">
        <f t="shared" si="580"/>
        <v>5.9</v>
      </c>
      <c r="ED52" s="67">
        <f t="shared" si="581"/>
        <v>5.9</v>
      </c>
      <c r="EE52" s="67" t="str">
        <f t="shared" si="582"/>
        <v>5.9</v>
      </c>
      <c r="EF52" s="51" t="str">
        <f t="shared" si="583"/>
        <v>C</v>
      </c>
      <c r="EG52" s="68">
        <f t="shared" si="584"/>
        <v>2</v>
      </c>
      <c r="EH52" s="53" t="str">
        <f t="shared" si="585"/>
        <v>2.0</v>
      </c>
      <c r="EI52" s="63">
        <v>3</v>
      </c>
      <c r="EJ52" s="199">
        <v>3</v>
      </c>
      <c r="EK52" s="202">
        <v>7</v>
      </c>
      <c r="EL52" s="57">
        <v>6</v>
      </c>
      <c r="EM52" s="58"/>
      <c r="EN52" s="66">
        <f t="shared" si="586"/>
        <v>6.4</v>
      </c>
      <c r="EO52" s="67">
        <f t="shared" si="587"/>
        <v>6.4</v>
      </c>
      <c r="EP52" s="67" t="str">
        <f t="shared" si="588"/>
        <v>6.4</v>
      </c>
      <c r="EQ52" s="51" t="str">
        <f t="shared" si="589"/>
        <v>C</v>
      </c>
      <c r="ER52" s="60">
        <f t="shared" si="590"/>
        <v>2</v>
      </c>
      <c r="ES52" s="53" t="str">
        <f t="shared" si="591"/>
        <v>2.0</v>
      </c>
      <c r="ET52" s="63">
        <v>3</v>
      </c>
      <c r="EU52" s="199">
        <v>3</v>
      </c>
      <c r="EV52" s="202">
        <v>8</v>
      </c>
      <c r="EW52" s="57"/>
      <c r="EX52" s="58">
        <v>4</v>
      </c>
      <c r="EY52" s="66">
        <f t="shared" si="592"/>
        <v>3.2</v>
      </c>
      <c r="EZ52" s="67">
        <f t="shared" si="593"/>
        <v>5.6</v>
      </c>
      <c r="FA52" s="67" t="str">
        <f t="shared" si="594"/>
        <v>5.6</v>
      </c>
      <c r="FB52" s="51" t="str">
        <f t="shared" si="595"/>
        <v>C</v>
      </c>
      <c r="FC52" s="60">
        <f t="shared" si="596"/>
        <v>2</v>
      </c>
      <c r="FD52" s="53" t="str">
        <f t="shared" si="597"/>
        <v>2.0</v>
      </c>
      <c r="FE52" s="63">
        <v>2</v>
      </c>
      <c r="FF52" s="199">
        <v>2</v>
      </c>
      <c r="FG52" s="105">
        <v>0</v>
      </c>
      <c r="FH52" s="103"/>
      <c r="FI52" s="104"/>
      <c r="FJ52" s="66">
        <f t="shared" si="598"/>
        <v>0</v>
      </c>
      <c r="FK52" s="67">
        <f t="shared" si="599"/>
        <v>0</v>
      </c>
      <c r="FL52" s="67" t="str">
        <f t="shared" si="600"/>
        <v>0.0</v>
      </c>
      <c r="FM52" s="51" t="str">
        <f t="shared" si="601"/>
        <v>F</v>
      </c>
      <c r="FN52" s="60">
        <f t="shared" si="602"/>
        <v>0</v>
      </c>
      <c r="FO52" s="53" t="str">
        <f t="shared" si="603"/>
        <v>0.0</v>
      </c>
      <c r="FP52" s="63">
        <v>2</v>
      </c>
      <c r="FQ52" s="199">
        <v>2</v>
      </c>
      <c r="FR52" s="105">
        <v>6.4</v>
      </c>
      <c r="FS52" s="103">
        <v>7</v>
      </c>
      <c r="FT52" s="104"/>
      <c r="FU52" s="66"/>
      <c r="FV52" s="67">
        <f t="shared" si="604"/>
        <v>6.8</v>
      </c>
      <c r="FW52" s="67" t="str">
        <f t="shared" si="605"/>
        <v>6.8</v>
      </c>
      <c r="FX52" s="51" t="str">
        <f t="shared" si="606"/>
        <v>C+</v>
      </c>
      <c r="FY52" s="60">
        <f t="shared" si="607"/>
        <v>2.5</v>
      </c>
      <c r="FZ52" s="53" t="str">
        <f t="shared" si="608"/>
        <v>2.5</v>
      </c>
      <c r="GA52" s="63">
        <v>2</v>
      </c>
      <c r="GB52" s="199">
        <v>2</v>
      </c>
      <c r="GC52" s="105">
        <v>5.7</v>
      </c>
      <c r="GD52" s="103">
        <v>1</v>
      </c>
      <c r="GE52" s="104"/>
      <c r="GF52" s="105"/>
      <c r="GG52" s="67">
        <f t="shared" si="609"/>
        <v>2.9</v>
      </c>
      <c r="GH52" s="67" t="str">
        <f t="shared" si="610"/>
        <v>2.9</v>
      </c>
      <c r="GI52" s="51" t="str">
        <f t="shared" si="611"/>
        <v>F</v>
      </c>
      <c r="GJ52" s="60">
        <f t="shared" si="612"/>
        <v>0</v>
      </c>
      <c r="GK52" s="53" t="str">
        <f t="shared" si="613"/>
        <v>0.0</v>
      </c>
      <c r="GL52" s="63">
        <v>3</v>
      </c>
      <c r="GM52" s="199">
        <v>3</v>
      </c>
      <c r="GN52" s="203">
        <f t="shared" si="614"/>
        <v>18</v>
      </c>
      <c r="GO52" s="153">
        <f t="shared" si="615"/>
        <v>4.5611111111111118</v>
      </c>
      <c r="GP52" s="155">
        <f t="shared" si="616"/>
        <v>1.1666666666666667</v>
      </c>
      <c r="GQ52" s="154" t="str">
        <f t="shared" si="617"/>
        <v>1.17</v>
      </c>
      <c r="GR52" s="5" t="str">
        <f t="shared" si="618"/>
        <v>Lên lớp</v>
      </c>
      <c r="GS52" s="204">
        <f t="shared" si="619"/>
        <v>18</v>
      </c>
      <c r="GT52" s="205">
        <f t="shared" si="620"/>
        <v>4.5611111111111118</v>
      </c>
      <c r="GU52" s="206">
        <f t="shared" si="621"/>
        <v>1.1666666666666667</v>
      </c>
      <c r="GV52" s="207">
        <f t="shared" si="622"/>
        <v>35</v>
      </c>
      <c r="GW52" s="203">
        <f t="shared" si="623"/>
        <v>18</v>
      </c>
      <c r="GX52" s="154">
        <f t="shared" si="624"/>
        <v>4.5611111111111118</v>
      </c>
      <c r="GY52" s="155">
        <f t="shared" si="625"/>
        <v>1.1666666666666667</v>
      </c>
      <c r="GZ52" s="154" t="str">
        <f t="shared" si="626"/>
        <v>1.17</v>
      </c>
      <c r="HA52" s="5" t="str">
        <f t="shared" si="627"/>
        <v>Cảnh báo KQHT</v>
      </c>
      <c r="HB52" s="5"/>
      <c r="HC52" s="219">
        <v>5</v>
      </c>
      <c r="HD52" s="8">
        <v>5</v>
      </c>
      <c r="HG52" s="67">
        <f t="shared" si="478"/>
        <v>5</v>
      </c>
      <c r="HH52" s="67" t="str">
        <f t="shared" si="479"/>
        <v>5.0</v>
      </c>
      <c r="HI52" s="51" t="str">
        <f t="shared" si="480"/>
        <v>D+</v>
      </c>
      <c r="HJ52" s="60">
        <f t="shared" si="481"/>
        <v>1.5</v>
      </c>
      <c r="HK52" s="53" t="str">
        <f t="shared" si="482"/>
        <v>1.5</v>
      </c>
      <c r="HL52" s="63">
        <v>3</v>
      </c>
      <c r="HM52" s="199">
        <v>3</v>
      </c>
      <c r="HN52" s="166">
        <v>6</v>
      </c>
      <c r="HO52" s="122"/>
      <c r="HP52" s="123">
        <v>6</v>
      </c>
      <c r="HQ52" s="166">
        <f t="shared" si="483"/>
        <v>2.4</v>
      </c>
      <c r="HR52" s="110">
        <f t="shared" si="484"/>
        <v>6</v>
      </c>
      <c r="HS52" s="67" t="str">
        <f t="shared" si="485"/>
        <v>6.0</v>
      </c>
      <c r="HT52" s="111" t="str">
        <f t="shared" si="486"/>
        <v>C</v>
      </c>
      <c r="HU52" s="112">
        <f t="shared" si="487"/>
        <v>2</v>
      </c>
      <c r="HV52" s="113" t="str">
        <f t="shared" si="488"/>
        <v>2.0</v>
      </c>
      <c r="HW52" s="63">
        <v>1</v>
      </c>
      <c r="HX52" s="199">
        <v>1</v>
      </c>
      <c r="HY52" s="66">
        <f t="shared" si="489"/>
        <v>0.7</v>
      </c>
      <c r="HZ52" s="163">
        <f t="shared" si="489"/>
        <v>5.3</v>
      </c>
      <c r="IA52" s="53" t="str">
        <f t="shared" si="490"/>
        <v>5.3</v>
      </c>
      <c r="IB52" s="51" t="str">
        <f t="shared" si="491"/>
        <v>D+</v>
      </c>
      <c r="IC52" s="60">
        <f t="shared" si="492"/>
        <v>1.5</v>
      </c>
      <c r="ID52" s="53" t="str">
        <f t="shared" si="493"/>
        <v>1.5</v>
      </c>
      <c r="IE52" s="212">
        <v>4</v>
      </c>
      <c r="IF52" s="213">
        <v>4</v>
      </c>
      <c r="IG52" s="202">
        <v>6.3</v>
      </c>
      <c r="IH52" s="57">
        <v>9</v>
      </c>
      <c r="II52" s="58"/>
      <c r="IJ52" s="66">
        <f t="shared" si="494"/>
        <v>7.9</v>
      </c>
      <c r="IK52" s="67">
        <f t="shared" si="495"/>
        <v>7.9</v>
      </c>
      <c r="IL52" s="67" t="str">
        <f t="shared" si="496"/>
        <v>7.9</v>
      </c>
      <c r="IM52" s="51" t="str">
        <f t="shared" si="497"/>
        <v>B</v>
      </c>
      <c r="IN52" s="60">
        <f t="shared" si="498"/>
        <v>3</v>
      </c>
      <c r="IO52" s="53" t="str">
        <f t="shared" si="499"/>
        <v>3.0</v>
      </c>
      <c r="IP52" s="63">
        <v>2</v>
      </c>
      <c r="IQ52" s="199">
        <v>2</v>
      </c>
      <c r="IR52" s="233"/>
      <c r="IS52" s="233"/>
      <c r="IT52" s="233"/>
      <c r="IU52" s="66">
        <f t="shared" si="500"/>
        <v>0</v>
      </c>
      <c r="IV52" s="67">
        <f t="shared" si="501"/>
        <v>0</v>
      </c>
      <c r="IW52" s="67" t="str">
        <f t="shared" si="502"/>
        <v>0.0</v>
      </c>
      <c r="IX52" s="51" t="str">
        <f t="shared" si="503"/>
        <v>F</v>
      </c>
      <c r="IY52" s="60">
        <f t="shared" si="504"/>
        <v>0</v>
      </c>
      <c r="IZ52" s="53" t="str">
        <f t="shared" si="505"/>
        <v>0.0</v>
      </c>
      <c r="JA52" s="63">
        <v>3</v>
      </c>
      <c r="JB52" s="199">
        <v>3</v>
      </c>
      <c r="JC52" s="65">
        <v>6.4</v>
      </c>
      <c r="JD52" s="57">
        <v>4</v>
      </c>
      <c r="JE52" s="58"/>
      <c r="JF52" s="66">
        <f t="shared" si="506"/>
        <v>5</v>
      </c>
      <c r="JG52" s="67">
        <f t="shared" si="507"/>
        <v>5</v>
      </c>
      <c r="JH52" s="50" t="str">
        <f t="shared" si="508"/>
        <v>5.0</v>
      </c>
      <c r="JI52" s="51" t="str">
        <f t="shared" si="509"/>
        <v>D+</v>
      </c>
      <c r="JJ52" s="60">
        <f t="shared" si="510"/>
        <v>1.5</v>
      </c>
      <c r="JK52" s="53" t="str">
        <f t="shared" si="511"/>
        <v>1.5</v>
      </c>
      <c r="JL52" s="61">
        <v>2</v>
      </c>
      <c r="JM52" s="62">
        <v>2</v>
      </c>
      <c r="JN52" s="65">
        <v>7.2</v>
      </c>
      <c r="JO52" s="57">
        <v>4</v>
      </c>
      <c r="JP52" s="58"/>
      <c r="JQ52" s="146">
        <f t="shared" si="437"/>
        <v>5.3</v>
      </c>
      <c r="JR52" s="67">
        <f t="shared" si="438"/>
        <v>5.3</v>
      </c>
      <c r="JS52" s="50" t="str">
        <f t="shared" si="439"/>
        <v>5.3</v>
      </c>
      <c r="JT52" s="51" t="str">
        <f t="shared" si="440"/>
        <v>D+</v>
      </c>
      <c r="JU52" s="60">
        <f t="shared" si="441"/>
        <v>1.5</v>
      </c>
      <c r="JV52" s="53" t="str">
        <f t="shared" si="442"/>
        <v>1.5</v>
      </c>
      <c r="JW52" s="61">
        <v>1</v>
      </c>
      <c r="JX52" s="62">
        <v>1</v>
      </c>
      <c r="JY52" s="65">
        <v>5.3</v>
      </c>
      <c r="JZ52" s="57">
        <v>6</v>
      </c>
      <c r="KA52" s="58"/>
      <c r="KB52" s="146">
        <f t="shared" si="443"/>
        <v>5.7</v>
      </c>
      <c r="KC52" s="67">
        <f t="shared" si="444"/>
        <v>5.7</v>
      </c>
      <c r="KD52" s="50" t="str">
        <f t="shared" si="445"/>
        <v>5.7</v>
      </c>
      <c r="KE52" s="51" t="str">
        <f t="shared" si="446"/>
        <v>C</v>
      </c>
      <c r="KF52" s="60">
        <f t="shared" si="447"/>
        <v>2</v>
      </c>
      <c r="KG52" s="53" t="str">
        <f t="shared" si="448"/>
        <v>2.0</v>
      </c>
      <c r="KH52" s="61">
        <v>2</v>
      </c>
      <c r="KI52" s="62">
        <v>2</v>
      </c>
      <c r="KJ52" s="105"/>
      <c r="KK52" s="135"/>
      <c r="KL52" s="105"/>
      <c r="KM52" s="66">
        <f t="shared" si="449"/>
        <v>0</v>
      </c>
      <c r="KN52" s="110">
        <f t="shared" si="450"/>
        <v>0</v>
      </c>
      <c r="KO52" s="67" t="str">
        <f t="shared" si="451"/>
        <v>0.0</v>
      </c>
      <c r="KP52" s="273" t="str">
        <f t="shared" si="452"/>
        <v>F</v>
      </c>
      <c r="KQ52" s="112">
        <f t="shared" si="453"/>
        <v>0</v>
      </c>
      <c r="KR52" s="113" t="str">
        <f t="shared" si="454"/>
        <v>0.0</v>
      </c>
      <c r="KS52" s="63">
        <v>3</v>
      </c>
      <c r="KT52" s="199">
        <v>3</v>
      </c>
      <c r="KU52" s="147">
        <v>6.3</v>
      </c>
      <c r="KV52" s="283"/>
      <c r="KW52" s="125">
        <v>1</v>
      </c>
      <c r="KX52" s="66">
        <f t="shared" si="455"/>
        <v>2.5</v>
      </c>
      <c r="KY52" s="110">
        <f t="shared" si="456"/>
        <v>3.1</v>
      </c>
      <c r="KZ52" s="67" t="str">
        <f t="shared" si="457"/>
        <v>3.1</v>
      </c>
      <c r="LA52" s="273" t="str">
        <f t="shared" si="458"/>
        <v>F</v>
      </c>
      <c r="LB52" s="112">
        <f t="shared" si="459"/>
        <v>0</v>
      </c>
      <c r="LC52" s="113" t="str">
        <f t="shared" si="460"/>
        <v>0.0</v>
      </c>
      <c r="LD52" s="63">
        <v>2</v>
      </c>
      <c r="LE52" s="199">
        <v>2</v>
      </c>
      <c r="LF52" s="274">
        <f t="shared" si="461"/>
        <v>1.1000000000000001</v>
      </c>
      <c r="LG52" s="275">
        <f t="shared" si="462"/>
        <v>1.4</v>
      </c>
      <c r="LH52" s="276" t="str">
        <f t="shared" si="463"/>
        <v>1.4</v>
      </c>
      <c r="LI52" s="277" t="str">
        <f t="shared" si="464"/>
        <v>F</v>
      </c>
      <c r="LJ52" s="278">
        <f t="shared" si="465"/>
        <v>0</v>
      </c>
      <c r="LK52" s="276" t="str">
        <f t="shared" si="466"/>
        <v>0.0</v>
      </c>
      <c r="LL52" s="279">
        <v>5</v>
      </c>
      <c r="LM52" s="280">
        <v>5</v>
      </c>
      <c r="LN52" s="203">
        <f t="shared" si="467"/>
        <v>19</v>
      </c>
      <c r="LO52" s="153">
        <f t="shared" si="468"/>
        <v>3.6684210526315781</v>
      </c>
      <c r="LP52" s="155">
        <f t="shared" si="469"/>
        <v>1.1052631578947369</v>
      </c>
      <c r="LQ52" s="154" t="str">
        <f t="shared" si="470"/>
        <v>1.11</v>
      </c>
      <c r="LR52" s="5" t="str">
        <f t="shared" si="471"/>
        <v>Lên lớp</v>
      </c>
    </row>
    <row r="53" spans="1:330" s="8" customFormat="1" ht="18">
      <c r="A53" s="139">
        <v>8</v>
      </c>
      <c r="B53" s="8" t="s">
        <v>504</v>
      </c>
      <c r="C53" s="8" t="s">
        <v>520</v>
      </c>
      <c r="D53" s="222" t="s">
        <v>518</v>
      </c>
      <c r="E53" s="223" t="s">
        <v>470</v>
      </c>
      <c r="K53" s="98">
        <v>6.8</v>
      </c>
      <c r="L53" s="120"/>
      <c r="M53" s="51" t="str">
        <f t="shared" si="512"/>
        <v>C+</v>
      </c>
      <c r="N53" s="52">
        <f t="shared" si="513"/>
        <v>2.5</v>
      </c>
      <c r="O53" s="53" t="str">
        <f t="shared" si="514"/>
        <v>2.5</v>
      </c>
      <c r="P53" s="63">
        <v>2</v>
      </c>
      <c r="Q53" s="49">
        <v>6</v>
      </c>
      <c r="R53" s="67"/>
      <c r="S53" s="51" t="str">
        <f t="shared" si="515"/>
        <v>C</v>
      </c>
      <c r="T53" s="52">
        <f t="shared" si="516"/>
        <v>2</v>
      </c>
      <c r="U53" s="53" t="str">
        <f t="shared" si="517"/>
        <v>2.0</v>
      </c>
      <c r="V53" s="63">
        <v>3</v>
      </c>
      <c r="W53" s="105"/>
      <c r="X53" s="103"/>
      <c r="Y53" s="104"/>
      <c r="Z53" s="66">
        <f t="shared" si="518"/>
        <v>0</v>
      </c>
      <c r="AA53" s="67">
        <f t="shared" si="519"/>
        <v>0</v>
      </c>
      <c r="AB53" s="67" t="str">
        <f t="shared" si="520"/>
        <v>0.0</v>
      </c>
      <c r="AC53" s="51" t="str">
        <f t="shared" si="521"/>
        <v>F</v>
      </c>
      <c r="AD53" s="60">
        <f t="shared" si="522"/>
        <v>0</v>
      </c>
      <c r="AE53" s="53" t="str">
        <f t="shared" si="523"/>
        <v>0.0</v>
      </c>
      <c r="AF53" s="63">
        <v>4</v>
      </c>
      <c r="AG53" s="199"/>
      <c r="AH53" s="105">
        <v>7.3</v>
      </c>
      <c r="AI53" s="103">
        <v>8</v>
      </c>
      <c r="AJ53" s="104"/>
      <c r="AK53" s="66">
        <f t="shared" si="524"/>
        <v>7.7</v>
      </c>
      <c r="AL53" s="67">
        <f t="shared" si="525"/>
        <v>7.7</v>
      </c>
      <c r="AM53" s="67" t="str">
        <f t="shared" si="526"/>
        <v>7.7</v>
      </c>
      <c r="AN53" s="51" t="str">
        <f t="shared" si="527"/>
        <v>B</v>
      </c>
      <c r="AO53" s="60">
        <f t="shared" si="528"/>
        <v>3</v>
      </c>
      <c r="AP53" s="53" t="str">
        <f t="shared" si="529"/>
        <v>3.0</v>
      </c>
      <c r="AQ53" s="63">
        <v>2</v>
      </c>
      <c r="AR53" s="199"/>
      <c r="AS53" s="105"/>
      <c r="AT53" s="103"/>
      <c r="AU53" s="104"/>
      <c r="AV53" s="66">
        <f t="shared" si="530"/>
        <v>0</v>
      </c>
      <c r="AW53" s="67">
        <f t="shared" si="531"/>
        <v>0</v>
      </c>
      <c r="AX53" s="67" t="str">
        <f t="shared" si="532"/>
        <v>0.0</v>
      </c>
      <c r="AY53" s="51" t="str">
        <f t="shared" si="533"/>
        <v>F</v>
      </c>
      <c r="AZ53" s="60">
        <f t="shared" si="534"/>
        <v>0</v>
      </c>
      <c r="BA53" s="53" t="str">
        <f t="shared" si="535"/>
        <v>0.0</v>
      </c>
      <c r="BB53" s="63">
        <v>3</v>
      </c>
      <c r="BC53" s="199"/>
      <c r="BD53" s="105">
        <v>6.4</v>
      </c>
      <c r="BE53" s="103">
        <v>6</v>
      </c>
      <c r="BF53" s="104"/>
      <c r="BG53" s="66">
        <f t="shared" si="536"/>
        <v>6.2</v>
      </c>
      <c r="BH53" s="67">
        <f t="shared" si="537"/>
        <v>6.2</v>
      </c>
      <c r="BI53" s="67" t="str">
        <f t="shared" si="538"/>
        <v>6.2</v>
      </c>
      <c r="BJ53" s="51" t="str">
        <f t="shared" si="539"/>
        <v>C</v>
      </c>
      <c r="BK53" s="60">
        <f t="shared" si="540"/>
        <v>2</v>
      </c>
      <c r="BL53" s="53" t="str">
        <f t="shared" si="541"/>
        <v>2.0</v>
      </c>
      <c r="BM53" s="63">
        <v>3</v>
      </c>
      <c r="BN53" s="199"/>
      <c r="BO53" s="105">
        <v>7</v>
      </c>
      <c r="BP53" s="103">
        <v>6</v>
      </c>
      <c r="BQ53" s="104"/>
      <c r="BR53" s="66">
        <f t="shared" si="542"/>
        <v>6.4</v>
      </c>
      <c r="BS53" s="67">
        <f t="shared" si="543"/>
        <v>6.4</v>
      </c>
      <c r="BT53" s="67" t="str">
        <f t="shared" si="544"/>
        <v>6.4</v>
      </c>
      <c r="BU53" s="51" t="str">
        <f t="shared" si="545"/>
        <v>C</v>
      </c>
      <c r="BV53" s="68">
        <f t="shared" si="546"/>
        <v>2</v>
      </c>
      <c r="BW53" s="53" t="str">
        <f t="shared" si="547"/>
        <v>2.0</v>
      </c>
      <c r="BX53" s="63">
        <v>2</v>
      </c>
      <c r="BY53" s="199"/>
      <c r="BZ53" s="105"/>
      <c r="CA53" s="103"/>
      <c r="CB53" s="104"/>
      <c r="CC53" s="105"/>
      <c r="CD53" s="67">
        <f t="shared" si="548"/>
        <v>0</v>
      </c>
      <c r="CE53" s="67" t="str">
        <f t="shared" si="549"/>
        <v>0.0</v>
      </c>
      <c r="CF53" s="51" t="str">
        <f t="shared" si="550"/>
        <v>F</v>
      </c>
      <c r="CG53" s="60">
        <f t="shared" si="551"/>
        <v>0</v>
      </c>
      <c r="CH53" s="53" t="str">
        <f t="shared" si="552"/>
        <v>0.0</v>
      </c>
      <c r="CI53" s="63">
        <v>3</v>
      </c>
      <c r="CJ53" s="199"/>
      <c r="CK53" s="200">
        <f t="shared" si="553"/>
        <v>17</v>
      </c>
      <c r="CL53" s="72">
        <f t="shared" si="554"/>
        <v>2.7529411764705882</v>
      </c>
      <c r="CM53" s="93" t="str">
        <f t="shared" si="555"/>
        <v>2.75</v>
      </c>
      <c r="CN53" s="72">
        <f t="shared" si="556"/>
        <v>0.94117647058823528</v>
      </c>
      <c r="CO53" s="93" t="str">
        <f t="shared" si="557"/>
        <v>0.94</v>
      </c>
      <c r="CP53" s="258" t="str">
        <f t="shared" si="558"/>
        <v>Lên lớp</v>
      </c>
      <c r="CQ53" s="258">
        <f t="shared" si="559"/>
        <v>0</v>
      </c>
      <c r="CR53" s="72">
        <v>0</v>
      </c>
      <c r="CS53" s="258" t="str">
        <f t="shared" si="560"/>
        <v>0.00</v>
      </c>
      <c r="CT53" s="72">
        <v>0</v>
      </c>
      <c r="CU53" s="258" t="str">
        <f t="shared" si="561"/>
        <v>0.00</v>
      </c>
      <c r="CV53" s="258" t="str">
        <f t="shared" si="562"/>
        <v>Cảnh báo KQHT</v>
      </c>
      <c r="CW53" s="66">
        <v>6.4</v>
      </c>
      <c r="CX53" s="66">
        <v>6</v>
      </c>
      <c r="CY53" s="258"/>
      <c r="CZ53" s="66">
        <f t="shared" si="563"/>
        <v>6.2</v>
      </c>
      <c r="DA53" s="67">
        <f t="shared" si="564"/>
        <v>6.2</v>
      </c>
      <c r="DB53" s="60" t="str">
        <f t="shared" si="565"/>
        <v>6.2</v>
      </c>
      <c r="DC53" s="51" t="str">
        <f t="shared" si="566"/>
        <v>C</v>
      </c>
      <c r="DD53" s="60">
        <f t="shared" si="567"/>
        <v>2</v>
      </c>
      <c r="DE53" s="60" t="str">
        <f t="shared" si="568"/>
        <v>2.0</v>
      </c>
      <c r="DF53" s="63"/>
      <c r="DG53" s="201"/>
      <c r="DH53" s="105"/>
      <c r="DI53" s="126"/>
      <c r="DJ53" s="126"/>
      <c r="DK53" s="66">
        <f t="shared" si="569"/>
        <v>0</v>
      </c>
      <c r="DL53" s="67">
        <f t="shared" si="570"/>
        <v>0</v>
      </c>
      <c r="DM53" s="60" t="str">
        <f t="shared" si="571"/>
        <v>0.0</v>
      </c>
      <c r="DN53" s="51" t="str">
        <f t="shared" si="572"/>
        <v>F</v>
      </c>
      <c r="DO53" s="60">
        <f t="shared" si="573"/>
        <v>0</v>
      </c>
      <c r="DP53" s="60" t="str">
        <f t="shared" si="574"/>
        <v>0.0</v>
      </c>
      <c r="DQ53" s="63"/>
      <c r="DR53" s="201"/>
      <c r="DS53" s="67">
        <f t="shared" si="575"/>
        <v>3.1</v>
      </c>
      <c r="DT53" s="60" t="str">
        <f t="shared" si="576"/>
        <v>3.1</v>
      </c>
      <c r="DU53" s="51" t="str">
        <f t="shared" si="577"/>
        <v>F</v>
      </c>
      <c r="DV53" s="60">
        <f t="shared" si="578"/>
        <v>0</v>
      </c>
      <c r="DW53" s="60" t="str">
        <f t="shared" si="579"/>
        <v>0.0</v>
      </c>
      <c r="DX53" s="63">
        <v>3</v>
      </c>
      <c r="DY53" s="201">
        <v>3</v>
      </c>
      <c r="DZ53" s="202">
        <v>5</v>
      </c>
      <c r="EA53" s="57">
        <v>4</v>
      </c>
      <c r="EB53" s="58"/>
      <c r="EC53" s="66">
        <f t="shared" si="580"/>
        <v>4.4000000000000004</v>
      </c>
      <c r="ED53" s="67">
        <f t="shared" si="581"/>
        <v>4.4000000000000004</v>
      </c>
      <c r="EE53" s="67" t="str">
        <f t="shared" si="582"/>
        <v>4.4</v>
      </c>
      <c r="EF53" s="51" t="str">
        <f t="shared" si="583"/>
        <v>D</v>
      </c>
      <c r="EG53" s="68">
        <f t="shared" si="584"/>
        <v>1</v>
      </c>
      <c r="EH53" s="53" t="str">
        <f t="shared" si="585"/>
        <v>1.0</v>
      </c>
      <c r="EI53" s="63">
        <v>3</v>
      </c>
      <c r="EJ53" s="199">
        <v>3</v>
      </c>
      <c r="EK53" s="202">
        <v>6</v>
      </c>
      <c r="EL53" s="57">
        <v>6</v>
      </c>
      <c r="EM53" s="58"/>
      <c r="EN53" s="66">
        <f t="shared" si="586"/>
        <v>6</v>
      </c>
      <c r="EO53" s="67">
        <f t="shared" si="587"/>
        <v>6</v>
      </c>
      <c r="EP53" s="67" t="str">
        <f t="shared" si="588"/>
        <v>6.0</v>
      </c>
      <c r="EQ53" s="51" t="str">
        <f t="shared" si="589"/>
        <v>C</v>
      </c>
      <c r="ER53" s="60">
        <f t="shared" si="590"/>
        <v>2</v>
      </c>
      <c r="ES53" s="53" t="str">
        <f t="shared" si="591"/>
        <v>2.0</v>
      </c>
      <c r="ET53" s="63">
        <v>3</v>
      </c>
      <c r="EU53" s="199">
        <v>3</v>
      </c>
      <c r="EV53" s="202">
        <v>7.3</v>
      </c>
      <c r="EW53" s="57"/>
      <c r="EX53" s="58">
        <v>5</v>
      </c>
      <c r="EY53" s="66">
        <f t="shared" si="592"/>
        <v>2.9</v>
      </c>
      <c r="EZ53" s="67">
        <f t="shared" si="593"/>
        <v>5.9</v>
      </c>
      <c r="FA53" s="67" t="str">
        <f t="shared" si="594"/>
        <v>5.9</v>
      </c>
      <c r="FB53" s="51" t="str">
        <f t="shared" si="595"/>
        <v>C</v>
      </c>
      <c r="FC53" s="60">
        <f t="shared" si="596"/>
        <v>2</v>
      </c>
      <c r="FD53" s="53" t="str">
        <f t="shared" si="597"/>
        <v>2.0</v>
      </c>
      <c r="FE53" s="63">
        <v>2</v>
      </c>
      <c r="FF53" s="199">
        <v>2</v>
      </c>
      <c r="FG53" s="105">
        <v>7</v>
      </c>
      <c r="FH53" s="103">
        <v>8</v>
      </c>
      <c r="FI53" s="104"/>
      <c r="FJ53" s="66">
        <f t="shared" si="598"/>
        <v>7.6</v>
      </c>
      <c r="FK53" s="67">
        <f t="shared" si="599"/>
        <v>7.6</v>
      </c>
      <c r="FL53" s="67" t="str">
        <f t="shared" si="600"/>
        <v>7.6</v>
      </c>
      <c r="FM53" s="51" t="str">
        <f t="shared" si="601"/>
        <v>B</v>
      </c>
      <c r="FN53" s="60">
        <f t="shared" si="602"/>
        <v>3</v>
      </c>
      <c r="FO53" s="53" t="str">
        <f t="shared" si="603"/>
        <v>3.0</v>
      </c>
      <c r="FP53" s="63">
        <v>2</v>
      </c>
      <c r="FQ53" s="199">
        <v>2</v>
      </c>
      <c r="FR53" s="105">
        <v>6.8</v>
      </c>
      <c r="FS53" s="103">
        <v>7</v>
      </c>
      <c r="FT53" s="104"/>
      <c r="FU53" s="66"/>
      <c r="FV53" s="67">
        <f t="shared" si="604"/>
        <v>6.9</v>
      </c>
      <c r="FW53" s="67" t="str">
        <f t="shared" si="605"/>
        <v>6.9</v>
      </c>
      <c r="FX53" s="51" t="str">
        <f t="shared" si="606"/>
        <v>C+</v>
      </c>
      <c r="FY53" s="60">
        <f t="shared" si="607"/>
        <v>2.5</v>
      </c>
      <c r="FZ53" s="53" t="str">
        <f t="shared" si="608"/>
        <v>2.5</v>
      </c>
      <c r="GA53" s="63">
        <v>2</v>
      </c>
      <c r="GB53" s="199">
        <v>2</v>
      </c>
      <c r="GC53" s="105">
        <v>6.7</v>
      </c>
      <c r="GD53" s="103">
        <v>3</v>
      </c>
      <c r="GE53" s="104"/>
      <c r="GF53" s="105"/>
      <c r="GG53" s="67">
        <f t="shared" si="609"/>
        <v>4.5</v>
      </c>
      <c r="GH53" s="67" t="str">
        <f t="shared" si="610"/>
        <v>4.5</v>
      </c>
      <c r="GI53" s="51" t="str">
        <f t="shared" si="611"/>
        <v>D</v>
      </c>
      <c r="GJ53" s="60">
        <f t="shared" si="612"/>
        <v>1</v>
      </c>
      <c r="GK53" s="53" t="str">
        <f t="shared" si="613"/>
        <v>1.0</v>
      </c>
      <c r="GL53" s="63">
        <v>3</v>
      </c>
      <c r="GM53" s="199">
        <v>3</v>
      </c>
      <c r="GN53" s="203">
        <f t="shared" si="614"/>
        <v>18</v>
      </c>
      <c r="GO53" s="153">
        <f t="shared" si="615"/>
        <v>5.2666666666666666</v>
      </c>
      <c r="GP53" s="155">
        <f t="shared" si="616"/>
        <v>1.5</v>
      </c>
      <c r="GQ53" s="154" t="str">
        <f t="shared" si="617"/>
        <v>1.50</v>
      </c>
      <c r="GR53" s="5" t="str">
        <f t="shared" si="618"/>
        <v>Lên lớp</v>
      </c>
      <c r="GS53" s="204">
        <f t="shared" si="619"/>
        <v>18</v>
      </c>
      <c r="GT53" s="205">
        <f t="shared" si="620"/>
        <v>5.2666666666666666</v>
      </c>
      <c r="GU53" s="206">
        <f t="shared" si="621"/>
        <v>1.5</v>
      </c>
      <c r="GV53" s="207">
        <f t="shared" si="622"/>
        <v>35</v>
      </c>
      <c r="GW53" s="203">
        <f t="shared" si="623"/>
        <v>18</v>
      </c>
      <c r="GX53" s="154">
        <f t="shared" si="624"/>
        <v>5.2666666666666666</v>
      </c>
      <c r="GY53" s="155">
        <f t="shared" si="625"/>
        <v>1.5</v>
      </c>
      <c r="GZ53" s="154" t="str">
        <f t="shared" si="626"/>
        <v>1.50</v>
      </c>
      <c r="HA53" s="5" t="str">
        <f t="shared" si="627"/>
        <v>Lên lớp</v>
      </c>
      <c r="HB53" s="5"/>
      <c r="HC53" s="219">
        <v>5</v>
      </c>
      <c r="HD53" s="8">
        <v>4</v>
      </c>
      <c r="HG53" s="67">
        <f t="shared" si="478"/>
        <v>4.4000000000000004</v>
      </c>
      <c r="HH53" s="67" t="str">
        <f t="shared" si="479"/>
        <v>4.4</v>
      </c>
      <c r="HI53" s="51" t="str">
        <f t="shared" si="480"/>
        <v>D</v>
      </c>
      <c r="HJ53" s="60">
        <f t="shared" si="481"/>
        <v>1</v>
      </c>
      <c r="HK53" s="53" t="str">
        <f t="shared" si="482"/>
        <v>1.0</v>
      </c>
      <c r="HL53" s="63">
        <v>3</v>
      </c>
      <c r="HM53" s="199">
        <v>3</v>
      </c>
      <c r="HN53" s="202">
        <v>6</v>
      </c>
      <c r="HO53" s="57">
        <v>5</v>
      </c>
      <c r="HP53" s="58"/>
      <c r="HQ53" s="66">
        <f t="shared" si="483"/>
        <v>5.4</v>
      </c>
      <c r="HR53" s="110">
        <f t="shared" si="484"/>
        <v>5.4</v>
      </c>
      <c r="HS53" s="67" t="str">
        <f t="shared" si="485"/>
        <v>5.4</v>
      </c>
      <c r="HT53" s="111" t="str">
        <f t="shared" si="486"/>
        <v>D+</v>
      </c>
      <c r="HU53" s="112">
        <f t="shared" si="487"/>
        <v>1.5</v>
      </c>
      <c r="HV53" s="113" t="str">
        <f t="shared" si="488"/>
        <v>1.5</v>
      </c>
      <c r="HW53" s="63">
        <v>1</v>
      </c>
      <c r="HX53" s="199">
        <v>1</v>
      </c>
      <c r="HY53" s="66">
        <f t="shared" si="489"/>
        <v>1.6</v>
      </c>
      <c r="HZ53" s="163">
        <f t="shared" si="489"/>
        <v>4.7</v>
      </c>
      <c r="IA53" s="53" t="str">
        <f t="shared" si="490"/>
        <v>4.7</v>
      </c>
      <c r="IB53" s="51" t="str">
        <f t="shared" si="491"/>
        <v>D</v>
      </c>
      <c r="IC53" s="60">
        <f t="shared" si="492"/>
        <v>1</v>
      </c>
      <c r="ID53" s="53" t="str">
        <f t="shared" si="493"/>
        <v>1.0</v>
      </c>
      <c r="IE53" s="212">
        <v>4</v>
      </c>
      <c r="IF53" s="213">
        <v>4</v>
      </c>
      <c r="IG53" s="202">
        <v>8.3000000000000007</v>
      </c>
      <c r="IH53" s="57">
        <v>7</v>
      </c>
      <c r="II53" s="58"/>
      <c r="IJ53" s="66">
        <f t="shared" si="494"/>
        <v>7.5</v>
      </c>
      <c r="IK53" s="67">
        <f t="shared" si="495"/>
        <v>7.5</v>
      </c>
      <c r="IL53" s="67" t="str">
        <f t="shared" si="496"/>
        <v>7.5</v>
      </c>
      <c r="IM53" s="51" t="str">
        <f t="shared" si="497"/>
        <v>B</v>
      </c>
      <c r="IN53" s="60">
        <f t="shared" si="498"/>
        <v>3</v>
      </c>
      <c r="IO53" s="53" t="str">
        <f t="shared" si="499"/>
        <v>3.0</v>
      </c>
      <c r="IP53" s="63">
        <v>2</v>
      </c>
      <c r="IQ53" s="199">
        <v>2</v>
      </c>
      <c r="IR53" s="8">
        <v>6.3</v>
      </c>
      <c r="IS53" s="8">
        <v>7</v>
      </c>
      <c r="IU53" s="66">
        <f t="shared" si="500"/>
        <v>6.7</v>
      </c>
      <c r="IV53" s="67">
        <f t="shared" si="501"/>
        <v>6.7</v>
      </c>
      <c r="IW53" s="67" t="str">
        <f t="shared" si="502"/>
        <v>6.7</v>
      </c>
      <c r="IX53" s="51" t="str">
        <f t="shared" si="503"/>
        <v>C+</v>
      </c>
      <c r="IY53" s="60">
        <f t="shared" si="504"/>
        <v>2.5</v>
      </c>
      <c r="IZ53" s="53" t="str">
        <f t="shared" si="505"/>
        <v>2.5</v>
      </c>
      <c r="JA53" s="63">
        <v>3</v>
      </c>
      <c r="JB53" s="199">
        <v>3</v>
      </c>
      <c r="JC53" s="65">
        <v>6.8</v>
      </c>
      <c r="JD53" s="57">
        <v>6</v>
      </c>
      <c r="JE53" s="58"/>
      <c r="JF53" s="66">
        <f t="shared" si="506"/>
        <v>6.3</v>
      </c>
      <c r="JG53" s="67">
        <f t="shared" si="507"/>
        <v>6.3</v>
      </c>
      <c r="JH53" s="50" t="str">
        <f t="shared" si="508"/>
        <v>6.3</v>
      </c>
      <c r="JI53" s="51" t="str">
        <f t="shared" si="509"/>
        <v>C</v>
      </c>
      <c r="JJ53" s="60">
        <f t="shared" si="510"/>
        <v>2</v>
      </c>
      <c r="JK53" s="53" t="str">
        <f t="shared" si="511"/>
        <v>2.0</v>
      </c>
      <c r="JL53" s="61">
        <v>2</v>
      </c>
      <c r="JM53" s="62">
        <v>2</v>
      </c>
      <c r="JN53" s="65">
        <v>7.2</v>
      </c>
      <c r="JO53" s="57">
        <v>5</v>
      </c>
      <c r="JP53" s="58"/>
      <c r="JQ53" s="146">
        <f t="shared" si="437"/>
        <v>5.9</v>
      </c>
      <c r="JR53" s="67">
        <f t="shared" si="438"/>
        <v>5.9</v>
      </c>
      <c r="JS53" s="50" t="str">
        <f t="shared" si="439"/>
        <v>5.9</v>
      </c>
      <c r="JT53" s="51" t="str">
        <f t="shared" si="440"/>
        <v>C</v>
      </c>
      <c r="JU53" s="60">
        <f t="shared" si="441"/>
        <v>2</v>
      </c>
      <c r="JV53" s="53" t="str">
        <f t="shared" si="442"/>
        <v>2.0</v>
      </c>
      <c r="JW53" s="61">
        <v>1</v>
      </c>
      <c r="JX53" s="62">
        <v>1</v>
      </c>
      <c r="JY53" s="65">
        <v>6.7</v>
      </c>
      <c r="JZ53" s="57">
        <v>3</v>
      </c>
      <c r="KA53" s="58"/>
      <c r="KB53" s="146">
        <f t="shared" si="443"/>
        <v>4.5</v>
      </c>
      <c r="KC53" s="67">
        <f t="shared" si="444"/>
        <v>4.5</v>
      </c>
      <c r="KD53" s="50" t="str">
        <f t="shared" si="445"/>
        <v>4.5</v>
      </c>
      <c r="KE53" s="51" t="str">
        <f t="shared" si="446"/>
        <v>D</v>
      </c>
      <c r="KF53" s="60">
        <f t="shared" si="447"/>
        <v>1</v>
      </c>
      <c r="KG53" s="53" t="str">
        <f t="shared" si="448"/>
        <v>1.0</v>
      </c>
      <c r="KH53" s="61">
        <v>2</v>
      </c>
      <c r="KI53" s="62">
        <v>2</v>
      </c>
      <c r="KJ53" s="105">
        <v>7.6</v>
      </c>
      <c r="KK53" s="135">
        <v>8</v>
      </c>
      <c r="KL53" s="105"/>
      <c r="KM53" s="66">
        <f t="shared" si="449"/>
        <v>7.8</v>
      </c>
      <c r="KN53" s="110">
        <f t="shared" si="450"/>
        <v>7.8</v>
      </c>
      <c r="KO53" s="67" t="str">
        <f t="shared" si="451"/>
        <v>7.8</v>
      </c>
      <c r="KP53" s="273" t="str">
        <f t="shared" si="452"/>
        <v>B</v>
      </c>
      <c r="KQ53" s="112">
        <f t="shared" si="453"/>
        <v>3</v>
      </c>
      <c r="KR53" s="113" t="str">
        <f t="shared" si="454"/>
        <v>3.0</v>
      </c>
      <c r="KS53" s="63">
        <v>3</v>
      </c>
      <c r="KT53" s="199">
        <v>3</v>
      </c>
      <c r="KU53" s="147">
        <v>7</v>
      </c>
      <c r="KV53" s="283">
        <v>1</v>
      </c>
      <c r="KW53" s="125">
        <v>1</v>
      </c>
      <c r="KX53" s="66">
        <f t="shared" si="455"/>
        <v>3.4</v>
      </c>
      <c r="KY53" s="110">
        <f t="shared" si="456"/>
        <v>3.4</v>
      </c>
      <c r="KZ53" s="67" t="str">
        <f t="shared" si="457"/>
        <v>3.4</v>
      </c>
      <c r="LA53" s="273" t="str">
        <f t="shared" si="458"/>
        <v>F</v>
      </c>
      <c r="LB53" s="112">
        <f t="shared" si="459"/>
        <v>0</v>
      </c>
      <c r="LC53" s="113" t="str">
        <f t="shared" si="460"/>
        <v>0.0</v>
      </c>
      <c r="LD53" s="63">
        <v>2</v>
      </c>
      <c r="LE53" s="199">
        <v>2</v>
      </c>
      <c r="LF53" s="274">
        <f t="shared" si="461"/>
        <v>5.8</v>
      </c>
      <c r="LG53" s="275">
        <f t="shared" si="462"/>
        <v>5.8</v>
      </c>
      <c r="LH53" s="276" t="str">
        <f t="shared" si="463"/>
        <v>5.8</v>
      </c>
      <c r="LI53" s="277" t="str">
        <f t="shared" si="464"/>
        <v>C</v>
      </c>
      <c r="LJ53" s="278">
        <f t="shared" si="465"/>
        <v>2</v>
      </c>
      <c r="LK53" s="276" t="str">
        <f t="shared" si="466"/>
        <v>2.0</v>
      </c>
      <c r="LL53" s="279">
        <v>5</v>
      </c>
      <c r="LM53" s="280">
        <v>5</v>
      </c>
      <c r="LN53" s="203">
        <f t="shared" si="467"/>
        <v>19</v>
      </c>
      <c r="LO53" s="153">
        <f t="shared" si="468"/>
        <v>5.8631578947368412</v>
      </c>
      <c r="LP53" s="155">
        <f t="shared" si="469"/>
        <v>1.8421052631578947</v>
      </c>
      <c r="LQ53" s="154" t="str">
        <f t="shared" si="470"/>
        <v>1.84</v>
      </c>
      <c r="LR53" s="5" t="str">
        <f t="shared" si="471"/>
        <v>Lên lớp</v>
      </c>
    </row>
    <row r="54" spans="1:330" s="8" customFormat="1" ht="18">
      <c r="A54" s="218">
        <v>9</v>
      </c>
      <c r="B54" s="8" t="s">
        <v>504</v>
      </c>
      <c r="C54" s="8" t="s">
        <v>521</v>
      </c>
      <c r="D54" s="222" t="s">
        <v>522</v>
      </c>
      <c r="E54" s="223" t="s">
        <v>370</v>
      </c>
      <c r="K54" s="98"/>
      <c r="L54" s="120"/>
      <c r="M54" s="51" t="str">
        <f t="shared" si="512"/>
        <v>F</v>
      </c>
      <c r="N54" s="52">
        <f t="shared" si="513"/>
        <v>0</v>
      </c>
      <c r="O54" s="53" t="str">
        <f t="shared" si="514"/>
        <v>0.0</v>
      </c>
      <c r="P54" s="63">
        <v>2</v>
      </c>
      <c r="Q54" s="49"/>
      <c r="R54" s="67"/>
      <c r="S54" s="51" t="str">
        <f t="shared" si="515"/>
        <v>F</v>
      </c>
      <c r="T54" s="52">
        <f t="shared" si="516"/>
        <v>0</v>
      </c>
      <c r="U54" s="53" t="str">
        <f t="shared" si="517"/>
        <v>0.0</v>
      </c>
      <c r="V54" s="63">
        <v>3</v>
      </c>
      <c r="W54" s="105"/>
      <c r="X54" s="103"/>
      <c r="Y54" s="104"/>
      <c r="Z54" s="66">
        <f t="shared" si="518"/>
        <v>0</v>
      </c>
      <c r="AA54" s="67">
        <f t="shared" si="519"/>
        <v>0</v>
      </c>
      <c r="AB54" s="67" t="str">
        <f t="shared" si="520"/>
        <v>0.0</v>
      </c>
      <c r="AC54" s="51" t="str">
        <f t="shared" si="521"/>
        <v>F</v>
      </c>
      <c r="AD54" s="60">
        <f t="shared" si="522"/>
        <v>0</v>
      </c>
      <c r="AE54" s="53" t="str">
        <f t="shared" si="523"/>
        <v>0.0</v>
      </c>
      <c r="AF54" s="63">
        <v>4</v>
      </c>
      <c r="AG54" s="199"/>
      <c r="AH54" s="105"/>
      <c r="AI54" s="103"/>
      <c r="AJ54" s="104"/>
      <c r="AK54" s="66">
        <f t="shared" si="524"/>
        <v>0</v>
      </c>
      <c r="AL54" s="67">
        <f t="shared" si="525"/>
        <v>0</v>
      </c>
      <c r="AM54" s="67" t="str">
        <f t="shared" si="526"/>
        <v>0.0</v>
      </c>
      <c r="AN54" s="51" t="str">
        <f t="shared" si="527"/>
        <v>F</v>
      </c>
      <c r="AO54" s="60">
        <f t="shared" si="528"/>
        <v>0</v>
      </c>
      <c r="AP54" s="53" t="str">
        <f t="shared" si="529"/>
        <v>0.0</v>
      </c>
      <c r="AQ54" s="63">
        <v>2</v>
      </c>
      <c r="AR54" s="199"/>
      <c r="AS54" s="105"/>
      <c r="AT54" s="103"/>
      <c r="AU54" s="104"/>
      <c r="AV54" s="66">
        <f t="shared" si="530"/>
        <v>0</v>
      </c>
      <c r="AW54" s="67">
        <f t="shared" si="531"/>
        <v>0</v>
      </c>
      <c r="AX54" s="67" t="str">
        <f t="shared" si="532"/>
        <v>0.0</v>
      </c>
      <c r="AY54" s="51" t="str">
        <f t="shared" si="533"/>
        <v>F</v>
      </c>
      <c r="AZ54" s="60">
        <f t="shared" si="534"/>
        <v>0</v>
      </c>
      <c r="BA54" s="53" t="str">
        <f t="shared" si="535"/>
        <v>0.0</v>
      </c>
      <c r="BB54" s="63">
        <v>3</v>
      </c>
      <c r="BC54" s="199"/>
      <c r="BD54" s="105">
        <v>2</v>
      </c>
      <c r="BE54" s="103"/>
      <c r="BF54" s="104"/>
      <c r="BG54" s="66">
        <f t="shared" si="536"/>
        <v>0.8</v>
      </c>
      <c r="BH54" s="67">
        <f t="shared" si="537"/>
        <v>0.8</v>
      </c>
      <c r="BI54" s="67" t="str">
        <f t="shared" si="538"/>
        <v>0.8</v>
      </c>
      <c r="BJ54" s="51" t="str">
        <f t="shared" si="539"/>
        <v>F</v>
      </c>
      <c r="BK54" s="60">
        <f t="shared" si="540"/>
        <v>0</v>
      </c>
      <c r="BL54" s="53" t="str">
        <f t="shared" si="541"/>
        <v>0.0</v>
      </c>
      <c r="BM54" s="63">
        <v>3</v>
      </c>
      <c r="BN54" s="199"/>
      <c r="BO54" s="105">
        <v>0</v>
      </c>
      <c r="BP54" s="103"/>
      <c r="BQ54" s="104"/>
      <c r="BR54" s="66">
        <f t="shared" si="542"/>
        <v>0</v>
      </c>
      <c r="BS54" s="67">
        <f t="shared" si="543"/>
        <v>0</v>
      </c>
      <c r="BT54" s="67" t="str">
        <f t="shared" si="544"/>
        <v>0.0</v>
      </c>
      <c r="BU54" s="51" t="str">
        <f t="shared" si="545"/>
        <v>F</v>
      </c>
      <c r="BV54" s="68">
        <f t="shared" si="546"/>
        <v>0</v>
      </c>
      <c r="BW54" s="53" t="str">
        <f t="shared" si="547"/>
        <v>0.0</v>
      </c>
      <c r="BX54" s="63">
        <v>2</v>
      </c>
      <c r="BY54" s="199"/>
      <c r="BZ54" s="105"/>
      <c r="CA54" s="103"/>
      <c r="CB54" s="104"/>
      <c r="CC54" s="105"/>
      <c r="CD54" s="67">
        <f t="shared" si="548"/>
        <v>0</v>
      </c>
      <c r="CE54" s="67" t="str">
        <f t="shared" si="549"/>
        <v>0.0</v>
      </c>
      <c r="CF54" s="51" t="str">
        <f t="shared" si="550"/>
        <v>F</v>
      </c>
      <c r="CG54" s="60">
        <f t="shared" si="551"/>
        <v>0</v>
      </c>
      <c r="CH54" s="53" t="str">
        <f t="shared" si="552"/>
        <v>0.0</v>
      </c>
      <c r="CI54" s="63">
        <v>3</v>
      </c>
      <c r="CJ54" s="199"/>
      <c r="CK54" s="200">
        <f t="shared" si="553"/>
        <v>17</v>
      </c>
      <c r="CL54" s="72">
        <f t="shared" si="554"/>
        <v>0.14117647058823532</v>
      </c>
      <c r="CM54" s="93" t="str">
        <f t="shared" si="555"/>
        <v>0.14</v>
      </c>
      <c r="CN54" s="72">
        <f t="shared" si="556"/>
        <v>0</v>
      </c>
      <c r="CO54" s="93" t="str">
        <f t="shared" si="557"/>
        <v>0.00</v>
      </c>
      <c r="CP54" s="258" t="str">
        <f t="shared" si="558"/>
        <v>Cảnh báo KQHT</v>
      </c>
      <c r="CQ54" s="258">
        <f t="shared" si="559"/>
        <v>0</v>
      </c>
      <c r="CR54" s="72">
        <v>0</v>
      </c>
      <c r="CS54" s="258" t="str">
        <f t="shared" si="560"/>
        <v>0.00</v>
      </c>
      <c r="CT54" s="72">
        <v>0</v>
      </c>
      <c r="CU54" s="258" t="str">
        <f t="shared" si="561"/>
        <v>0.00</v>
      </c>
      <c r="CV54" s="258" t="str">
        <f t="shared" si="562"/>
        <v>Cảnh báo KQHT</v>
      </c>
      <c r="CW54" s="66">
        <v>5</v>
      </c>
      <c r="CX54" s="66">
        <v>2</v>
      </c>
      <c r="CY54" s="258"/>
      <c r="CZ54" s="66">
        <f t="shared" si="563"/>
        <v>3.2</v>
      </c>
      <c r="DA54" s="67">
        <f t="shared" si="564"/>
        <v>3.2</v>
      </c>
      <c r="DB54" s="60" t="str">
        <f t="shared" si="565"/>
        <v>3.2</v>
      </c>
      <c r="DC54" s="51" t="str">
        <f t="shared" si="566"/>
        <v>F</v>
      </c>
      <c r="DD54" s="60">
        <f t="shared" si="567"/>
        <v>0</v>
      </c>
      <c r="DE54" s="60" t="str">
        <f t="shared" si="568"/>
        <v>0.0</v>
      </c>
      <c r="DF54" s="63"/>
      <c r="DG54" s="201"/>
      <c r="DH54" s="105"/>
      <c r="DI54" s="126"/>
      <c r="DJ54" s="126"/>
      <c r="DK54" s="66">
        <f t="shared" si="569"/>
        <v>0</v>
      </c>
      <c r="DL54" s="67">
        <f t="shared" si="570"/>
        <v>0</v>
      </c>
      <c r="DM54" s="60" t="str">
        <f t="shared" si="571"/>
        <v>0.0</v>
      </c>
      <c r="DN54" s="51" t="str">
        <f t="shared" si="572"/>
        <v>F</v>
      </c>
      <c r="DO54" s="60">
        <f t="shared" si="573"/>
        <v>0</v>
      </c>
      <c r="DP54" s="60" t="str">
        <f t="shared" si="574"/>
        <v>0.0</v>
      </c>
      <c r="DQ54" s="63"/>
      <c r="DR54" s="201"/>
      <c r="DS54" s="67">
        <f t="shared" si="575"/>
        <v>1.6</v>
      </c>
      <c r="DT54" s="60" t="str">
        <f t="shared" si="576"/>
        <v>1.6</v>
      </c>
      <c r="DU54" s="51" t="str">
        <f t="shared" si="577"/>
        <v>F</v>
      </c>
      <c r="DV54" s="60">
        <f t="shared" si="578"/>
        <v>0</v>
      </c>
      <c r="DW54" s="60" t="str">
        <f t="shared" si="579"/>
        <v>0.0</v>
      </c>
      <c r="DX54" s="63">
        <v>3</v>
      </c>
      <c r="DY54" s="201">
        <v>3</v>
      </c>
      <c r="DZ54" s="146">
        <v>0</v>
      </c>
      <c r="EA54" s="70"/>
      <c r="EB54" s="121"/>
      <c r="EC54" s="66">
        <f t="shared" si="580"/>
        <v>0</v>
      </c>
      <c r="ED54" s="67">
        <f t="shared" si="581"/>
        <v>0</v>
      </c>
      <c r="EE54" s="67" t="str">
        <f t="shared" si="582"/>
        <v>0.0</v>
      </c>
      <c r="EF54" s="51" t="str">
        <f t="shared" si="583"/>
        <v>F</v>
      </c>
      <c r="EG54" s="68">
        <f t="shared" si="584"/>
        <v>0</v>
      </c>
      <c r="EH54" s="53" t="str">
        <f t="shared" si="585"/>
        <v>0.0</v>
      </c>
      <c r="EI54" s="63">
        <v>3</v>
      </c>
      <c r="EJ54" s="199">
        <v>3</v>
      </c>
      <c r="EK54" s="146">
        <v>3</v>
      </c>
      <c r="EL54" s="70"/>
      <c r="EM54" s="121"/>
      <c r="EN54" s="66">
        <f t="shared" si="586"/>
        <v>1.2</v>
      </c>
      <c r="EO54" s="67">
        <f t="shared" si="587"/>
        <v>1.2</v>
      </c>
      <c r="EP54" s="67" t="str">
        <f t="shared" si="588"/>
        <v>1.2</v>
      </c>
      <c r="EQ54" s="51" t="str">
        <f t="shared" si="589"/>
        <v>F</v>
      </c>
      <c r="ER54" s="60">
        <f t="shared" si="590"/>
        <v>0</v>
      </c>
      <c r="ES54" s="53" t="str">
        <f t="shared" si="591"/>
        <v>0.0</v>
      </c>
      <c r="ET54" s="63">
        <v>3</v>
      </c>
      <c r="EU54" s="199">
        <v>3</v>
      </c>
      <c r="EV54" s="146">
        <v>0</v>
      </c>
      <c r="EW54" s="70"/>
      <c r="EX54" s="121"/>
      <c r="EY54" s="66">
        <f t="shared" si="592"/>
        <v>0</v>
      </c>
      <c r="EZ54" s="67">
        <f t="shared" si="593"/>
        <v>0</v>
      </c>
      <c r="FA54" s="67" t="str">
        <f t="shared" si="594"/>
        <v>0.0</v>
      </c>
      <c r="FB54" s="51" t="str">
        <f t="shared" si="595"/>
        <v>F</v>
      </c>
      <c r="FC54" s="60">
        <f t="shared" si="596"/>
        <v>0</v>
      </c>
      <c r="FD54" s="53" t="str">
        <f t="shared" si="597"/>
        <v>0.0</v>
      </c>
      <c r="FE54" s="63">
        <v>2</v>
      </c>
      <c r="FF54" s="199">
        <v>2</v>
      </c>
      <c r="FG54" s="105">
        <v>0</v>
      </c>
      <c r="FH54" s="103"/>
      <c r="FI54" s="104"/>
      <c r="FJ54" s="66">
        <f t="shared" si="598"/>
        <v>0</v>
      </c>
      <c r="FK54" s="67">
        <f t="shared" si="599"/>
        <v>0</v>
      </c>
      <c r="FL54" s="67" t="str">
        <f t="shared" si="600"/>
        <v>0.0</v>
      </c>
      <c r="FM54" s="51" t="str">
        <f t="shared" si="601"/>
        <v>F</v>
      </c>
      <c r="FN54" s="60">
        <f t="shared" si="602"/>
        <v>0</v>
      </c>
      <c r="FO54" s="53" t="str">
        <f t="shared" si="603"/>
        <v>0.0</v>
      </c>
      <c r="FP54" s="63">
        <v>2</v>
      </c>
      <c r="FQ54" s="199">
        <v>2</v>
      </c>
      <c r="FR54" s="105"/>
      <c r="FS54" s="103"/>
      <c r="FT54" s="104"/>
      <c r="FU54" s="66"/>
      <c r="FV54" s="67">
        <f t="shared" si="604"/>
        <v>0</v>
      </c>
      <c r="FW54" s="67" t="str">
        <f t="shared" si="605"/>
        <v>0.0</v>
      </c>
      <c r="FX54" s="51" t="str">
        <f t="shared" si="606"/>
        <v>F</v>
      </c>
      <c r="FY54" s="60">
        <f t="shared" si="607"/>
        <v>0</v>
      </c>
      <c r="FZ54" s="53" t="str">
        <f t="shared" si="608"/>
        <v>0.0</v>
      </c>
      <c r="GA54" s="63">
        <v>2</v>
      </c>
      <c r="GB54" s="199">
        <v>2</v>
      </c>
      <c r="GC54" s="105">
        <v>1</v>
      </c>
      <c r="GD54" s="103"/>
      <c r="GE54" s="104"/>
      <c r="GF54" s="105"/>
      <c r="GG54" s="67">
        <f t="shared" si="609"/>
        <v>0.4</v>
      </c>
      <c r="GH54" s="67" t="str">
        <f t="shared" si="610"/>
        <v>0.4</v>
      </c>
      <c r="GI54" s="51" t="str">
        <f t="shared" si="611"/>
        <v>F</v>
      </c>
      <c r="GJ54" s="60">
        <f t="shared" si="612"/>
        <v>0</v>
      </c>
      <c r="GK54" s="53" t="str">
        <f t="shared" si="613"/>
        <v>0.0</v>
      </c>
      <c r="GL54" s="63">
        <v>3</v>
      </c>
      <c r="GM54" s="199">
        <v>3</v>
      </c>
      <c r="GN54" s="203">
        <f t="shared" si="614"/>
        <v>18</v>
      </c>
      <c r="GO54" s="153">
        <f t="shared" si="615"/>
        <v>0.53333333333333344</v>
      </c>
      <c r="GP54" s="155">
        <f t="shared" si="616"/>
        <v>0</v>
      </c>
      <c r="GQ54" s="154" t="str">
        <f t="shared" si="617"/>
        <v>0.00</v>
      </c>
      <c r="GR54" s="5" t="str">
        <f t="shared" si="618"/>
        <v>Cảnh báo KQHT</v>
      </c>
      <c r="GS54" s="204">
        <f t="shared" si="619"/>
        <v>18</v>
      </c>
      <c r="GT54" s="205">
        <f t="shared" si="620"/>
        <v>0.53333333333333344</v>
      </c>
      <c r="GU54" s="206">
        <f t="shared" si="621"/>
        <v>0</v>
      </c>
      <c r="GV54" s="207">
        <f t="shared" si="622"/>
        <v>35</v>
      </c>
      <c r="GW54" s="203">
        <f t="shared" si="623"/>
        <v>18</v>
      </c>
      <c r="GX54" s="154">
        <f t="shared" si="624"/>
        <v>0.53333333333333344</v>
      </c>
      <c r="GY54" s="155">
        <f t="shared" si="625"/>
        <v>0</v>
      </c>
      <c r="GZ54" s="154" t="str">
        <f t="shared" si="626"/>
        <v>0.00</v>
      </c>
      <c r="HA54" s="5" t="str">
        <f t="shared" si="627"/>
        <v>Cảnh báo KQHT</v>
      </c>
      <c r="HB54" s="5"/>
      <c r="HC54" s="219"/>
      <c r="HG54" s="67">
        <f t="shared" si="478"/>
        <v>0</v>
      </c>
      <c r="HH54" s="67" t="str">
        <f t="shared" si="479"/>
        <v>0.0</v>
      </c>
      <c r="HI54" s="51" t="str">
        <f t="shared" si="480"/>
        <v>F</v>
      </c>
      <c r="HJ54" s="60">
        <f t="shared" si="481"/>
        <v>0</v>
      </c>
      <c r="HK54" s="53" t="str">
        <f t="shared" si="482"/>
        <v>0.0</v>
      </c>
      <c r="HL54" s="63">
        <v>3</v>
      </c>
      <c r="HM54" s="199">
        <v>3</v>
      </c>
      <c r="HN54" s="202"/>
      <c r="HO54" s="57"/>
      <c r="HP54" s="58"/>
      <c r="HQ54" s="66">
        <f t="shared" si="483"/>
        <v>0</v>
      </c>
      <c r="HR54" s="110">
        <f t="shared" si="484"/>
        <v>0</v>
      </c>
      <c r="HS54" s="67" t="str">
        <f t="shared" si="485"/>
        <v>0.0</v>
      </c>
      <c r="HT54" s="111" t="str">
        <f t="shared" si="486"/>
        <v>F</v>
      </c>
      <c r="HU54" s="112">
        <f t="shared" si="487"/>
        <v>0</v>
      </c>
      <c r="HV54" s="113" t="str">
        <f t="shared" si="488"/>
        <v>0.0</v>
      </c>
      <c r="HW54" s="63">
        <v>1</v>
      </c>
      <c r="HX54" s="199">
        <v>1</v>
      </c>
      <c r="HY54" s="66">
        <f t="shared" si="489"/>
        <v>0</v>
      </c>
      <c r="HZ54" s="163">
        <f t="shared" si="489"/>
        <v>0</v>
      </c>
      <c r="IA54" s="53" t="str">
        <f t="shared" si="490"/>
        <v>0.0</v>
      </c>
      <c r="IB54" s="51" t="str">
        <f t="shared" si="491"/>
        <v>F</v>
      </c>
      <c r="IC54" s="60">
        <f t="shared" si="492"/>
        <v>0</v>
      </c>
      <c r="ID54" s="53" t="str">
        <f t="shared" si="493"/>
        <v>0.0</v>
      </c>
      <c r="IE54" s="212">
        <v>4</v>
      </c>
      <c r="IF54" s="213">
        <v>4</v>
      </c>
      <c r="IG54" s="202"/>
      <c r="IH54" s="57"/>
      <c r="II54" s="58"/>
      <c r="IJ54" s="66">
        <f t="shared" si="494"/>
        <v>0</v>
      </c>
      <c r="IK54" s="67">
        <f t="shared" si="495"/>
        <v>0</v>
      </c>
      <c r="IL54" s="67" t="str">
        <f t="shared" si="496"/>
        <v>0.0</v>
      </c>
      <c r="IM54" s="51" t="str">
        <f t="shared" si="497"/>
        <v>F</v>
      </c>
      <c r="IN54" s="60">
        <f t="shared" si="498"/>
        <v>0</v>
      </c>
      <c r="IO54" s="53" t="str">
        <f t="shared" si="499"/>
        <v>0.0</v>
      </c>
      <c r="IP54" s="63">
        <v>2</v>
      </c>
      <c r="IQ54" s="199">
        <v>2</v>
      </c>
      <c r="IR54" s="233"/>
      <c r="IS54" s="233"/>
      <c r="IT54" s="233"/>
      <c r="IU54" s="66">
        <f t="shared" si="500"/>
        <v>0</v>
      </c>
      <c r="IV54" s="67">
        <f t="shared" si="501"/>
        <v>0</v>
      </c>
      <c r="IW54" s="67" t="str">
        <f t="shared" si="502"/>
        <v>0.0</v>
      </c>
      <c r="IX54" s="51" t="str">
        <f t="shared" si="503"/>
        <v>F</v>
      </c>
      <c r="IY54" s="60">
        <f t="shared" si="504"/>
        <v>0</v>
      </c>
      <c r="IZ54" s="53" t="str">
        <f t="shared" si="505"/>
        <v>0.0</v>
      </c>
      <c r="JA54" s="63">
        <v>3</v>
      </c>
      <c r="JB54" s="199">
        <v>3</v>
      </c>
      <c r="JC54" s="65"/>
      <c r="JD54" s="57"/>
      <c r="JE54" s="58"/>
      <c r="JF54" s="66">
        <f t="shared" si="506"/>
        <v>0</v>
      </c>
      <c r="JG54" s="67">
        <f t="shared" si="507"/>
        <v>0</v>
      </c>
      <c r="JH54" s="50" t="str">
        <f t="shared" si="508"/>
        <v>0.0</v>
      </c>
      <c r="JI54" s="51" t="str">
        <f t="shared" si="509"/>
        <v>F</v>
      </c>
      <c r="JJ54" s="60">
        <f t="shared" si="510"/>
        <v>0</v>
      </c>
      <c r="JK54" s="53" t="str">
        <f t="shared" si="511"/>
        <v>0.0</v>
      </c>
      <c r="JL54" s="61">
        <v>2</v>
      </c>
      <c r="JM54" s="62">
        <v>2</v>
      </c>
      <c r="JN54" s="65"/>
      <c r="JO54" s="57"/>
      <c r="JP54" s="58"/>
      <c r="JQ54" s="146">
        <f t="shared" si="437"/>
        <v>0</v>
      </c>
      <c r="JR54" s="67">
        <f t="shared" si="438"/>
        <v>0</v>
      </c>
      <c r="JS54" s="50" t="str">
        <f t="shared" si="439"/>
        <v>0.0</v>
      </c>
      <c r="JT54" s="51" t="str">
        <f t="shared" si="440"/>
        <v>F</v>
      </c>
      <c r="JU54" s="60">
        <f t="shared" si="441"/>
        <v>0</v>
      </c>
      <c r="JV54" s="53" t="str">
        <f t="shared" si="442"/>
        <v>0.0</v>
      </c>
      <c r="JW54" s="61">
        <v>1</v>
      </c>
      <c r="JX54" s="62">
        <v>1</v>
      </c>
      <c r="JY54" s="65"/>
      <c r="JZ54" s="57"/>
      <c r="KA54" s="58"/>
      <c r="KB54" s="146">
        <f t="shared" si="443"/>
        <v>0</v>
      </c>
      <c r="KC54" s="67">
        <f t="shared" si="444"/>
        <v>0</v>
      </c>
      <c r="KD54" s="50" t="str">
        <f t="shared" si="445"/>
        <v>0.0</v>
      </c>
      <c r="KE54" s="51" t="str">
        <f t="shared" si="446"/>
        <v>F</v>
      </c>
      <c r="KF54" s="60">
        <f t="shared" si="447"/>
        <v>0</v>
      </c>
      <c r="KG54" s="53" t="str">
        <f t="shared" si="448"/>
        <v>0.0</v>
      </c>
      <c r="KH54" s="61">
        <v>2</v>
      </c>
      <c r="KI54" s="62">
        <v>2</v>
      </c>
      <c r="KJ54" s="105"/>
      <c r="KK54" s="135"/>
      <c r="KL54" s="105"/>
      <c r="KM54" s="66">
        <f t="shared" si="449"/>
        <v>0</v>
      </c>
      <c r="KN54" s="110">
        <f t="shared" si="450"/>
        <v>0</v>
      </c>
      <c r="KO54" s="67" t="str">
        <f t="shared" si="451"/>
        <v>0.0</v>
      </c>
      <c r="KP54" s="273" t="str">
        <f t="shared" si="452"/>
        <v>F</v>
      </c>
      <c r="KQ54" s="112">
        <f t="shared" si="453"/>
        <v>0</v>
      </c>
      <c r="KR54" s="113" t="str">
        <f t="shared" si="454"/>
        <v>0.0</v>
      </c>
      <c r="KS54" s="63">
        <v>3</v>
      </c>
      <c r="KT54" s="199">
        <v>3</v>
      </c>
      <c r="KU54" s="105"/>
      <c r="KV54" s="135"/>
      <c r="KW54" s="104"/>
      <c r="KX54" s="66">
        <f t="shared" si="455"/>
        <v>0</v>
      </c>
      <c r="KY54" s="110">
        <f t="shared" si="456"/>
        <v>0</v>
      </c>
      <c r="KZ54" s="67" t="str">
        <f t="shared" si="457"/>
        <v>0.0</v>
      </c>
      <c r="LA54" s="273" t="str">
        <f t="shared" si="458"/>
        <v>F</v>
      </c>
      <c r="LB54" s="112">
        <f t="shared" si="459"/>
        <v>0</v>
      </c>
      <c r="LC54" s="113" t="str">
        <f t="shared" si="460"/>
        <v>0.0</v>
      </c>
      <c r="LD54" s="63">
        <v>2</v>
      </c>
      <c r="LE54" s="199">
        <v>2</v>
      </c>
      <c r="LF54" s="274">
        <f t="shared" si="461"/>
        <v>0</v>
      </c>
      <c r="LG54" s="275">
        <f t="shared" si="462"/>
        <v>0</v>
      </c>
      <c r="LH54" s="276" t="str">
        <f t="shared" si="463"/>
        <v>0.0</v>
      </c>
      <c r="LI54" s="277" t="str">
        <f t="shared" si="464"/>
        <v>F</v>
      </c>
      <c r="LJ54" s="278">
        <f t="shared" si="465"/>
        <v>0</v>
      </c>
      <c r="LK54" s="276" t="str">
        <f t="shared" si="466"/>
        <v>0.0</v>
      </c>
      <c r="LL54" s="279">
        <v>5</v>
      </c>
      <c r="LM54" s="280">
        <v>5</v>
      </c>
      <c r="LN54" s="203">
        <f t="shared" si="467"/>
        <v>19</v>
      </c>
      <c r="LO54" s="153">
        <f t="shared" si="468"/>
        <v>0</v>
      </c>
      <c r="LP54" s="155">
        <f t="shared" si="469"/>
        <v>0</v>
      </c>
      <c r="LQ54" s="154" t="str">
        <f t="shared" si="470"/>
        <v>0.00</v>
      </c>
      <c r="LR54" s="5" t="str">
        <f t="shared" si="471"/>
        <v>Cảnh báo KQHT</v>
      </c>
    </row>
    <row r="55" spans="1:330" s="8" customFormat="1">
      <c r="D55" s="222"/>
      <c r="E55" s="223"/>
      <c r="CQ55" s="258"/>
      <c r="CR55" s="258"/>
      <c r="CS55" s="258"/>
      <c r="CT55" s="258"/>
      <c r="CU55" s="258"/>
      <c r="KL55" s="219"/>
    </row>
  </sheetData>
  <autoFilter ref="A1:MV55"/>
  <mergeCells count="1">
    <mergeCell ref="B46:D46"/>
  </mergeCells>
  <conditionalFormatting sqref="M46:N54 S46:T54 T39:T43 O1 U1 S1:T38 M1:N43">
    <cfRule type="cellIs" dxfId="23" priority="376" stopIfTrue="1" operator="lessThan">
      <formula>4.95</formula>
    </cfRule>
    <cfRule type="cellIs" dxfId="22" priority="377" stopIfTrue="1" operator="lessThan">
      <formula>4.95</formula>
    </cfRule>
    <cfRule type="cellIs" dxfId="21" priority="378" stopIfTrue="1" operator="lessThan">
      <formula>4.95</formula>
    </cfRule>
  </conditionalFormatting>
  <conditionalFormatting sqref="K46:L54 Q46:U54 Q39:R43 T39:U43 Q1:U38 K1:L43">
    <cfRule type="cellIs" dxfId="20" priority="375" stopIfTrue="1" operator="lessThan">
      <formula>4.95</formula>
    </cfRule>
  </conditionalFormatting>
  <conditionalFormatting sqref="EG46:EG54 BV46:BV54 EG16:EG38 EG1:EG14 BV1:BV43">
    <cfRule type="cellIs" dxfId="19" priority="374" operator="greaterThan">
      <formula>0</formula>
    </cfRule>
  </conditionalFormatting>
  <conditionalFormatting sqref="GJ46:GJ54 ER46:ER54 AO46:AO54 HJ46:HJ54 ER16:ER38 ER1:ER14 GJ1:GJ43 AO1:AO43 HJ1:HJ43 AD1:AD1048576 AZ1:AZ1048576 BK1:BK1048576 CG1:CG1048576 BV1:BV1048576">
    <cfRule type="cellIs" dxfId="18" priority="373" operator="lessThan">
      <formula>1</formula>
    </cfRule>
  </conditionalFormatting>
  <conditionalFormatting sqref="GG46:GH54 EO46:EP54 AL46:AM54 L46:L54 R46:R54 HG46:HH54 EO16:EP38 EO1:EP14 GG1:GH43 AL1:AM43 L2:L43 R2:R43 HG1:HH43 AA1:AB1048576 AW1:AX1048576 BH1:BI1048576 BS1:BT1048576 CD1:CE1048576">
    <cfRule type="cellIs" dxfId="17" priority="372" operator="lessThan">
      <formula>4</formula>
    </cfRule>
  </conditionalFormatting>
  <conditionalFormatting sqref="LZ15 MS15 MH15 FY46:FY54 FN46:FN54 FC46:FC54 GJ46:GJ54 HJ46:HJ54 HU46:HU54 IC46:IC54 IN46:IN54 IY46:IY54 JJ46:JJ54 JG15 JR15 KC15 KN15 KY15 HZ15:HZ43 IK15:IK43 IV15:IV43 JV1 HV1 HK1 IN1:IO1 JK1 KG1 HR14:HR43 HG14:HG43 FY1:FY43 FN1:FN43 FC2:FC43 GJ1:GJ43 HJ1:HJ43 HU1:HU43 IC2:IC43 IN2:IN43 IY2:IY43 JJ1:JJ43 JU1:JU54 KF1:KF54 KQ1:KQ54 LB1:LB54 LJ2:LJ54">
    <cfRule type="cellIs" dxfId="16" priority="367" operator="lessThan">
      <formula>0</formula>
    </cfRule>
    <cfRule type="cellIs" dxfId="15" priority="368" operator="lessThan">
      <formula>0</formula>
    </cfRule>
    <cfRule type="cellIs" dxfId="14" priority="369" operator="greaterThan">
      <formula>0</formula>
    </cfRule>
    <cfRule type="cellIs" dxfId="13" priority="370" operator="lessThan">
      <formula>0</formula>
    </cfRule>
    <cfRule type="cellIs" dxfId="12" priority="371" operator="greaterThan">
      <formula>0</formula>
    </cfRule>
  </conditionalFormatting>
  <conditionalFormatting sqref="MS15 MH15 LZ15 FY46:FY54 FN46:FN54 FC46:FC54 GJ46:GJ54 HJ46:HJ54 HU46:HU54 IC46:IC54 IN46:IN54 IY46:IY54 JJ46:JJ54 JG15 JR15 KC15 KN15 KY15 HZ15:HZ43 IK15:IK43 IV15:IV43 HR14:HR43 HG14:HG43 FY2:FY43 FN2:FN43 FC2:FC43 GJ2:GJ43 HJ2:HJ43 HU2:HU43 IC2:IC43 IN2:IN43 IY2:IY43 JJ2:JJ43 JU2:JU54 KF2:KF54 KQ2:KQ54 LB2:LB54 LJ2:LJ54">
    <cfRule type="cellIs" dxfId="11" priority="364" operator="equal">
      <formula>0</formula>
    </cfRule>
    <cfRule type="cellIs" dxfId="10" priority="365" operator="equal">
      <formula>0</formula>
    </cfRule>
    <cfRule type="cellIs" dxfId="9" priority="366" operator="lessThan">
      <formula>0</formula>
    </cfRule>
  </conditionalFormatting>
  <conditionalFormatting sqref="FC46:FC54 IY46:IY54 KY15 KQ14:KQ15 FC2:FC43 IY2:IY43">
    <cfRule type="cellIs" dxfId="8" priority="359" operator="lessThan">
      <formula>1</formula>
    </cfRule>
    <cfRule type="cellIs" dxfId="7" priority="360" operator="greaterThan">
      <formula>0</formula>
    </cfRule>
    <cfRule type="cellIs" dxfId="6" priority="361" operator="equal">
      <formula>0</formula>
    </cfRule>
    <cfRule type="cellIs" dxfId="5" priority="362" operator="equal">
      <formula>0</formula>
    </cfRule>
    <cfRule type="cellIs" dxfId="4" priority="363" operator="lessThan">
      <formula>0</formula>
    </cfRule>
  </conditionalFormatting>
  <conditionalFormatting sqref="IY46:IY54 KY15 KQ14:KQ15 IY2:IY43">
    <cfRule type="cellIs" dxfId="3" priority="358" operator="greaterThan">
      <formula>1</formula>
    </cfRule>
  </conditionalFormatting>
  <conditionalFormatting sqref="MH15 IC46:IC54 HZ15:HZ43 IC2:IC43 LJ2:LJ54">
    <cfRule type="cellIs" dxfId="2" priority="357" stopIfTrue="1" operator="lessThan">
      <formula>5</formula>
    </cfRule>
  </conditionalFormatting>
  <conditionalFormatting sqref="FK46:FL54 ED46:EE54 AA46:AB54 CD46:CE54 BS46:BT54 BH46:BI54 AW46:AX54 AL46:AM54 DS46:DS54 DL46:DL54 DA46:DA54 EO46:EP54 EZ46:FA54 GG46:GH54 FV46:FW54 L46:L54 R46:R54 HG46:HH54 HR46:HS54 IK46:IL54 IV46:IW54 JG46:JH54 FK16:FL38 ED16:EE38 AA16:AB38 CD16:CE38 BS16:BT38 BH16:BI38 AW16:AX38 AL16:AM38 DS16:DS38 DL16:DL38 DA16:DA38 EO16:EP38 EZ16:FA38 GG16:GH38 FV16:FW38 L16:L38 R16:R38 JR1:JV1 HR1:HV1 HG1:HK1 IK1:IO1 IX1:IZ1 JG1:JK1 KC1:KG1 KN1:KQ1 KY1:LB1 HG2:HH43 HR2:HS43 IK2:IL43 IV1:IW43 JG2:JH43 JR2:JS54 KC2:KD54 KN2:KO54 KY2:KZ54">
    <cfRule type="cellIs" dxfId="1" priority="356" operator="lessThan">
      <formula>3.95</formula>
    </cfRule>
  </conditionalFormatting>
  <conditionalFormatting sqref="GG46:GH54 EE46:EE54 EP46:EP54 FV46:FW54 FK46:FL54 FA46:FA54 CE46:CE54 AX46:AX54 BI46:BI54 BT46:BT54 AB46:AB54 AM46:AM54 L46:L54 R46:R54 HG46:HH54 HR46:HS54 IK46:IL54 IW46:IW54 JG46:JH54 GG16:GH38 EE16:EE38 EP16:EP38 FV16:FW38 FK16:FL38 FA16:FA38 CE16:CE38 AX16:AX38 BI16:BI38 BT16:BT38 AB16:AB38 AM16:AM38 L16:L38 R16:R38 HG2:HH43 HR2:HS43 IK2:IL43 IW2:IW43 JG2:JH43 JR2:JS54 KC2:KD54 KN2:KO54 KY2:KZ54">
    <cfRule type="cellIs" dxfId="0" priority="355" operator="lessThan">
      <formula>4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CX22</vt:lpstr>
      <vt:lpstr>CX22.1.1</vt:lpstr>
      <vt:lpstr>VTVL1</vt:lpstr>
      <vt:lpstr>VTVL2</vt:lpstr>
      <vt:lpstr>'CX22'!Print_Titles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2022-09-15T02:19:41Z</cp:lastPrinted>
  <dcterms:created xsi:type="dcterms:W3CDTF">1996-10-14T23:33:28Z</dcterms:created>
  <dcterms:modified xsi:type="dcterms:W3CDTF">2023-02-06T03:56:39Z</dcterms:modified>
</cp:coreProperties>
</file>